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01"/>
  <workbookPr filterPrivacy="1" defaultThemeVersion="166925"/>
  <xr:revisionPtr revIDLastSave="0" documentId="13_ncr:1_{DC47FAE0-4DBA-4A64-B478-31E13BECC91E}" xr6:coauthVersionLast="45" xr6:coauthVersionMax="45" xr10:uidLastSave="{00000000-0000-0000-0000-000000000000}"/>
  <bookViews>
    <workbookView xWindow="-120" yWindow="-120" windowWidth="29040" windowHeight="16440" tabRatio="952" xr2:uid="{00000000-000D-0000-FFFF-FFFF00000000}"/>
  </bookViews>
  <sheets>
    <sheet name="A-2" sheetId="9" r:id="rId1"/>
    <sheet name="A-3" sheetId="17" r:id="rId2"/>
    <sheet name="【参照】産業分類番号一覧" sheetId="16" r:id="rId3"/>
    <sheet name="B-2 別添1" sheetId="6" r:id="rId4"/>
    <sheet name="B-3" sheetId="11" r:id="rId5"/>
    <sheet name="B-3 (記入例)" sheetId="19" r:id="rId6"/>
    <sheet name="B-4" sheetId="12" r:id="rId7"/>
    <sheet name="B-5 別添2" sheetId="10" r:id="rId8"/>
    <sheet name="B-7" sheetId="13" r:id="rId9"/>
    <sheet name="【複数施設の申請の場合】C-0" sheetId="5" r:id="rId10"/>
    <sheet name="C-1 別紙2" sheetId="1" r:id="rId11"/>
    <sheet name="C-2" sheetId="3" r:id="rId12"/>
    <sheet name="C-2' (記入例)" sheetId="4" r:id="rId13"/>
    <sheet name="C-4" sheetId="7" r:id="rId14"/>
    <sheet name="D-1 (代表申請者)" sheetId="18" r:id="rId15"/>
    <sheet name="D-1 (共同申請者)" sheetId="20" r:id="rId16"/>
    <sheet name="D-4" sheetId="15" r:id="rId17"/>
  </sheets>
  <externalReferences>
    <externalReference r:id="rId18"/>
    <externalReference r:id="rId19"/>
    <externalReference r:id="rId20"/>
    <externalReference r:id="rId21"/>
    <externalReference r:id="rId22"/>
    <externalReference r:id="rId23"/>
    <externalReference r:id="rId24"/>
    <externalReference r:id="rId25"/>
  </externalReferences>
  <definedNames>
    <definedName name="_xlnm._FilterDatabase" localSheetId="9" hidden="1">'【複数施設の申請の場合】C-0'!$A$6:$J$6</definedName>
    <definedName name="〇×">[1]項目リスト!$D$3:$D$5</definedName>
    <definedName name="〇か×">[2]項目リスト!$D$3:$D$5</definedName>
    <definedName name="a">'[3]採点表 '!$E$7</definedName>
    <definedName name="_xlnm.Print_Area" localSheetId="2">【参照】産業分類番号一覧!$A$1:$H$2177</definedName>
    <definedName name="_xlnm.Print_Area" localSheetId="9">'【複数施設の申請の場合】C-0'!$A$1:$J$14</definedName>
    <definedName name="_xlnm.Print_Area" localSheetId="0">'A-2'!$A$1:$F$42</definedName>
    <definedName name="_xlnm.Print_Area" localSheetId="1">'A-3'!$A$1:$P$54</definedName>
    <definedName name="_xlnm.Print_Area" localSheetId="3">'B-2 別添1'!$A$1:$N$118</definedName>
    <definedName name="_xlnm.Print_Area" localSheetId="4">'B-3'!$A$1:$V$31</definedName>
    <definedName name="_xlnm.Print_Area" localSheetId="5">'B-3 (記入例)'!$A$1:$V$31</definedName>
    <definedName name="_xlnm.Print_Area" localSheetId="6">'B-4'!$A$1:$F$25</definedName>
    <definedName name="_xlnm.Print_Area" localSheetId="7">'B-5 別添2'!$A$1:$G$20</definedName>
    <definedName name="_xlnm.Print_Area" localSheetId="8">'B-7'!$A$1:$AH$28</definedName>
    <definedName name="_xlnm.Print_Area" localSheetId="10">'C-1 別紙2'!$B$1:$L$42</definedName>
    <definedName name="_xlnm.Print_Area" localSheetId="11">'C-2'!$B$1:$W$63</definedName>
    <definedName name="_xlnm.Print_Area" localSheetId="12">'C-2'' (記入例)'!$B$1:$W$29</definedName>
    <definedName name="_xlnm.Print_Area" localSheetId="13">'C-4'!$B$1:$AA$43</definedName>
    <definedName name="_xlnm.Print_Area" localSheetId="15">'D-1 (共同申請者)'!$A$1:$U$52</definedName>
    <definedName name="_xlnm.Print_Area" localSheetId="14">'D-1 (代表申請者)'!$A$1:$U$52</definedName>
    <definedName name="_xlnm.Print_Area" localSheetId="16">'D-4'!$A$1:$K$35</definedName>
    <definedName name="_xlnm.Print_Titles" localSheetId="9">'【複数施設の申請の場合】C-0'!$3:$6</definedName>
    <definedName name="_xlnm.Print_Titles" localSheetId="11">'C-2'!$4:$7</definedName>
    <definedName name="tblDOUTAIwk_T">#REF!</definedName>
    <definedName name="コージェネレーションシステム" localSheetId="1">'A-3'!#REF!</definedName>
    <definedName name="コージェネレーションシステム" localSheetId="16">'D-4'!#REF!</definedName>
    <definedName name="コージェネレーションシステム">'B-5 別添2'!#REF!</definedName>
    <definedName name="その他" localSheetId="9">#REF!</definedName>
    <definedName name="その他" localSheetId="1">#REF!</definedName>
    <definedName name="その他" localSheetId="7">#REF!</definedName>
    <definedName name="その他" localSheetId="10">#REF!</definedName>
    <definedName name="その他" localSheetId="11">#REF!</definedName>
    <definedName name="その他" localSheetId="12">#REF!</definedName>
    <definedName name="その他" localSheetId="13">#REF!</definedName>
    <definedName name="その他" localSheetId="16">#REF!</definedName>
    <definedName name="その他">#REF!</definedName>
    <definedName name="移動">#REF!</definedName>
    <definedName name="該当">[1]項目リスト!$F$3:$F$4</definedName>
    <definedName name="該当1">[2]項目リスト!$F$3:$F$4</definedName>
    <definedName name="規模">[1]項目リスト!$B$3:$B$6</definedName>
    <definedName name="公共" localSheetId="9">#REF!</definedName>
    <definedName name="公共" localSheetId="1">#REF!</definedName>
    <definedName name="公共" localSheetId="7">#REF!</definedName>
    <definedName name="公共" localSheetId="10">#REF!</definedName>
    <definedName name="公共" localSheetId="11">#REF!</definedName>
    <definedName name="公共" localSheetId="12">#REF!</definedName>
    <definedName name="公共" localSheetId="13">#REF!</definedName>
    <definedName name="公共" localSheetId="16">#REF!</definedName>
    <definedName name="公共">#REF!</definedName>
    <definedName name="再エネ種別" localSheetId="9">#REF!</definedName>
    <definedName name="再エネ種別" localSheetId="1">#REF!</definedName>
    <definedName name="再エネ種別" localSheetId="7">#REF!</definedName>
    <definedName name="再エネ種別" localSheetId="10">#REF!</definedName>
    <definedName name="再エネ種別" localSheetId="11">#REF!</definedName>
    <definedName name="再エネ種別" localSheetId="12">#REF!</definedName>
    <definedName name="再エネ種別" localSheetId="13">#REF!</definedName>
    <definedName name="再エネ種別" localSheetId="16">#REF!</definedName>
    <definedName name="再エネ種別">#REF!</definedName>
    <definedName name="再生可能エネルギー" localSheetId="1">'A-3'!#REF!</definedName>
    <definedName name="再生可能エネルギー" localSheetId="16">'D-4'!#REF!</definedName>
    <definedName name="再生可能エネルギー">'B-5 別添2'!#REF!</definedName>
    <definedName name="集計表">#REF!</definedName>
    <definedName name="省エネルギー設備" localSheetId="1">'A-3'!#REF!</definedName>
    <definedName name="省エネルギー設備" localSheetId="16">'D-4'!#REF!</definedName>
    <definedName name="省エネルギー設備">'B-5 別添2'!#REF!</definedName>
    <definedName name="選択" comment="１号/２号">[4]入力規制!$A$1:$A$2</definedName>
    <definedName name="団体コード">'[4]H28.10.10現在の団体  '!$A$2:$G$1789</definedName>
    <definedName name="中分類" localSheetId="9">#REF!</definedName>
    <definedName name="中分類" localSheetId="1">#REF!</definedName>
    <definedName name="中分類" localSheetId="7">#REF!</definedName>
    <definedName name="中分類" localSheetId="10">#REF!</definedName>
    <definedName name="中分類" localSheetId="11">#REF!</definedName>
    <definedName name="中分類" localSheetId="12">#REF!</definedName>
    <definedName name="中分類" localSheetId="13">#REF!</definedName>
    <definedName name="中分類" localSheetId="16">#REF!</definedName>
    <definedName name="中分類">#REF!</definedName>
    <definedName name="中分類1">[5]日本標準産業中分類!$B$2:$B$100</definedName>
    <definedName name="中分類3">[6]日本標準産業中分類!$B$2:$B$100</definedName>
    <definedName name="中分類4">[7]日本標準産業中分類!$B$2:$B$100</definedName>
    <definedName name="中分類5">[8]日本標準産業中分類!$B$2:$B$100</definedName>
    <definedName name="点数1">[1]項目リスト!$H$3:$H$7</definedName>
    <definedName name="点数2">[1]項目リスト!$I$3:$I$7</definedName>
    <definedName name="点数3">[1]項目リスト!$J$3:$J$5</definedName>
    <definedName name="点数4">[1]項目リスト!$K$3:$K$5</definedName>
    <definedName name="点数5">[1]項目リスト!$L$3:$L$6</definedName>
    <definedName name="分類">[4]入力規制!$D$4:$D$10</definedName>
    <definedName name="別紙１【変更】" localSheetId="1">#REF!</definedName>
    <definedName name="別紙１【変更】" localSheetId="7">#REF!</definedName>
    <definedName name="別紙１【変更】" localSheetId="11">#REF!</definedName>
    <definedName name="別紙１【変更】" localSheetId="12">#REF!</definedName>
    <definedName name="別紙１【変更】" localSheetId="16">#REF!</definedName>
    <definedName name="別紙１【変更】">#REF!</definedName>
    <definedName name="民間" localSheetId="9">#REF!</definedName>
    <definedName name="民間" localSheetId="1">#REF!</definedName>
    <definedName name="民間" localSheetId="7">#REF!</definedName>
    <definedName name="民間" localSheetId="10">#REF!</definedName>
    <definedName name="民間" localSheetId="11">#REF!</definedName>
    <definedName name="民間" localSheetId="12">#REF!</definedName>
    <definedName name="民間" localSheetId="13">#REF!</definedName>
    <definedName name="民間" localSheetId="16">#REF!</definedName>
    <definedName name="民間">#REF!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8" i="10" l="1"/>
  <c r="L101" i="6"/>
  <c r="L102" i="6"/>
  <c r="L68" i="6" l="1"/>
  <c r="L54" i="6"/>
  <c r="L112" i="6" a="1"/>
  <c r="L112" i="6" s="1"/>
  <c r="M27" i="19"/>
  <c r="M9" i="19"/>
  <c r="M10" i="19"/>
  <c r="M11" i="19"/>
  <c r="M12" i="19"/>
  <c r="M13" i="19"/>
  <c r="M14" i="19"/>
  <c r="M15" i="19"/>
  <c r="M16" i="19"/>
  <c r="M17" i="19"/>
  <c r="M18" i="19"/>
  <c r="M19" i="19"/>
  <c r="M20" i="19"/>
  <c r="M21" i="19"/>
  <c r="M22" i="19"/>
  <c r="M23" i="19"/>
  <c r="M24" i="19"/>
  <c r="M25" i="19"/>
  <c r="M8" i="19"/>
  <c r="I8" i="19"/>
  <c r="I9" i="19"/>
  <c r="I10" i="19"/>
  <c r="I11" i="19"/>
  <c r="I12" i="19"/>
  <c r="I13" i="19"/>
  <c r="I14" i="19"/>
  <c r="I15" i="19"/>
  <c r="I16" i="19"/>
  <c r="I17" i="19"/>
  <c r="I18" i="19"/>
  <c r="I19" i="19"/>
  <c r="I20" i="19"/>
  <c r="I21" i="19"/>
  <c r="I22" i="19"/>
  <c r="I23" i="19"/>
  <c r="I24" i="19"/>
  <c r="I25" i="19"/>
  <c r="C3" i="6" l="1"/>
  <c r="C21" i="1"/>
  <c r="V6" i="7"/>
  <c r="H4" i="7"/>
  <c r="E14" i="10" l="1"/>
  <c r="E12" i="12"/>
  <c r="D12" i="12"/>
  <c r="E10" i="10" l="1"/>
  <c r="G8" i="3" l="1"/>
  <c r="G9" i="3"/>
  <c r="G10" i="3"/>
  <c r="G11" i="3"/>
  <c r="G12" i="3"/>
  <c r="G13" i="3"/>
  <c r="G14" i="3"/>
  <c r="G15" i="3"/>
  <c r="G16" i="3"/>
  <c r="G17" i="3"/>
  <c r="G18" i="3"/>
  <c r="G19" i="3"/>
  <c r="G20" i="3"/>
  <c r="G21" i="3"/>
  <c r="G22" i="3"/>
  <c r="G23" i="3"/>
  <c r="G24" i="3"/>
  <c r="G25" i="3"/>
  <c r="E11" i="12" l="1"/>
  <c r="E8" i="1"/>
  <c r="H4" i="17" l="1"/>
  <c r="E10" i="12" l="1"/>
  <c r="C6" i="1"/>
  <c r="G13" i="15"/>
  <c r="G15" i="15" s="1"/>
  <c r="D6" i="15"/>
  <c r="D4" i="15"/>
  <c r="E9" i="12"/>
  <c r="D9" i="12"/>
  <c r="Q2" i="3"/>
  <c r="C4" i="1"/>
  <c r="R3" i="13"/>
  <c r="D3" i="10"/>
  <c r="D4" i="12"/>
  <c r="S3" i="11"/>
  <c r="E14" i="1" l="1"/>
  <c r="E12" i="1"/>
  <c r="E10" i="1"/>
  <c r="E17" i="12"/>
  <c r="D17" i="12"/>
  <c r="R27" i="19"/>
  <c r="R10" i="19"/>
  <c r="U27" i="19"/>
  <c r="R26" i="19"/>
  <c r="E26" i="19"/>
  <c r="R25" i="19"/>
  <c r="E25" i="19"/>
  <c r="R24" i="19"/>
  <c r="E24" i="19"/>
  <c r="O24" i="19" s="1"/>
  <c r="R23" i="19"/>
  <c r="E23" i="19"/>
  <c r="O23" i="19" s="1"/>
  <c r="R22" i="19"/>
  <c r="E22" i="19"/>
  <c r="O22" i="19" s="1"/>
  <c r="R21" i="19"/>
  <c r="E21" i="19"/>
  <c r="R20" i="19"/>
  <c r="E20" i="19"/>
  <c r="O20" i="19" s="1"/>
  <c r="R19" i="19"/>
  <c r="E19" i="19"/>
  <c r="O19" i="19" s="1"/>
  <c r="R18" i="19"/>
  <c r="E18" i="19"/>
  <c r="O18" i="19" s="1"/>
  <c r="R17" i="19"/>
  <c r="E17" i="19"/>
  <c r="R16" i="19"/>
  <c r="E16" i="19"/>
  <c r="O16" i="19" s="1"/>
  <c r="R15" i="19"/>
  <c r="E15" i="19"/>
  <c r="O15" i="19" s="1"/>
  <c r="R14" i="19"/>
  <c r="E14" i="19"/>
  <c r="O14" i="19" s="1"/>
  <c r="R13" i="19"/>
  <c r="E13" i="19"/>
  <c r="R12" i="19"/>
  <c r="E12" i="19"/>
  <c r="O12" i="19" s="1"/>
  <c r="R11" i="19"/>
  <c r="E11" i="19"/>
  <c r="O11" i="19" s="1"/>
  <c r="E10" i="19"/>
  <c r="R9" i="19"/>
  <c r="E9" i="19"/>
  <c r="R8" i="19"/>
  <c r="E8" i="19"/>
  <c r="E19" i="12" l="1"/>
  <c r="E18" i="12"/>
  <c r="D18" i="12"/>
  <c r="D19" i="12"/>
  <c r="I27" i="19"/>
  <c r="O8" i="19"/>
  <c r="O13" i="19"/>
  <c r="O21" i="19"/>
  <c r="O17" i="19"/>
  <c r="O25" i="19"/>
  <c r="O9" i="19"/>
  <c r="E27" i="19"/>
  <c r="O10" i="19"/>
  <c r="O27" i="19" l="1"/>
  <c r="L66" i="6" l="1"/>
  <c r="L50" i="6"/>
  <c r="P16" i="6"/>
  <c r="E11" i="10" l="1"/>
  <c r="U27" i="11"/>
  <c r="E9" i="11"/>
  <c r="O9" i="11" s="1"/>
  <c r="E10" i="11"/>
  <c r="E11" i="11"/>
  <c r="E12" i="11"/>
  <c r="O12" i="11" s="1"/>
  <c r="E13" i="11"/>
  <c r="O13" i="11" s="1"/>
  <c r="E14" i="11"/>
  <c r="O14" i="11" s="1"/>
  <c r="E15" i="11"/>
  <c r="E16" i="11"/>
  <c r="E17" i="11"/>
  <c r="E18" i="11"/>
  <c r="E19" i="11"/>
  <c r="E20" i="11"/>
  <c r="O20" i="11" s="1"/>
  <c r="E21" i="11"/>
  <c r="E22" i="11"/>
  <c r="O22" i="11" s="1"/>
  <c r="E23" i="11"/>
  <c r="E24" i="11"/>
  <c r="E25" i="11"/>
  <c r="K87" i="6"/>
  <c r="G11" i="4"/>
  <c r="U11" i="4"/>
  <c r="W11" i="4" s="1"/>
  <c r="L90" i="6" l="1"/>
  <c r="L92" i="6"/>
  <c r="O18" i="11"/>
  <c r="O10" i="11"/>
  <c r="O25" i="11"/>
  <c r="O17" i="11"/>
  <c r="O21" i="11"/>
  <c r="O19" i="11"/>
  <c r="O11" i="11"/>
  <c r="O23" i="11"/>
  <c r="O15" i="11"/>
  <c r="O24" i="11"/>
  <c r="O16" i="11"/>
  <c r="X11" i="4"/>
  <c r="L96" i="6" l="1"/>
  <c r="L98" i="6"/>
  <c r="L97" i="6"/>
  <c r="L99" i="6"/>
  <c r="L100" i="6"/>
  <c r="E8" i="11"/>
  <c r="O8" i="11" s="1"/>
  <c r="O27" i="11" s="1"/>
  <c r="L33" i="6"/>
  <c r="L103" i="6" l="1" a="1"/>
  <c r="L103" i="6" s="1"/>
  <c r="J5" i="6" s="1"/>
  <c r="L37" i="6"/>
  <c r="L35" i="6"/>
  <c r="R26" i="11" l="1"/>
  <c r="E26" i="11"/>
  <c r="R25" i="11"/>
  <c r="R24" i="11"/>
  <c r="R23" i="11"/>
  <c r="R22" i="11"/>
  <c r="R21" i="11"/>
  <c r="R20" i="11"/>
  <c r="R19" i="11"/>
  <c r="R18" i="11"/>
  <c r="R17" i="11"/>
  <c r="R16" i="11"/>
  <c r="R15" i="11"/>
  <c r="R14" i="11"/>
  <c r="R13" i="11"/>
  <c r="R12" i="11"/>
  <c r="R11" i="11"/>
  <c r="R10" i="11"/>
  <c r="R9" i="11"/>
  <c r="R8" i="11"/>
  <c r="R27" i="11" l="1"/>
  <c r="M27" i="11"/>
  <c r="E27" i="11"/>
  <c r="I27" i="11"/>
  <c r="E16" i="10" l="1"/>
  <c r="E15" i="10"/>
  <c r="E9" i="10"/>
  <c r="AC40" i="7"/>
  <c r="AC28" i="7"/>
  <c r="AC35" i="7"/>
  <c r="AC21" i="7"/>
  <c r="G18" i="4"/>
  <c r="G9" i="4"/>
  <c r="G10" i="4"/>
  <c r="G20" i="4" s="1"/>
  <c r="G12" i="4"/>
  <c r="G13" i="4"/>
  <c r="G14" i="4"/>
  <c r="G15" i="4"/>
  <c r="G16" i="4"/>
  <c r="G17" i="4"/>
  <c r="G19" i="4"/>
  <c r="G8" i="4"/>
  <c r="G26" i="3"/>
  <c r="G27" i="3"/>
  <c r="G28" i="3"/>
  <c r="G29" i="3"/>
  <c r="G30" i="3"/>
  <c r="G31" i="3"/>
  <c r="G32" i="3"/>
  <c r="G33" i="3"/>
  <c r="G34" i="3"/>
  <c r="G35" i="3"/>
  <c r="G36" i="3"/>
  <c r="G37" i="3"/>
  <c r="G38" i="3"/>
  <c r="G39" i="3"/>
  <c r="G40" i="3"/>
  <c r="G41" i="3"/>
  <c r="G42" i="3"/>
  <c r="G43" i="3"/>
  <c r="G44" i="3"/>
  <c r="G45" i="3"/>
  <c r="G46" i="3"/>
  <c r="G47" i="3"/>
  <c r="E17" i="10" l="1"/>
  <c r="E16" i="1"/>
  <c r="N27" i="6" l="1"/>
  <c r="H27" i="6"/>
  <c r="N26" i="6"/>
  <c r="H26" i="6"/>
  <c r="N25" i="6"/>
  <c r="H25" i="6"/>
  <c r="N24" i="6"/>
  <c r="H24" i="6"/>
  <c r="N23" i="6"/>
  <c r="H23" i="6"/>
  <c r="N22" i="6"/>
  <c r="H22" i="6"/>
  <c r="N21" i="6"/>
  <c r="H21" i="6"/>
  <c r="N20" i="6"/>
  <c r="H20" i="6"/>
  <c r="N19" i="6"/>
  <c r="H19" i="6"/>
  <c r="N18" i="6"/>
  <c r="H18" i="6"/>
  <c r="N28" i="6" l="1"/>
  <c r="H28" i="6"/>
  <c r="L34" i="6" l="1"/>
  <c r="L32" i="6"/>
  <c r="J37" i="6" s="1"/>
  <c r="N14" i="1"/>
  <c r="L38" i="6" l="1"/>
  <c r="J38" i="6"/>
  <c r="E7" i="5"/>
  <c r="I7" i="5"/>
  <c r="G7" i="5"/>
  <c r="U38" i="3" l="1"/>
  <c r="W38" i="3" s="1"/>
  <c r="U39" i="3"/>
  <c r="W39" i="3" s="1"/>
  <c r="U40" i="3"/>
  <c r="W40" i="3" s="1"/>
  <c r="U41" i="3"/>
  <c r="W41" i="3" s="1"/>
  <c r="U42" i="3"/>
  <c r="W42" i="3" s="1"/>
  <c r="U43" i="3"/>
  <c r="W43" i="3" s="1"/>
  <c r="U44" i="3"/>
  <c r="W44" i="3" s="1"/>
  <c r="U45" i="3"/>
  <c r="W45" i="3" s="1"/>
  <c r="U46" i="3"/>
  <c r="W46" i="3" s="1"/>
  <c r="U47" i="3"/>
  <c r="W47" i="3" s="1"/>
  <c r="U37" i="3"/>
  <c r="X45" i="3" l="1"/>
  <c r="X47" i="3"/>
  <c r="X43" i="3"/>
  <c r="X40" i="3"/>
  <c r="X44" i="3"/>
  <c r="X39" i="3"/>
  <c r="X46" i="3"/>
  <c r="X41" i="3"/>
  <c r="X38" i="3"/>
  <c r="X42" i="3"/>
  <c r="W37" i="3" l="1"/>
  <c r="U28" i="3"/>
  <c r="W28" i="3" s="1"/>
  <c r="U29" i="3"/>
  <c r="W29" i="3" s="1"/>
  <c r="U30" i="3"/>
  <c r="W30" i="3" s="1"/>
  <c r="U31" i="3"/>
  <c r="W31" i="3" s="1"/>
  <c r="U32" i="3"/>
  <c r="W32" i="3" s="1"/>
  <c r="U33" i="3"/>
  <c r="W33" i="3" s="1"/>
  <c r="U34" i="3"/>
  <c r="W34" i="3" s="1"/>
  <c r="U35" i="3"/>
  <c r="W35" i="3" s="1"/>
  <c r="U36" i="3"/>
  <c r="W36" i="3" s="1"/>
  <c r="X28" i="3" l="1"/>
  <c r="X34" i="3"/>
  <c r="X36" i="3"/>
  <c r="X30" i="3"/>
  <c r="X32" i="3"/>
  <c r="X37" i="3"/>
  <c r="X35" i="3"/>
  <c r="X33" i="3"/>
  <c r="X29" i="3"/>
  <c r="X31" i="3"/>
  <c r="I26" i="4" l="1"/>
  <c r="G26" i="4"/>
  <c r="T26" i="4" l="1"/>
  <c r="S26" i="4"/>
  <c r="R26" i="4"/>
  <c r="P26" i="4"/>
  <c r="O26" i="4"/>
  <c r="K26" i="4"/>
  <c r="J26" i="4"/>
  <c r="J56" i="3"/>
  <c r="K56" i="3"/>
  <c r="O56" i="3"/>
  <c r="P56" i="3"/>
  <c r="R56" i="3"/>
  <c r="S56" i="3"/>
  <c r="T56" i="3"/>
  <c r="I56" i="3"/>
  <c r="G56" i="3"/>
  <c r="U26" i="3"/>
  <c r="W26" i="3" s="1"/>
  <c r="X26" i="3" s="1"/>
  <c r="U27" i="3"/>
  <c r="W27" i="3" s="1"/>
  <c r="X27" i="3" l="1"/>
  <c r="G27" i="4" l="1"/>
  <c r="V20" i="4"/>
  <c r="T20" i="4"/>
  <c r="T27" i="4" s="1"/>
  <c r="S20" i="4"/>
  <c r="S27" i="4" s="1"/>
  <c r="R20" i="4"/>
  <c r="R27" i="4" s="1"/>
  <c r="Q20" i="4"/>
  <c r="P20" i="4"/>
  <c r="P27" i="4" s="1"/>
  <c r="O20" i="4"/>
  <c r="O27" i="4" s="1"/>
  <c r="K20" i="4"/>
  <c r="K27" i="4" s="1"/>
  <c r="J20" i="4"/>
  <c r="J27" i="4" s="1"/>
  <c r="I20" i="4"/>
  <c r="I27" i="4" s="1"/>
  <c r="U19" i="4"/>
  <c r="W19" i="4" s="1"/>
  <c r="X19" i="4" s="1"/>
  <c r="U18" i="4"/>
  <c r="W18" i="4" s="1"/>
  <c r="X18" i="4" s="1"/>
  <c r="U17" i="4"/>
  <c r="W17" i="4" s="1"/>
  <c r="X17" i="4" s="1"/>
  <c r="U16" i="4"/>
  <c r="W16" i="4" s="1"/>
  <c r="X16" i="4" s="1"/>
  <c r="U15" i="4"/>
  <c r="W15" i="4" s="1"/>
  <c r="X15" i="4" s="1"/>
  <c r="U14" i="4"/>
  <c r="W14" i="4" s="1"/>
  <c r="X14" i="4" s="1"/>
  <c r="U13" i="4"/>
  <c r="W13" i="4" s="1"/>
  <c r="X13" i="4" s="1"/>
  <c r="U12" i="4"/>
  <c r="W12" i="4" s="1"/>
  <c r="X12" i="4" s="1"/>
  <c r="U10" i="4"/>
  <c r="W10" i="4" s="1"/>
  <c r="X10" i="4" s="1"/>
  <c r="U9" i="4"/>
  <c r="W9" i="4" s="1"/>
  <c r="X9" i="4" s="1"/>
  <c r="U8" i="4"/>
  <c r="U20" i="4" l="1"/>
  <c r="W8" i="4"/>
  <c r="X8" i="4" s="1"/>
  <c r="U15" i="3"/>
  <c r="W15" i="3" s="1"/>
  <c r="X15" i="3" s="1"/>
  <c r="W20" i="4" l="1"/>
  <c r="U23" i="4"/>
  <c r="U22" i="4"/>
  <c r="U21" i="4"/>
  <c r="X20" i="4"/>
  <c r="L21" i="4" l="1"/>
  <c r="V21" i="4"/>
  <c r="V22" i="4"/>
  <c r="W22" i="4" s="1"/>
  <c r="U24" i="4" s="1"/>
  <c r="Q24" i="4" s="1"/>
  <c r="M22" i="4"/>
  <c r="V23" i="4"/>
  <c r="W23" i="4" s="1"/>
  <c r="N23" i="4"/>
  <c r="U25" i="4" l="1"/>
  <c r="Q25" i="4" s="1"/>
  <c r="W21" i="4"/>
  <c r="V50" i="3"/>
  <c r="T50" i="3"/>
  <c r="S50" i="3"/>
  <c r="R50" i="3"/>
  <c r="R57" i="3" s="1"/>
  <c r="E34" i="1" s="1"/>
  <c r="P50" i="3"/>
  <c r="O50" i="3"/>
  <c r="K50" i="3"/>
  <c r="K57" i="3" s="1"/>
  <c r="E27" i="1" s="1"/>
  <c r="J50" i="3"/>
  <c r="I50" i="3"/>
  <c r="I57" i="3" s="1"/>
  <c r="U20" i="3"/>
  <c r="W20" i="3" s="1"/>
  <c r="X20" i="3" s="1"/>
  <c r="U19" i="3"/>
  <c r="W19" i="3" s="1"/>
  <c r="X19" i="3" s="1"/>
  <c r="U18" i="3"/>
  <c r="W18" i="3" s="1"/>
  <c r="X18" i="3" s="1"/>
  <c r="U17" i="3"/>
  <c r="W17" i="3" s="1"/>
  <c r="X17" i="3" s="1"/>
  <c r="U16" i="3"/>
  <c r="W16" i="3" s="1"/>
  <c r="X16" i="3" s="1"/>
  <c r="U14" i="3"/>
  <c r="W14" i="3" s="1"/>
  <c r="X14" i="3" s="1"/>
  <c r="U13" i="3"/>
  <c r="W13" i="3" s="1"/>
  <c r="X13" i="3" s="1"/>
  <c r="U12" i="3"/>
  <c r="W12" i="3" s="1"/>
  <c r="X12" i="3" s="1"/>
  <c r="U11" i="3"/>
  <c r="W11" i="3" s="1"/>
  <c r="X11" i="3" s="1"/>
  <c r="U10" i="3"/>
  <c r="U9" i="3"/>
  <c r="W9" i="3" s="1"/>
  <c r="X9" i="3" s="1"/>
  <c r="U8" i="3"/>
  <c r="U26" i="4" l="1"/>
  <c r="U27" i="4" s="1"/>
  <c r="S57" i="3"/>
  <c r="E35" i="1" s="1"/>
  <c r="T57" i="3"/>
  <c r="E36" i="1" s="1"/>
  <c r="O57" i="3"/>
  <c r="E31" i="1" s="1"/>
  <c r="P57" i="3"/>
  <c r="E32" i="1" s="1"/>
  <c r="W8" i="3"/>
  <c r="X8" i="3" s="1"/>
  <c r="G50" i="3"/>
  <c r="G57" i="3" s="1"/>
  <c r="E25" i="1"/>
  <c r="J57" i="3"/>
  <c r="E26" i="1" s="1"/>
  <c r="W10" i="3"/>
  <c r="X10" i="3" s="1"/>
  <c r="L51" i="3" l="1"/>
  <c r="L56" i="3" s="1"/>
  <c r="L57" i="3" s="1"/>
  <c r="E28" i="1" s="1"/>
  <c r="Q54" i="3"/>
  <c r="Q55" i="3"/>
  <c r="N53" i="3"/>
  <c r="N56" i="3" s="1"/>
  <c r="M52" i="3" l="1"/>
  <c r="M56" i="3" s="1"/>
  <c r="M57" i="3" s="1"/>
  <c r="E29" i="1" s="1"/>
  <c r="Q56" i="3"/>
  <c r="N57" i="3"/>
  <c r="E30" i="1" s="1"/>
  <c r="N58" i="3" l="1"/>
  <c r="L26" i="4" l="1"/>
  <c r="L27" i="4" s="1"/>
  <c r="M26" i="4"/>
  <c r="M27" i="4" s="1"/>
  <c r="N26" i="4"/>
  <c r="N27" i="4" s="1"/>
  <c r="X21" i="4"/>
  <c r="X23" i="4"/>
  <c r="X22" i="4"/>
  <c r="V25" i="4"/>
  <c r="W25" i="4" s="1"/>
  <c r="V24" i="4" l="1"/>
  <c r="X25" i="4"/>
  <c r="N28" i="4"/>
  <c r="Q26" i="4"/>
  <c r="V26" i="4" l="1"/>
  <c r="V27" i="4" s="1"/>
  <c r="W27" i="4" s="1"/>
  <c r="W28" i="4" s="1"/>
  <c r="W29" i="4" s="1"/>
  <c r="W24" i="4"/>
  <c r="W26" i="4" s="1"/>
  <c r="X26" i="4" s="1"/>
  <c r="Q27" i="4"/>
  <c r="Q28" i="4" s="1"/>
  <c r="X24" i="4" l="1"/>
  <c r="X27" i="4"/>
  <c r="Q50" i="3"/>
  <c r="Q57" i="3" s="1"/>
  <c r="U23" i="3"/>
  <c r="W23" i="3" s="1"/>
  <c r="X23" i="3" s="1"/>
  <c r="W25" i="3"/>
  <c r="X25" i="3" s="1"/>
  <c r="U25" i="3"/>
  <c r="U24" i="3"/>
  <c r="W24" i="3" s="1"/>
  <c r="X24" i="3" s="1"/>
  <c r="U50" i="3"/>
  <c r="W50" i="3" s="1"/>
  <c r="X50" i="3" s="1"/>
  <c r="U21" i="3"/>
  <c r="W21" i="3" s="1"/>
  <c r="X21" i="3" s="1"/>
  <c r="U22" i="3"/>
  <c r="W22" i="3"/>
  <c r="X22" i="3" s="1"/>
  <c r="E33" i="1" l="1"/>
  <c r="E37" i="1" s="1"/>
  <c r="Q58" i="3"/>
  <c r="U51" i="3"/>
  <c r="U52" i="3"/>
  <c r="U55" i="3"/>
  <c r="U54" i="3"/>
  <c r="U53" i="3"/>
  <c r="V53" i="3" l="1"/>
  <c r="W53" i="3" s="1"/>
  <c r="X53" i="3" s="1"/>
  <c r="V54" i="3"/>
  <c r="W54" i="3" s="1"/>
  <c r="X54" i="3" s="1"/>
  <c r="V51" i="3"/>
  <c r="U56" i="3"/>
  <c r="U57" i="3" s="1"/>
  <c r="V55" i="3"/>
  <c r="W55" i="3" s="1"/>
  <c r="X55" i="3" s="1"/>
  <c r="V52" i="3"/>
  <c r="W52" i="3" s="1"/>
  <c r="X52" i="3" s="1"/>
  <c r="E38" i="1"/>
  <c r="E39" i="1" s="1"/>
  <c r="K19" i="1" s="1"/>
  <c r="E21" i="1" s="1"/>
  <c r="V56" i="3" l="1"/>
  <c r="V57" i="3" s="1"/>
  <c r="W51" i="3"/>
  <c r="W57" i="3"/>
  <c r="W58" i="3" l="1"/>
  <c r="W59" i="3" s="1"/>
  <c r="C19" i="1" s="1"/>
  <c r="G19" i="1" s="1"/>
  <c r="G21" i="1" s="1"/>
  <c r="K21" i="1" s="1"/>
  <c r="X57" i="3"/>
  <c r="X51" i="3"/>
  <c r="W56" i="3"/>
  <c r="X56"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N16" authorId="0" shapeId="0" xr:uid="{A276EA99-CDAF-46DC-824A-15327CA5F1D0}">
      <text>
        <r>
          <rPr>
            <b/>
            <sz val="12"/>
            <color indexed="81"/>
            <rFont val="MS P ゴシック"/>
            <family val="3"/>
            <charset val="128"/>
          </rPr>
          <t>想定している「昼間」と「夜間」の時間帯を合計が24時間になるように記入すること</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X4" authorId="0" shapeId="0" xr:uid="{00000000-0006-0000-0200-000001000000}">
      <text>
        <r>
          <rPr>
            <b/>
            <sz val="11"/>
            <color indexed="81"/>
            <rFont val="MS P ゴシック"/>
            <family val="3"/>
            <charset val="128"/>
          </rPr>
          <t>全て○になっていることを確認すること</t>
        </r>
      </text>
    </comment>
    <comment ref="W59" authorId="0" shapeId="0" xr:uid="{00000000-0006-0000-0200-000007000000}">
      <text>
        <r>
          <rPr>
            <b/>
            <sz val="11"/>
            <color indexed="81"/>
            <rFont val="MS P ゴシック"/>
            <family val="3"/>
            <charset val="128"/>
          </rPr>
          <t>端数処理の関係で見積書等の金額の合計と一致しない場合は、手入力をすること</t>
        </r>
      </text>
    </comment>
  </commentList>
</comments>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<sst xmlns="http://schemas.openxmlformats.org/spreadsheetml/2006/main" count="6123" uniqueCount="3368">
  <si>
    <t>合計</t>
    <rPh sb="0" eb="2">
      <t>ゴウケイ</t>
    </rPh>
    <phoneticPr fontId="3"/>
  </si>
  <si>
    <t>消費税</t>
    <rPh sb="0" eb="3">
      <t>ショウヒゼイ</t>
    </rPh>
    <phoneticPr fontId="2"/>
  </si>
  <si>
    <t>小計</t>
    <rPh sb="0" eb="2">
      <t>ショウケイ</t>
    </rPh>
    <phoneticPr fontId="2"/>
  </si>
  <si>
    <t>積算内訳</t>
    <rPh sb="0" eb="2">
      <t>セキサン</t>
    </rPh>
    <rPh sb="2" eb="4">
      <t>ウチワケ</t>
    </rPh>
    <phoneticPr fontId="3"/>
  </si>
  <si>
    <t>金額（円）</t>
    <rPh sb="0" eb="2">
      <t>キンガク</t>
    </rPh>
    <phoneticPr fontId="3"/>
  </si>
  <si>
    <t>細分</t>
    <rPh sb="0" eb="2">
      <t>サイブン</t>
    </rPh>
    <phoneticPr fontId="2"/>
  </si>
  <si>
    <t>(2) 寄付金その他の収入</t>
    <rPh sb="4" eb="7">
      <t>キフキン</t>
    </rPh>
    <rPh sb="9" eb="10">
      <t>タ</t>
    </rPh>
    <rPh sb="11" eb="13">
      <t>シュウニュウ</t>
    </rPh>
    <phoneticPr fontId="3"/>
  </si>
  <si>
    <t>所要経費</t>
    <rPh sb="0" eb="2">
      <t>ショヨウ</t>
    </rPh>
    <rPh sb="2" eb="4">
      <t>ケイヒ</t>
    </rPh>
    <phoneticPr fontId="3"/>
  </si>
  <si>
    <t>別紙２</t>
    <rPh sb="0" eb="2">
      <t>ベッシ</t>
    </rPh>
    <phoneticPr fontId="3"/>
  </si>
  <si>
    <t>区分・費目</t>
    <rPh sb="0" eb="2">
      <t>クブン</t>
    </rPh>
    <rPh sb="3" eb="5">
      <t>ヒモク</t>
    </rPh>
    <phoneticPr fontId="3"/>
  </si>
  <si>
    <t>補助対象経費</t>
    <rPh sb="0" eb="4">
      <t>ホジョタイショウ</t>
    </rPh>
    <rPh sb="4" eb="6">
      <t>ケイヒ</t>
    </rPh>
    <phoneticPr fontId="9"/>
  </si>
  <si>
    <t>項目</t>
    <rPh sb="0" eb="2">
      <t>コウモク</t>
    </rPh>
    <phoneticPr fontId="9"/>
  </si>
  <si>
    <t>内容</t>
    <rPh sb="0" eb="2">
      <t>ナイヨウ</t>
    </rPh>
    <phoneticPr fontId="9"/>
  </si>
  <si>
    <t>工事費</t>
    <rPh sb="0" eb="2">
      <t>コウジ</t>
    </rPh>
    <rPh sb="2" eb="3">
      <t>ヒ</t>
    </rPh>
    <phoneticPr fontId="7"/>
  </si>
  <si>
    <t>設備費</t>
    <rPh sb="0" eb="2">
      <t>セツビ</t>
    </rPh>
    <rPh sb="2" eb="3">
      <t>ヒ</t>
    </rPh>
    <phoneticPr fontId="7"/>
  </si>
  <si>
    <t>業務費</t>
    <rPh sb="0" eb="2">
      <t>ギョウム</t>
    </rPh>
    <rPh sb="2" eb="3">
      <t>ヒ</t>
    </rPh>
    <phoneticPr fontId="9"/>
  </si>
  <si>
    <t>事務費</t>
    <rPh sb="0" eb="3">
      <t>ジムヒ</t>
    </rPh>
    <phoneticPr fontId="7"/>
  </si>
  <si>
    <t>本工事費</t>
    <rPh sb="0" eb="1">
      <t>ホン</t>
    </rPh>
    <rPh sb="1" eb="4">
      <t>コウジヒ</t>
    </rPh>
    <phoneticPr fontId="7"/>
  </si>
  <si>
    <t>機械
器具費</t>
    <rPh sb="0" eb="2">
      <t>キカイ</t>
    </rPh>
    <rPh sb="3" eb="5">
      <t>キグ</t>
    </rPh>
    <rPh sb="5" eb="6">
      <t>ヒ</t>
    </rPh>
    <phoneticPr fontId="7"/>
  </si>
  <si>
    <t>測量及
試験費</t>
    <phoneticPr fontId="9"/>
  </si>
  <si>
    <t>材料費</t>
    <rPh sb="0" eb="3">
      <t>ザイリョウヒ</t>
    </rPh>
    <phoneticPr fontId="7"/>
  </si>
  <si>
    <t>労務費</t>
    <rPh sb="0" eb="3">
      <t>ロウムヒ</t>
    </rPh>
    <phoneticPr fontId="7"/>
  </si>
  <si>
    <t>直接
経費</t>
    <rPh sb="0" eb="2">
      <t>チョクセツ</t>
    </rPh>
    <rPh sb="3" eb="5">
      <t>ケイヒ</t>
    </rPh>
    <phoneticPr fontId="7"/>
  </si>
  <si>
    <t>共通
仮設費</t>
    <rPh sb="0" eb="2">
      <t>キョウツウ</t>
    </rPh>
    <rPh sb="3" eb="5">
      <t>カセツ</t>
    </rPh>
    <rPh sb="5" eb="6">
      <t>ヒ</t>
    </rPh>
    <phoneticPr fontId="7"/>
  </si>
  <si>
    <t>現場
管理費</t>
    <phoneticPr fontId="9"/>
  </si>
  <si>
    <t>一般
管理費</t>
    <rPh sb="0" eb="2">
      <t>イッパン</t>
    </rPh>
    <rPh sb="3" eb="6">
      <t>カンリヒ</t>
    </rPh>
    <phoneticPr fontId="7"/>
  </si>
  <si>
    <t>小計</t>
    <rPh sb="0" eb="2">
      <t>ショウケイ</t>
    </rPh>
    <phoneticPr fontId="9"/>
  </si>
  <si>
    <t>共通仮設費</t>
    <rPh sb="0" eb="2">
      <t>キョウツウ</t>
    </rPh>
    <rPh sb="2" eb="4">
      <t>カセツ</t>
    </rPh>
    <rPh sb="4" eb="5">
      <t>ヒ</t>
    </rPh>
    <phoneticPr fontId="9"/>
  </si>
  <si>
    <t xml:space="preserve"> </t>
    <phoneticPr fontId="9"/>
  </si>
  <si>
    <t>現場管理費</t>
    <rPh sb="0" eb="2">
      <t>ゲンバ</t>
    </rPh>
    <rPh sb="2" eb="5">
      <t>カンリヒ</t>
    </rPh>
    <phoneticPr fontId="9"/>
  </si>
  <si>
    <t>一般管理費</t>
    <rPh sb="0" eb="2">
      <t>イッパン</t>
    </rPh>
    <rPh sb="2" eb="5">
      <t>カンリヒ</t>
    </rPh>
    <phoneticPr fontId="9"/>
  </si>
  <si>
    <t>合計</t>
    <rPh sb="0" eb="2">
      <t>ゴウケイ</t>
    </rPh>
    <phoneticPr fontId="9"/>
  </si>
  <si>
    <t>内訳</t>
    <rPh sb="0" eb="2">
      <t>ウチワケ</t>
    </rPh>
    <phoneticPr fontId="9"/>
  </si>
  <si>
    <t>No.</t>
    <phoneticPr fontId="9"/>
  </si>
  <si>
    <t>規格</t>
    <rPh sb="0" eb="2">
      <t>キカク</t>
    </rPh>
    <phoneticPr fontId="9"/>
  </si>
  <si>
    <t>付帯
工事費</t>
    <rPh sb="0" eb="2">
      <t>フタイ</t>
    </rPh>
    <rPh sb="3" eb="5">
      <t>コウジ</t>
    </rPh>
    <rPh sb="5" eb="6">
      <t>ヒ</t>
    </rPh>
    <phoneticPr fontId="7"/>
  </si>
  <si>
    <t>工事費・本工事費</t>
  </si>
  <si>
    <t>材料費</t>
    <rPh sb="0" eb="3">
      <t>ザイリョウヒ</t>
    </rPh>
    <phoneticPr fontId="8"/>
  </si>
  <si>
    <t>同</t>
  </si>
  <si>
    <t>労務費</t>
    <rPh sb="0" eb="3">
      <t>ロウムヒ</t>
    </rPh>
    <phoneticPr fontId="8"/>
  </si>
  <si>
    <t>直接経費</t>
    <rPh sb="0" eb="2">
      <t>チョクセツ</t>
    </rPh>
    <rPh sb="2" eb="4">
      <t>ケイヒ</t>
    </rPh>
    <phoneticPr fontId="8"/>
  </si>
  <si>
    <t>共通仮設費</t>
    <rPh sb="0" eb="2">
      <t>キョウツウ</t>
    </rPh>
    <rPh sb="2" eb="4">
      <t>カセツ</t>
    </rPh>
    <rPh sb="4" eb="5">
      <t>ヒ</t>
    </rPh>
    <phoneticPr fontId="8"/>
  </si>
  <si>
    <t>現場管理費</t>
    <rPh sb="0" eb="2">
      <t>ゲンバ</t>
    </rPh>
    <rPh sb="2" eb="5">
      <t>カンリヒ</t>
    </rPh>
    <phoneticPr fontId="8"/>
  </si>
  <si>
    <t>一般管理費</t>
    <rPh sb="0" eb="2">
      <t>イッパン</t>
    </rPh>
    <rPh sb="2" eb="5">
      <t>カンリヒ</t>
    </rPh>
    <phoneticPr fontId="8"/>
  </si>
  <si>
    <t>工事費・付帯工事費</t>
  </si>
  <si>
    <t>―</t>
    <phoneticPr fontId="8"/>
  </si>
  <si>
    <t>工事費・機械器具費</t>
  </si>
  <si>
    <t>工事費・測量及試験費</t>
    <phoneticPr fontId="2"/>
  </si>
  <si>
    <t>設備費</t>
  </si>
  <si>
    <t>業務費</t>
  </si>
  <si>
    <t>事務費</t>
  </si>
  <si>
    <t>パワーコンディショナー</t>
  </si>
  <si>
    <t>接続ケーブル</t>
    <rPh sb="0" eb="2">
      <t>セツゾク</t>
    </rPh>
    <phoneticPr fontId="13"/>
  </si>
  <si>
    <t>架台組立調整</t>
    <rPh sb="0" eb="2">
      <t>カダイ</t>
    </rPh>
    <rPh sb="2" eb="3">
      <t>ク</t>
    </rPh>
    <rPh sb="3" eb="4">
      <t>タ</t>
    </rPh>
    <rPh sb="4" eb="6">
      <t>チョウセイ</t>
    </rPh>
    <phoneticPr fontId="13"/>
  </si>
  <si>
    <t>蓄電システム設置工事</t>
    <rPh sb="0" eb="2">
      <t>チクデン</t>
    </rPh>
    <rPh sb="6" eb="8">
      <t>セッチ</t>
    </rPh>
    <rPh sb="8" eb="10">
      <t>コウジ</t>
    </rPh>
    <phoneticPr fontId="9"/>
  </si>
  <si>
    <t>全天日射計</t>
    <rPh sb="0" eb="2">
      <t>ゼンテン</t>
    </rPh>
    <rPh sb="2" eb="4">
      <t>ニッシャ</t>
    </rPh>
    <rPh sb="4" eb="5">
      <t>ケイ</t>
    </rPh>
    <phoneticPr fontId="13"/>
  </si>
  <si>
    <t>気象信号変換箱</t>
    <rPh sb="0" eb="2">
      <t>キショウ</t>
    </rPh>
    <rPh sb="2" eb="4">
      <t>シンゴウ</t>
    </rPh>
    <rPh sb="4" eb="6">
      <t>ヘンカン</t>
    </rPh>
    <rPh sb="6" eb="7">
      <t>バコ</t>
    </rPh>
    <phoneticPr fontId="13"/>
  </si>
  <si>
    <t>3.0m</t>
    <phoneticPr fontId="8"/>
  </si>
  <si>
    <t>太陽電池モジュール</t>
    <rPh sb="0" eb="2">
      <t>タイヨウ</t>
    </rPh>
    <rPh sb="2" eb="4">
      <t>デンチ</t>
    </rPh>
    <phoneticPr fontId="13"/>
  </si>
  <si>
    <t>太陽電池モジュール設置工事</t>
    <rPh sb="9" eb="11">
      <t>セッチ</t>
    </rPh>
    <rPh sb="11" eb="13">
      <t>コウジ</t>
    </rPh>
    <phoneticPr fontId="9"/>
  </si>
  <si>
    <t>太陽光モジュール運送費</t>
    <rPh sb="8" eb="11">
      <t>ウンソウヒ</t>
    </rPh>
    <phoneticPr fontId="13"/>
  </si>
  <si>
    <t>蓄電システム本体運送費</t>
    <rPh sb="8" eb="11">
      <t>ウンソウヒ</t>
    </rPh>
    <phoneticPr fontId="13"/>
  </si>
  <si>
    <t>数量
(A)</t>
    <rPh sb="0" eb="2">
      <t>スウリョウ</t>
    </rPh>
    <phoneticPr fontId="9"/>
  </si>
  <si>
    <t>単価 [円]
(B)</t>
    <rPh sb="0" eb="2">
      <t>タンカ</t>
    </rPh>
    <phoneticPr fontId="9"/>
  </si>
  <si>
    <t>金額 [円]
(C)=
(A)×(B)</t>
    <rPh sb="0" eb="2">
      <t>キンガク</t>
    </rPh>
    <rPh sb="4" eb="5">
      <t>エン</t>
    </rPh>
    <phoneticPr fontId="9"/>
  </si>
  <si>
    <t>補助対象
経費合計
(D)</t>
    <rPh sb="0" eb="2">
      <t>ホジョ</t>
    </rPh>
    <rPh sb="2" eb="4">
      <t>タイショウ</t>
    </rPh>
    <rPh sb="5" eb="7">
      <t>ケイヒ</t>
    </rPh>
    <rPh sb="7" eb="9">
      <t>ゴウケイ</t>
    </rPh>
    <phoneticPr fontId="9"/>
  </si>
  <si>
    <t>補助対象
外経費
(E)</t>
    <rPh sb="0" eb="2">
      <t>ホジョ</t>
    </rPh>
    <rPh sb="2" eb="4">
      <t>タイショウ</t>
    </rPh>
    <rPh sb="5" eb="6">
      <t>ガイ</t>
    </rPh>
    <rPh sb="6" eb="8">
      <t>ケイヒ</t>
    </rPh>
    <phoneticPr fontId="9"/>
  </si>
  <si>
    <t>設計費</t>
    <rPh sb="0" eb="3">
      <t>セッケイヒ</t>
    </rPh>
    <phoneticPr fontId="8"/>
  </si>
  <si>
    <t>監理費</t>
    <rPh sb="0" eb="3">
      <t>カンリヒ</t>
    </rPh>
    <phoneticPr fontId="8"/>
  </si>
  <si>
    <t>間接
工事費</t>
    <rPh sb="0" eb="2">
      <t>カンセツ</t>
    </rPh>
    <rPh sb="3" eb="6">
      <t>コウジヒ</t>
    </rPh>
    <phoneticPr fontId="8"/>
  </si>
  <si>
    <t>消費税</t>
    <rPh sb="0" eb="3">
      <t>ショウヒゼイ</t>
    </rPh>
    <phoneticPr fontId="8"/>
  </si>
  <si>
    <t>工事費計</t>
    <rPh sb="0" eb="3">
      <t>コウジヒ</t>
    </rPh>
    <rPh sb="3" eb="4">
      <t>ケイ</t>
    </rPh>
    <phoneticPr fontId="9"/>
  </si>
  <si>
    <t>本工事費計</t>
    <rPh sb="0" eb="1">
      <t>ホン</t>
    </rPh>
    <rPh sb="1" eb="4">
      <t>コウジヒ</t>
    </rPh>
    <rPh sb="4" eb="5">
      <t>ケイ</t>
    </rPh>
    <phoneticPr fontId="9"/>
  </si>
  <si>
    <t>合計
(F)=
(D)+(E)</t>
    <rPh sb="0" eb="2">
      <t>ゴウケイ</t>
    </rPh>
    <phoneticPr fontId="9"/>
  </si>
  <si>
    <t>(C)=(F)
であるか</t>
    <phoneticPr fontId="8"/>
  </si>
  <si>
    <t>※「共通仮設費」「現場管理費」「一般管理費」「設計費」「監理費」の補助対象経費及び補助対象外経費は、小計の補助対象経費（D）と補助対象外経費（E）の割合で按分計算すること</t>
    <rPh sb="2" eb="4">
      <t>キョウツウ</t>
    </rPh>
    <rPh sb="4" eb="6">
      <t>カセツ</t>
    </rPh>
    <rPh sb="6" eb="7">
      <t>ヒ</t>
    </rPh>
    <rPh sb="9" eb="11">
      <t>ゲンバ</t>
    </rPh>
    <rPh sb="11" eb="14">
      <t>カンリヒ</t>
    </rPh>
    <rPh sb="16" eb="18">
      <t>イッパン</t>
    </rPh>
    <rPh sb="18" eb="21">
      <t>カンリヒ</t>
    </rPh>
    <rPh sb="28" eb="31">
      <t>カンリヒ</t>
    </rPh>
    <rPh sb="33" eb="35">
      <t>ホジョ</t>
    </rPh>
    <rPh sb="35" eb="37">
      <t>タイショウ</t>
    </rPh>
    <rPh sb="37" eb="39">
      <t>ケイヒ</t>
    </rPh>
    <rPh sb="39" eb="40">
      <t>オヨ</t>
    </rPh>
    <rPh sb="50" eb="52">
      <t>ショウケイ</t>
    </rPh>
    <rPh sb="53" eb="55">
      <t>ホジョ</t>
    </rPh>
    <rPh sb="55" eb="57">
      <t>タイショウ</t>
    </rPh>
    <rPh sb="57" eb="59">
      <t>ケイヒ</t>
    </rPh>
    <rPh sb="63" eb="65">
      <t>ホジョ</t>
    </rPh>
    <rPh sb="65" eb="67">
      <t>タイショウ</t>
    </rPh>
    <rPh sb="67" eb="68">
      <t>ガイ</t>
    </rPh>
    <rPh sb="68" eb="70">
      <t>ケイヒ</t>
    </rPh>
    <rPh sb="74" eb="76">
      <t>ワリアイ</t>
    </rPh>
    <rPh sb="79" eb="81">
      <t>ケイサン</t>
    </rPh>
    <phoneticPr fontId="9"/>
  </si>
  <si>
    <t>（注）記入した金額の根拠資料を添付すること</t>
    <phoneticPr fontId="2"/>
  </si>
  <si>
    <t>経費内訳表</t>
    <rPh sb="0" eb="2">
      <t>ケイヒ</t>
    </rPh>
    <rPh sb="2" eb="4">
      <t>ウチワケ</t>
    </rPh>
    <rPh sb="4" eb="5">
      <t>ヒョウ</t>
    </rPh>
    <phoneticPr fontId="9"/>
  </si>
  <si>
    <t>「補助事業に係る消費税仕入税額控除
の取扱いチェックリスト」の選択結果：</t>
    <rPh sb="1" eb="3">
      <t>ホジョ</t>
    </rPh>
    <rPh sb="3" eb="5">
      <t>ジギョウ</t>
    </rPh>
    <rPh sb="6" eb="7">
      <t>カカワ</t>
    </rPh>
    <rPh sb="8" eb="11">
      <t>ショウヒゼイ</t>
    </rPh>
    <rPh sb="11" eb="13">
      <t>シイレ</t>
    </rPh>
    <rPh sb="13" eb="15">
      <t>ゼイガク</t>
    </rPh>
    <rPh sb="15" eb="17">
      <t>コウジョ</t>
    </rPh>
    <rPh sb="19" eb="21">
      <t>トリアツカ</t>
    </rPh>
    <rPh sb="31" eb="33">
      <t>センタク</t>
    </rPh>
    <rPh sb="33" eb="35">
      <t>ケッカ</t>
    </rPh>
    <phoneticPr fontId="2"/>
  </si>
  <si>
    <t>経費内訳表のとおり</t>
    <rPh sb="0" eb="2">
      <t>ケイヒ</t>
    </rPh>
    <phoneticPr fontId="2"/>
  </si>
  <si>
    <t>都道府県</t>
    <rPh sb="0" eb="4">
      <t>トドウフケン</t>
    </rPh>
    <phoneticPr fontId="9"/>
  </si>
  <si>
    <t>合計</t>
    <rPh sb="0" eb="2">
      <t>ごうけい</t>
    </rPh>
    <phoneticPr fontId="8" type="Hiragana" alignment="distributed"/>
  </si>
  <si>
    <t>内訳</t>
    <rPh sb="0" eb="2">
      <t>うちわけ</t>
    </rPh>
    <phoneticPr fontId="8" type="Hiragana" alignment="distributed"/>
  </si>
  <si>
    <t>※行を適宜追加、削除して記入すること</t>
    <rPh sb="1" eb="2">
      <t>ギョウ</t>
    </rPh>
    <rPh sb="3" eb="5">
      <t>テキギ</t>
    </rPh>
    <rPh sb="5" eb="7">
      <t>ツイカ</t>
    </rPh>
    <rPh sb="8" eb="10">
      <t>サクジョ</t>
    </rPh>
    <rPh sb="12" eb="14">
      <t>キニュウ</t>
    </rPh>
    <phoneticPr fontId="8"/>
  </si>
  <si>
    <t>応募申請書</t>
    <rPh sb="0" eb="5">
      <t>オウボシンセイショ</t>
    </rPh>
    <phoneticPr fontId="9"/>
  </si>
  <si>
    <t xml:space="preserve">(1) 総事業費[円] </t>
    <rPh sb="4" eb="5">
      <t>ソウ</t>
    </rPh>
    <rPh sb="5" eb="8">
      <t>ジギョウヒ</t>
    </rPh>
    <phoneticPr fontId="9"/>
  </si>
  <si>
    <t>No.</t>
    <phoneticPr fontId="8" type="Hiragana" alignment="distributed"/>
  </si>
  <si>
    <t>市区町村</t>
    <rPh sb="0" eb="2">
      <t>シク</t>
    </rPh>
    <rPh sb="2" eb="4">
      <t>チョウソン</t>
    </rPh>
    <phoneticPr fontId="9"/>
  </si>
  <si>
    <t>事業の実施場所</t>
    <phoneticPr fontId="8"/>
  </si>
  <si>
    <t>施設名</t>
    <phoneticPr fontId="8" type="Hiragana" alignment="distributed"/>
  </si>
  <si>
    <t>(7) 補助基本額 [円]</t>
    <rPh sb="6" eb="8">
      <t>キホン</t>
    </rPh>
    <phoneticPr fontId="9"/>
  </si>
  <si>
    <t>(8) 補助金所要額 [円]</t>
    <phoneticPr fontId="9"/>
  </si>
  <si>
    <t>kW</t>
    <phoneticPr fontId="8"/>
  </si>
  <si>
    <r>
      <t xml:space="preserve">(3) 差引額
</t>
    </r>
    <r>
      <rPr>
        <sz val="10"/>
        <rFont val="ＭＳ Ｐ明朝"/>
        <family val="1"/>
        <charset val="128"/>
      </rPr>
      <t>　※(1)-(2)</t>
    </r>
    <rPh sb="4" eb="6">
      <t>サシヒキ</t>
    </rPh>
    <rPh sb="6" eb="7">
      <t>ガク</t>
    </rPh>
    <phoneticPr fontId="3"/>
  </si>
  <si>
    <t>A. 施設の稼働日数</t>
    <phoneticPr fontId="8"/>
  </si>
  <si>
    <t>1週間の稼働日数：</t>
    <phoneticPr fontId="8"/>
  </si>
  <si>
    <t>日</t>
    <rPh sb="0" eb="1">
      <t>ニチ</t>
    </rPh>
    <phoneticPr fontId="8"/>
  </si>
  <si>
    <t>1年間の稼働日数：</t>
    <rPh sb="1" eb="2">
      <t>ネン</t>
    </rPh>
    <phoneticPr fontId="8"/>
  </si>
  <si>
    <t>B. 施設全体の使用電力量</t>
    <rPh sb="3" eb="5">
      <t>シセツ</t>
    </rPh>
    <rPh sb="5" eb="7">
      <t>ゼンタイ</t>
    </rPh>
    <rPh sb="8" eb="10">
      <t>シヨウ</t>
    </rPh>
    <rPh sb="10" eb="12">
      <t>デンリョク</t>
    </rPh>
    <rPh sb="12" eb="13">
      <t>リョウ</t>
    </rPh>
    <phoneticPr fontId="3"/>
  </si>
  <si>
    <t>施設全体の年間使用電力量：</t>
    <rPh sb="5" eb="7">
      <t>ネンカン</t>
    </rPh>
    <phoneticPr fontId="8"/>
  </si>
  <si>
    <t>kWh</t>
    <phoneticPr fontId="8"/>
  </si>
  <si>
    <t>昼間（●●:●●～●●:●●）</t>
    <rPh sb="0" eb="1">
      <t>ヒル</t>
    </rPh>
    <rPh sb="1" eb="2">
      <t>カン</t>
    </rPh>
    <phoneticPr fontId="3"/>
  </si>
  <si>
    <t>時間</t>
    <rPh sb="0" eb="2">
      <t>ジカン</t>
    </rPh>
    <phoneticPr fontId="8"/>
  </si>
  <si>
    <t>夜間（●●:●●～●●:●●）</t>
    <rPh sb="0" eb="1">
      <t>ヨル</t>
    </rPh>
    <rPh sb="1" eb="2">
      <t>カン</t>
    </rPh>
    <phoneticPr fontId="3"/>
  </si>
  <si>
    <t>昼間と夜間の時間の合計が24時間であるか</t>
    <rPh sb="0" eb="2">
      <t>ヒルマ</t>
    </rPh>
    <rPh sb="3" eb="5">
      <t>ヤカン</t>
    </rPh>
    <rPh sb="6" eb="8">
      <t>ジカン</t>
    </rPh>
    <rPh sb="9" eb="11">
      <t>ゴウケイ</t>
    </rPh>
    <rPh sb="14" eb="16">
      <t>ジカン</t>
    </rPh>
    <phoneticPr fontId="8"/>
  </si>
  <si>
    <t>部屋（エリア）名</t>
    <rPh sb="0" eb="2">
      <t>ヘヤ</t>
    </rPh>
    <rPh sb="7" eb="8">
      <t>メイ</t>
    </rPh>
    <phoneticPr fontId="3"/>
  </si>
  <si>
    <t>機器名</t>
    <rPh sb="0" eb="2">
      <t>キキ</t>
    </rPh>
    <rPh sb="2" eb="3">
      <t>メイ</t>
    </rPh>
    <phoneticPr fontId="3"/>
  </si>
  <si>
    <t>数量</t>
    <rPh sb="0" eb="2">
      <t>スウリョウ</t>
    </rPh>
    <phoneticPr fontId="3"/>
  </si>
  <si>
    <t>消費
電力
[W]</t>
    <rPh sb="0" eb="2">
      <t>ショウヒ</t>
    </rPh>
    <rPh sb="3" eb="5">
      <t>デンリョク</t>
    </rPh>
    <phoneticPr fontId="3"/>
  </si>
  <si>
    <t>使用
時間
[h]</t>
    <rPh sb="0" eb="2">
      <t>シヨウ</t>
    </rPh>
    <rPh sb="3" eb="5">
      <t>ジカン</t>
    </rPh>
    <phoneticPr fontId="3"/>
  </si>
  <si>
    <t>消費
電力量
[kWh]</t>
    <rPh sb="0" eb="2">
      <t>ショウヒ</t>
    </rPh>
    <rPh sb="3" eb="6">
      <t>デンリョクリョウ</t>
    </rPh>
    <phoneticPr fontId="3"/>
  </si>
  <si>
    <t>※適宜、行を追加すること</t>
    <phoneticPr fontId="8"/>
  </si>
  <si>
    <t>(あ)</t>
    <phoneticPr fontId="8"/>
  </si>
  <si>
    <t>(い)</t>
    <phoneticPr fontId="8"/>
  </si>
  <si>
    <t>〈再エネ・蓄電池の導入量の目安〉</t>
    <phoneticPr fontId="8"/>
  </si>
  <si>
    <t>A. 特定負荷を賄うために必要な再エネ規模の目安</t>
    <rPh sb="3" eb="5">
      <t>トクテイ</t>
    </rPh>
    <rPh sb="5" eb="7">
      <t>フカ</t>
    </rPh>
    <rPh sb="8" eb="9">
      <t>マカナ</t>
    </rPh>
    <rPh sb="13" eb="15">
      <t>ヒツヨウ</t>
    </rPh>
    <rPh sb="16" eb="17">
      <t>サイ</t>
    </rPh>
    <rPh sb="19" eb="21">
      <t>キボ</t>
    </rPh>
    <rPh sb="22" eb="24">
      <t>メヤス</t>
    </rPh>
    <phoneticPr fontId="3"/>
  </si>
  <si>
    <t>(う)</t>
    <phoneticPr fontId="8"/>
  </si>
  <si>
    <t>B. 自家消費できる再エネ規模の目安</t>
    <rPh sb="3" eb="5">
      <t>ジカ</t>
    </rPh>
    <rPh sb="5" eb="7">
      <t>ショウヒ</t>
    </rPh>
    <rPh sb="10" eb="11">
      <t>サイ</t>
    </rPh>
    <rPh sb="13" eb="15">
      <t>キボ</t>
    </rPh>
    <rPh sb="16" eb="18">
      <t>メヤス</t>
    </rPh>
    <phoneticPr fontId="3"/>
  </si>
  <si>
    <t>(え)</t>
    <phoneticPr fontId="8"/>
  </si>
  <si>
    <t>C. 特定負荷を賄うために必要な蓄電池容量の目安</t>
    <rPh sb="3" eb="7">
      <t>トクテイフカ</t>
    </rPh>
    <rPh sb="8" eb="9">
      <t>マカナ</t>
    </rPh>
    <rPh sb="13" eb="15">
      <t>ヒツヨウ</t>
    </rPh>
    <rPh sb="16" eb="19">
      <t>チクデンチ</t>
    </rPh>
    <rPh sb="19" eb="21">
      <t>ヨウリョウ</t>
    </rPh>
    <rPh sb="22" eb="24">
      <t>メヤス</t>
    </rPh>
    <phoneticPr fontId="3"/>
  </si>
  <si>
    <t>(お)＝（(あ)+(い)）÷0.8（20%の充電ロス）</t>
    <phoneticPr fontId="8"/>
  </si>
  <si>
    <t>(お)</t>
    <phoneticPr fontId="8"/>
  </si>
  <si>
    <t>(か)</t>
    <phoneticPr fontId="8"/>
  </si>
  <si>
    <t>(き)</t>
    <phoneticPr fontId="8"/>
  </si>
  <si>
    <t>(く)</t>
    <phoneticPr fontId="8"/>
  </si>
  <si>
    <t>～</t>
    <phoneticPr fontId="3"/>
  </si>
  <si>
    <t>(け)</t>
    <phoneticPr fontId="8"/>
  </si>
  <si>
    <t>〈本補助事業で導入する再エネ・蓄電池の規模・容量〉</t>
    <rPh sb="1" eb="6">
      <t>ホンホジョジギョウ</t>
    </rPh>
    <rPh sb="7" eb="9">
      <t>ドウニュウ</t>
    </rPh>
    <rPh sb="19" eb="21">
      <t>キボ</t>
    </rPh>
    <rPh sb="22" eb="24">
      <t>ヨウリョウ</t>
    </rPh>
    <phoneticPr fontId="8"/>
  </si>
  <si>
    <t>A. 本補助事業で導入する再エネの規模</t>
    <rPh sb="13" eb="14">
      <t>サイ</t>
    </rPh>
    <rPh sb="17" eb="19">
      <t>キボ</t>
    </rPh>
    <phoneticPr fontId="3"/>
  </si>
  <si>
    <t>(こ)</t>
    <phoneticPr fontId="8"/>
  </si>
  <si>
    <t>(さ)</t>
    <phoneticPr fontId="8"/>
  </si>
  <si>
    <t>kWｈ</t>
    <phoneticPr fontId="8"/>
  </si>
  <si>
    <t>(し)</t>
    <phoneticPr fontId="8"/>
  </si>
  <si>
    <t>同施設に導入済みの自家発電設備の出力
※自家発電設備が無い場合は"0"と記入すること</t>
    <rPh sb="9" eb="15">
      <t>ジカハツデンセツビ</t>
    </rPh>
    <rPh sb="16" eb="18">
      <t>シュツリョク</t>
    </rPh>
    <rPh sb="27" eb="28">
      <t>ナ</t>
    </rPh>
    <phoneticPr fontId="8"/>
  </si>
  <si>
    <t>消費税込み</t>
    <rPh sb="0" eb="2">
      <t>ショウヒゼイ</t>
    </rPh>
    <rPh sb="2" eb="3">
      <t>ヌ</t>
    </rPh>
    <phoneticPr fontId="2"/>
  </si>
  <si>
    <t>消費税抜き</t>
    <rPh sb="0" eb="2">
      <t>ショウヒゼイ</t>
    </rPh>
    <phoneticPr fontId="2"/>
  </si>
  <si>
    <t>本補助事業で導入する
太陽光発電設備の規模：</t>
    <rPh sb="0" eb="1">
      <t>ホン</t>
    </rPh>
    <rPh sb="1" eb="3">
      <t>ホジョ</t>
    </rPh>
    <rPh sb="3" eb="5">
      <t>ジギョウ</t>
    </rPh>
    <rPh sb="6" eb="8">
      <t>ドウニュウ</t>
    </rPh>
    <rPh sb="11" eb="14">
      <t>タイヨウコウ</t>
    </rPh>
    <rPh sb="14" eb="16">
      <t>ハツデン</t>
    </rPh>
    <rPh sb="16" eb="18">
      <t>セツビ</t>
    </rPh>
    <rPh sb="19" eb="21">
      <t>キボ</t>
    </rPh>
    <phoneticPr fontId="2"/>
  </si>
  <si>
    <t>本補助事業で導入する
蓄電池の区分：</t>
    <rPh sb="0" eb="1">
      <t>ホン</t>
    </rPh>
    <rPh sb="1" eb="3">
      <t>ホジョ</t>
    </rPh>
    <rPh sb="3" eb="5">
      <t>ジギョウ</t>
    </rPh>
    <rPh sb="6" eb="8">
      <t>ドウニュウ</t>
    </rPh>
    <rPh sb="11" eb="14">
      <t>チクデンチ</t>
    </rPh>
    <rPh sb="15" eb="17">
      <t>クブン</t>
    </rPh>
    <phoneticPr fontId="2"/>
  </si>
  <si>
    <t>(4) 補助対象経費</t>
    <rPh sb="4" eb="6">
      <t>ホジョ</t>
    </rPh>
    <rPh sb="6" eb="8">
      <t>タイショウ</t>
    </rPh>
    <rPh sb="8" eb="10">
      <t>ケイヒ</t>
    </rPh>
    <phoneticPr fontId="3"/>
  </si>
  <si>
    <t>(5) 基準額</t>
    <rPh sb="4" eb="6">
      <t>キジュン</t>
    </rPh>
    <rPh sb="6" eb="7">
      <t>ガク</t>
    </rPh>
    <phoneticPr fontId="3"/>
  </si>
  <si>
    <r>
      <t xml:space="preserve">(6) 選定額
</t>
    </r>
    <r>
      <rPr>
        <sz val="10"/>
        <rFont val="ＭＳ Ｐ明朝"/>
        <family val="1"/>
        <charset val="128"/>
      </rPr>
      <t>　※(4)と(5)を比較して
　　少ない方の額</t>
    </r>
    <rPh sb="4" eb="6">
      <t>センテイ</t>
    </rPh>
    <rPh sb="6" eb="7">
      <t>ガク</t>
    </rPh>
    <rPh sb="18" eb="20">
      <t>ヒカク</t>
    </rPh>
    <rPh sb="25" eb="26">
      <t>スク</t>
    </rPh>
    <rPh sb="28" eb="29">
      <t>ホウ</t>
    </rPh>
    <rPh sb="30" eb="31">
      <t>ガク</t>
    </rPh>
    <phoneticPr fontId="3"/>
  </si>
  <si>
    <r>
      <t xml:space="preserve">(7) 補助基本額
</t>
    </r>
    <r>
      <rPr>
        <sz val="10"/>
        <rFont val="ＭＳ Ｐ明朝"/>
        <family val="1"/>
        <charset val="128"/>
      </rPr>
      <t>　※(3)と(6)を比較して
　　少ない方の額</t>
    </r>
    <rPh sb="4" eb="6">
      <t>ホジョ</t>
    </rPh>
    <rPh sb="6" eb="8">
      <t>キホン</t>
    </rPh>
    <rPh sb="8" eb="9">
      <t>ガク</t>
    </rPh>
    <rPh sb="20" eb="22">
      <t>ヒカク</t>
    </rPh>
    <rPh sb="27" eb="28">
      <t>スク</t>
    </rPh>
    <rPh sb="30" eb="31">
      <t>ホウ</t>
    </rPh>
    <rPh sb="32" eb="33">
      <t>ガク</t>
    </rPh>
    <phoneticPr fontId="3"/>
  </si>
  <si>
    <r>
      <t>(1) 総事業費
　</t>
    </r>
    <r>
      <rPr>
        <sz val="10"/>
        <rFont val="ＭＳ Ｐ明朝"/>
        <family val="1"/>
        <charset val="128"/>
      </rPr>
      <t>※補助対象外経費を含む
　　金額を記入すること</t>
    </r>
    <rPh sb="4" eb="8">
      <t>ソウジギョウヒ</t>
    </rPh>
    <rPh sb="11" eb="18">
      <t>ホジョタイショウガイケイヒ</t>
    </rPh>
    <rPh sb="19" eb="20">
      <t>フク</t>
    </rPh>
    <phoneticPr fontId="3"/>
  </si>
  <si>
    <r>
      <rPr>
        <sz val="12"/>
        <rFont val="ＭＳ Ｐ明朝"/>
        <family val="1"/>
        <charset val="128"/>
      </rPr>
      <t>円</t>
    </r>
    <rPh sb="0" eb="1">
      <t>エン</t>
    </rPh>
    <phoneticPr fontId="2"/>
  </si>
  <si>
    <t>(4) 補助対象経費の内訳</t>
    <rPh sb="4" eb="6">
      <t>ホジョ</t>
    </rPh>
    <rPh sb="6" eb="8">
      <t>タイショウ</t>
    </rPh>
    <rPh sb="8" eb="10">
      <t>ケイヒ</t>
    </rPh>
    <rPh sb="10" eb="11">
      <t>テイガク</t>
    </rPh>
    <rPh sb="11" eb="13">
      <t>ウチワケ</t>
    </rPh>
    <phoneticPr fontId="3"/>
  </si>
  <si>
    <t>根拠資料（見積書等）No.</t>
    <rPh sb="0" eb="4">
      <t>コンキョシリョウ</t>
    </rPh>
    <rPh sb="5" eb="7">
      <t>ミツモリ</t>
    </rPh>
    <rPh sb="7" eb="8">
      <t>ショ</t>
    </rPh>
    <rPh sb="8" eb="9">
      <t>トウ</t>
    </rPh>
    <phoneticPr fontId="7"/>
  </si>
  <si>
    <t>補助事業に係る消費税仕入税額控除の取扱いチェックリスト</t>
    <phoneticPr fontId="3"/>
  </si>
  <si>
    <t>①課税期間の基準期間における課税売上高が1,000万円以下であること</t>
  </si>
  <si>
    <t>②課税事業者を選択していないこと</t>
  </si>
  <si>
    <t>③国の会計年度と事業年度等の相違により、補助事業年度途中において課税事業者となった場合、交付要綱に基づき消費税に係る仕入控除税額の報告を行うこと</t>
  </si>
  <si>
    <t>④特定期間における課税売上高が1,000万円を超えないこと（平成25年度予算事業より適用）</t>
  </si>
  <si>
    <t>①課税期間の基準期間における課税売上高が5,000万円以下であること</t>
  </si>
  <si>
    <t>②消費税簡易課税制度選択届出書が提出されていること</t>
  </si>
  <si>
    <t>③消費税簡易課税制度選択不適用届出書が提出されていないこと</t>
  </si>
  <si>
    <t>④国の会計年度と事業年度等の相違により、補助事業年度途中において課税事業者となった場合、交付要綱に基づき消費税に係る仕入控除税額の報告を行うこと</t>
  </si>
  <si>
    <t>①補助事業終了後、特定収入割合を証明する計算書類の提出をすること</t>
  </si>
  <si>
    <t>①補助事業終了後、交付要綱に基づき消費税に係る仕入控除税額の報告を行うこと</t>
  </si>
  <si>
    <t>「補助事業に係る消費税仕入税額控除
の取扱いチェックリスト」の選択結果：</t>
    <phoneticPr fontId="8"/>
  </si>
  <si>
    <t>※YESの場合は、消費税を含めて交付決定を行い、仕入控除税額の報告・返還は不要。</t>
    <phoneticPr fontId="8"/>
  </si>
  <si>
    <t>補助事業者が、納税義務者ではない又は地方公共団体の一般会計である。</t>
    <phoneticPr fontId="8"/>
  </si>
  <si>
    <t>I.</t>
    <phoneticPr fontId="8"/>
  </si>
  <si>
    <t>※NOの場合は、II. へ。</t>
    <phoneticPr fontId="8"/>
  </si>
  <si>
    <t>※いずれにも該当しない場合、消費税抜きで交付決定を行う。</t>
    <phoneticPr fontId="8"/>
  </si>
  <si>
    <t>④①から③以外の者であって、特段の理由により、消費税仕入控除税額の報告及び返還を選択する者（VI. へ）</t>
    <phoneticPr fontId="8"/>
  </si>
  <si>
    <t>III. 消費税法第9条第1項の規定により消費税を納める義務が免除される者</t>
    <phoneticPr fontId="8"/>
  </si>
  <si>
    <t>II. 補助事業者が、次の①～④のいずれかに該当する。</t>
    <phoneticPr fontId="8"/>
  </si>
  <si>
    <t>①消費税法第9条第1項の規定により消費税を納める義務が免除される者（III. へ）</t>
    <phoneticPr fontId="8"/>
  </si>
  <si>
    <t>②消費税法第37条第1項の規定により中小事業者の仕入に係る消費税額の控除の特例が適用される者（IV. へ）</t>
    <phoneticPr fontId="8"/>
  </si>
  <si>
    <t>③消費税法第60条第4項の規定により国、地方公共団体等に対する仕入に係る消費税額の控除の特例が適用される者（V. へ）</t>
    <phoneticPr fontId="8"/>
  </si>
  <si>
    <t>IV. 消費税法第37条第1項の規定により中小事業者の仕入に係る消費税額の控除の特例が適用される者</t>
    <phoneticPr fontId="8"/>
  </si>
  <si>
    <t>V. 消費税法第60条第4項の規定により国、地方公共団体等に対する仕入に係る消費税額の控除の特例が適用される者</t>
    <phoneticPr fontId="8"/>
  </si>
  <si>
    <t>②特定収入割合が5％以下になった場合、交付要綱に基づく消費税に係る仕入控除税額の報告を行うこと</t>
    <phoneticPr fontId="8"/>
  </si>
  <si>
    <t>※いずれかに該当する場合、III. ～VI. の各項目を補助事業者に確認し、そこ項目が全てYESであれば消費税込みで交付決定ができる。</t>
    <rPh sb="6" eb="8">
      <t>ガイトウ</t>
    </rPh>
    <rPh sb="40" eb="42">
      <t>コウモク</t>
    </rPh>
    <phoneticPr fontId="8"/>
  </si>
  <si>
    <t>※①～④で１つでもNOがあれば、消費税抜きで交付決定を行う。</t>
    <phoneticPr fontId="8"/>
  </si>
  <si>
    <t>※①～②で1つでもNOがあれば、消費税抜きで交付決定を行う。</t>
    <phoneticPr fontId="8"/>
  </si>
  <si>
    <t>※①がNOであれば、消費税抜きで交付決定を行う。</t>
    <phoneticPr fontId="8"/>
  </si>
  <si>
    <t>VI. 「II. ①～③」以外の者であって、特段の理由により、消費税仕入控除税額の報告及び返還を選択する者</t>
    <phoneticPr fontId="8"/>
  </si>
  <si>
    <t>確認欄</t>
    <phoneticPr fontId="9"/>
  </si>
  <si>
    <t>A-1</t>
    <phoneticPr fontId="9"/>
  </si>
  <si>
    <t>Word</t>
    <phoneticPr fontId="9"/>
  </si>
  <si>
    <t>A-2</t>
    <phoneticPr fontId="9"/>
  </si>
  <si>
    <t>Excel</t>
    <phoneticPr fontId="9"/>
  </si>
  <si>
    <t>B-1</t>
    <phoneticPr fontId="9"/>
  </si>
  <si>
    <t>―</t>
  </si>
  <si>
    <t>B-3</t>
  </si>
  <si>
    <t>B-4</t>
  </si>
  <si>
    <t>B-6</t>
  </si>
  <si>
    <t>事業の実施体制表</t>
    <rPh sb="5" eb="8">
      <t>タイセイヒョウ</t>
    </rPh>
    <phoneticPr fontId="9"/>
  </si>
  <si>
    <t>PowerPoint</t>
    <phoneticPr fontId="9"/>
  </si>
  <si>
    <t>B-7</t>
  </si>
  <si>
    <t>事業の実施スケジュール</t>
    <phoneticPr fontId="9"/>
  </si>
  <si>
    <t>B-8</t>
  </si>
  <si>
    <t>別添1　導入量算出表</t>
    <rPh sb="6" eb="7">
      <t>リョウ</t>
    </rPh>
    <phoneticPr fontId="9"/>
  </si>
  <si>
    <t>B-9</t>
  </si>
  <si>
    <t>導入を予定している機器の仕様書</t>
    <phoneticPr fontId="9"/>
  </si>
  <si>
    <t>B-10</t>
  </si>
  <si>
    <t>導入設備の運用説明書</t>
    <phoneticPr fontId="9"/>
  </si>
  <si>
    <t>ランニングコスト削減額根拠資料</t>
    <phoneticPr fontId="9"/>
  </si>
  <si>
    <t>―</t>
    <phoneticPr fontId="9"/>
  </si>
  <si>
    <t>C-1</t>
    <phoneticPr fontId="9"/>
  </si>
  <si>
    <t>別紙2　経費内訳</t>
    <phoneticPr fontId="9"/>
  </si>
  <si>
    <t>C-2</t>
  </si>
  <si>
    <t>C-3</t>
    <phoneticPr fontId="9"/>
  </si>
  <si>
    <t>補助事業に係る消費税仕入税額控除の取扱いチェックリスト</t>
    <rPh sb="0" eb="2">
      <t>ホジョ</t>
    </rPh>
    <rPh sb="2" eb="4">
      <t>ジギョウ</t>
    </rPh>
    <rPh sb="5" eb="6">
      <t>カカワ</t>
    </rPh>
    <rPh sb="7" eb="10">
      <t>ショウヒゼイ</t>
    </rPh>
    <rPh sb="10" eb="12">
      <t>シイレ</t>
    </rPh>
    <rPh sb="12" eb="14">
      <t>ゼイガク</t>
    </rPh>
    <rPh sb="14" eb="16">
      <t>コウジョ</t>
    </rPh>
    <rPh sb="17" eb="19">
      <t>トリアツカ</t>
    </rPh>
    <phoneticPr fontId="9"/>
  </si>
  <si>
    <t>D-1</t>
    <phoneticPr fontId="9"/>
  </si>
  <si>
    <t>D-2</t>
  </si>
  <si>
    <t>D-3</t>
  </si>
  <si>
    <t>D-4</t>
  </si>
  <si>
    <t>D-5</t>
  </si>
  <si>
    <t>D-6</t>
  </si>
  <si>
    <t>D-7</t>
  </si>
  <si>
    <t>その他参考資料</t>
    <rPh sb="3" eb="5">
      <t>サンコウ</t>
    </rPh>
    <phoneticPr fontId="9"/>
  </si>
  <si>
    <t>電子
媒体</t>
    <rPh sb="0" eb="2">
      <t>デンシ</t>
    </rPh>
    <rPh sb="3" eb="5">
      <t>バイタイ</t>
    </rPh>
    <phoneticPr fontId="9"/>
  </si>
  <si>
    <t>上記の電子データ</t>
    <rPh sb="0" eb="2">
      <t>ジョウキ</t>
    </rPh>
    <phoneticPr fontId="9"/>
  </si>
  <si>
    <t>※複数施設の申請をする場合は、本様式に記入すること</t>
    <rPh sb="1" eb="3">
      <t>フクスウ</t>
    </rPh>
    <rPh sb="3" eb="5">
      <t>シセツ</t>
    </rPh>
    <rPh sb="6" eb="8">
      <t>シンセイ</t>
    </rPh>
    <rPh sb="11" eb="13">
      <t>バアイ</t>
    </rPh>
    <rPh sb="15" eb="16">
      <t>ホン</t>
    </rPh>
    <rPh sb="16" eb="18">
      <t>ヨウシキ</t>
    </rPh>
    <rPh sb="19" eb="21">
      <t>キニュウ</t>
    </rPh>
    <phoneticPr fontId="8"/>
  </si>
  <si>
    <t>様式第1　応募申請書</t>
    <phoneticPr fontId="9"/>
  </si>
  <si>
    <t>提出書類チェックリスト</t>
    <phoneticPr fontId="9"/>
  </si>
  <si>
    <t>別紙1　実施計画書</t>
    <rPh sb="0" eb="2">
      <t>ベッシ</t>
    </rPh>
    <rPh sb="4" eb="9">
      <t>ジッシケイカクショ</t>
    </rPh>
    <phoneticPr fontId="9"/>
  </si>
  <si>
    <t>経費内訳表</t>
    <rPh sb="0" eb="5">
      <t>ケイヒウチワケヒョウ</t>
    </rPh>
    <phoneticPr fontId="9"/>
  </si>
  <si>
    <t>C-4</t>
    <phoneticPr fontId="9"/>
  </si>
  <si>
    <t>導入設備の名称</t>
    <rPh sb="3" eb="5">
      <t>メイショウ</t>
    </rPh>
    <phoneticPr fontId="3"/>
  </si>
  <si>
    <t>設備</t>
    <rPh sb="0" eb="1">
      <t>セツビ</t>
    </rPh>
    <phoneticPr fontId="9"/>
  </si>
  <si>
    <t>備考</t>
    <rPh sb="0" eb="1">
      <t>ビコウ</t>
    </rPh>
    <phoneticPr fontId="9"/>
  </si>
  <si>
    <t>法定耐用年数</t>
    <rPh sb="0" eb="2">
      <t>タイヨウ</t>
    </rPh>
    <rPh sb="2" eb="4">
      <t>ネンスウ</t>
    </rPh>
    <phoneticPr fontId="9"/>
  </si>
  <si>
    <t>基準年度の年間CO2排出量</t>
    <phoneticPr fontId="9"/>
  </si>
  <si>
    <t>導入後の年間CO2排出量</t>
    <rPh sb="0" eb="2">
      <t>ドウニュウ</t>
    </rPh>
    <rPh sb="2" eb="3">
      <t>アト</t>
    </rPh>
    <rPh sb="4" eb="6">
      <t>ネンカン</t>
    </rPh>
    <rPh sb="9" eb="11">
      <t>ハイシュツ</t>
    </rPh>
    <rPh sb="11" eb="12">
      <t>リョウ</t>
    </rPh>
    <phoneticPr fontId="9"/>
  </si>
  <si>
    <t>年間CO2削減量</t>
    <rPh sb="0" eb="2">
      <t>ネンカン</t>
    </rPh>
    <rPh sb="5" eb="7">
      <t>サクゲン</t>
    </rPh>
    <rPh sb="7" eb="8">
      <t>リョウ</t>
    </rPh>
    <phoneticPr fontId="3"/>
  </si>
  <si>
    <t>年間CO2削減率</t>
    <phoneticPr fontId="9"/>
  </si>
  <si>
    <t>累計CO2削減量</t>
    <rPh sb="0" eb="2">
      <t>ルイケイ</t>
    </rPh>
    <rPh sb="5" eb="7">
      <t>サクゲン</t>
    </rPh>
    <rPh sb="7" eb="8">
      <t>リョウ</t>
    </rPh>
    <phoneticPr fontId="3"/>
  </si>
  <si>
    <t>費用効率性</t>
    <rPh sb="0" eb="2">
      <t>ヒヨウ</t>
    </rPh>
    <rPh sb="2" eb="5">
      <t>コウリツセイ</t>
    </rPh>
    <phoneticPr fontId="3"/>
  </si>
  <si>
    <t>年間ランニングコスト削減額</t>
    <rPh sb="0" eb="2">
      <t>ネンカン</t>
    </rPh>
    <rPh sb="10" eb="12">
      <t>サクゲン</t>
    </rPh>
    <rPh sb="12" eb="13">
      <t>ガク</t>
    </rPh>
    <phoneticPr fontId="9"/>
  </si>
  <si>
    <t>（注）欄が足りない場合は適宜追加すること</t>
    <rPh sb="12" eb="14">
      <t>テキギ</t>
    </rPh>
    <phoneticPr fontId="9"/>
  </si>
  <si>
    <t>太陽光発電（蓄電池を含む）</t>
  </si>
  <si>
    <t>太陽光パネル</t>
    <rPh sb="0" eb="3">
      <t>タイヨウコウ</t>
    </rPh>
    <phoneticPr fontId="9"/>
  </si>
  <si>
    <t>平時運転時</t>
    <phoneticPr fontId="9"/>
  </si>
  <si>
    <t>自立運転時</t>
    <rPh sb="0" eb="2">
      <t>ジリツ</t>
    </rPh>
    <rPh sb="2" eb="4">
      <t>ウンテン</t>
    </rPh>
    <rPh sb="4" eb="5">
      <t>ジ</t>
    </rPh>
    <phoneticPr fontId="9"/>
  </si>
  <si>
    <t>平時-災害時</t>
    <rPh sb="0" eb="2">
      <t>ヘイジ</t>
    </rPh>
    <rPh sb="3" eb="5">
      <t>サイガイ</t>
    </rPh>
    <rPh sb="5" eb="6">
      <t>ジ</t>
    </rPh>
    <phoneticPr fontId="9"/>
  </si>
  <si>
    <t>数
量</t>
    <rPh sb="0" eb="1">
      <t>スウ</t>
    </rPh>
    <rPh sb="2" eb="3">
      <t>リョウ</t>
    </rPh>
    <phoneticPr fontId="9"/>
  </si>
  <si>
    <t>平時</t>
    <rPh sb="0" eb="2">
      <t>ヘイジ</t>
    </rPh>
    <phoneticPr fontId="9"/>
  </si>
  <si>
    <t>枚数</t>
    <rPh sb="0" eb="2">
      <t>マイスウ</t>
    </rPh>
    <phoneticPr fontId="9"/>
  </si>
  <si>
    <t>切換え
方法</t>
    <rPh sb="0" eb="2">
      <t>キリカ</t>
    </rPh>
    <rPh sb="4" eb="6">
      <t>ホウホウ</t>
    </rPh>
    <phoneticPr fontId="9"/>
  </si>
  <si>
    <t>設備仕様</t>
    <rPh sb="0" eb="2">
      <t>セツビ</t>
    </rPh>
    <rPh sb="2" eb="4">
      <t>シヨウ</t>
    </rPh>
    <phoneticPr fontId="9"/>
  </si>
  <si>
    <t>効果</t>
    <rPh sb="0" eb="2">
      <t>コウカ</t>
    </rPh>
    <phoneticPr fontId="9"/>
  </si>
  <si>
    <t>費用効率性</t>
    <rPh sb="0" eb="2">
      <t>ヒヨウ</t>
    </rPh>
    <rPh sb="2" eb="5">
      <t>コウリツセイ</t>
    </rPh>
    <phoneticPr fontId="9"/>
  </si>
  <si>
    <t>出力</t>
    <rPh sb="0" eb="2">
      <t>シュツリョク</t>
    </rPh>
    <phoneticPr fontId="9"/>
  </si>
  <si>
    <t>①モジュール設置枚数 [枚]</t>
    <rPh sb="6" eb="8">
      <t>セッチ</t>
    </rPh>
    <rPh sb="8" eb="10">
      <t>マイスウ</t>
    </rPh>
    <rPh sb="12" eb="13">
      <t>マイ</t>
    </rPh>
    <phoneticPr fontId="9"/>
  </si>
  <si>
    <t>②モジュール発電仕様 [W/枚]</t>
    <rPh sb="6" eb="8">
      <t>ハツデン</t>
    </rPh>
    <rPh sb="8" eb="10">
      <t>シヨウ</t>
    </rPh>
    <rPh sb="14" eb="15">
      <t>マイ</t>
    </rPh>
    <phoneticPr fontId="9"/>
  </si>
  <si>
    <t>⑤年間予測発電量 [kWh]</t>
    <rPh sb="1" eb="2">
      <t>ネン</t>
    </rPh>
    <rPh sb="2" eb="3">
      <t>カン</t>
    </rPh>
    <rPh sb="3" eb="5">
      <t>ヨソク</t>
    </rPh>
    <rPh sb="5" eb="7">
      <t>ハツデン</t>
    </rPh>
    <rPh sb="7" eb="8">
      <t>リョウ</t>
    </rPh>
    <phoneticPr fontId="9"/>
  </si>
  <si>
    <t>⑦モジュール合計額 [円]</t>
    <rPh sb="6" eb="8">
      <t>ゴウケイ</t>
    </rPh>
    <rPh sb="8" eb="9">
      <t>ガク</t>
    </rPh>
    <rPh sb="11" eb="12">
      <t>エン</t>
    </rPh>
    <phoneticPr fontId="9"/>
  </si>
  <si>
    <t>⑧パワコン合計額 [円]</t>
    <rPh sb="5" eb="7">
      <t>ゴウケイ</t>
    </rPh>
    <rPh sb="7" eb="8">
      <t>ガク</t>
    </rPh>
    <phoneticPr fontId="9"/>
  </si>
  <si>
    <t>⑨架台等 [円]</t>
    <rPh sb="1" eb="3">
      <t>カダイ</t>
    </rPh>
    <rPh sb="3" eb="4">
      <t>トウ</t>
    </rPh>
    <phoneticPr fontId="9"/>
  </si>
  <si>
    <t>⑩工事費 [円]</t>
    <rPh sb="1" eb="3">
      <t>コウジ</t>
    </rPh>
    <rPh sb="3" eb="4">
      <t>ヒ</t>
    </rPh>
    <phoneticPr fontId="9"/>
  </si>
  <si>
    <t>補助対象経費（税抜）</t>
    <rPh sb="0" eb="2">
      <t>ホジョ</t>
    </rPh>
    <rPh sb="2" eb="4">
      <t>タイショウ</t>
    </rPh>
    <rPh sb="4" eb="6">
      <t>ケイヒ</t>
    </rPh>
    <rPh sb="6" eb="10">
      <t>ゼイヌキ</t>
    </rPh>
    <phoneticPr fontId="3"/>
  </si>
  <si>
    <t>容量
[kWh]</t>
    <rPh sb="0" eb="2">
      <t>ヨウリョウ</t>
    </rPh>
    <phoneticPr fontId="9"/>
  </si>
  <si>
    <t>合計
容量
[kWh]</t>
    <rPh sb="0" eb="2">
      <t>ゴウケイ</t>
    </rPh>
    <rPh sb="3" eb="5">
      <t>ヨウリョウ</t>
    </rPh>
    <phoneticPr fontId="9"/>
  </si>
  <si>
    <t>出力
電圧
[V]</t>
  </si>
  <si>
    <t>出力
電流
[A]</t>
    <rPh sb="0" eb="2">
      <t>シュツリョク</t>
    </rPh>
    <rPh sb="1" eb="2">
      <t>ヒラデ</t>
    </rPh>
    <rPh sb="3" eb="5">
      <t>デンリュウ</t>
    </rPh>
    <phoneticPr fontId="9"/>
  </si>
  <si>
    <t>出力
電流
[A]</t>
    <rPh sb="0" eb="2">
      <t>シュツリョク</t>
    </rPh>
    <rPh sb="3" eb="5">
      <t>デンリュウ</t>
    </rPh>
    <phoneticPr fontId="9"/>
  </si>
  <si>
    <t>出力
電圧
[V]</t>
    <phoneticPr fontId="8"/>
  </si>
  <si>
    <t>太陽光発電設備　投資コスト確認資料</t>
    <phoneticPr fontId="9"/>
  </si>
  <si>
    <t>別添１　導入量算出表</t>
    <phoneticPr fontId="8"/>
  </si>
  <si>
    <t>D. 自家消費分を賄える蓄電池容量の目安</t>
    <rPh sb="3" eb="5">
      <t>ジカ</t>
    </rPh>
    <rPh sb="5" eb="7">
      <t>ショウヒ</t>
    </rPh>
    <rPh sb="7" eb="8">
      <t>ブン</t>
    </rPh>
    <rPh sb="9" eb="10">
      <t>マカナ</t>
    </rPh>
    <rPh sb="12" eb="15">
      <t>チクデンチ</t>
    </rPh>
    <rPh sb="15" eb="17">
      <t>ヨウリョウ</t>
    </rPh>
    <rPh sb="18" eb="20">
      <t>メヤス</t>
    </rPh>
    <phoneticPr fontId="3"/>
  </si>
  <si>
    <t>E. 再エネ導入量の目安</t>
    <rPh sb="6" eb="8">
      <t>ドウニュウ</t>
    </rPh>
    <phoneticPr fontId="3"/>
  </si>
  <si>
    <t>F. 蓄電池容量の目安</t>
    <rPh sb="3" eb="6">
      <t>チクデンチ</t>
    </rPh>
    <rPh sb="6" eb="8">
      <t>ヨウリョウ</t>
    </rPh>
    <phoneticPr fontId="3"/>
  </si>
  <si>
    <t>(か)＝施設全体の年間使用電力量÷365日</t>
    <rPh sb="20" eb="21">
      <t>ニチ</t>
    </rPh>
    <phoneticPr fontId="8"/>
  </si>
  <si>
    <t>(き)＝(う) ～ (え)</t>
    <phoneticPr fontId="8"/>
  </si>
  <si>
    <t>(く)＝(お) ～ (か)</t>
    <phoneticPr fontId="8"/>
  </si>
  <si>
    <t>(け)の規模における年間推定発電量
※シミュレーション結果など、根拠資料を添付すること</t>
    <rPh sb="4" eb="6">
      <t>キボ</t>
    </rPh>
    <rPh sb="27" eb="29">
      <t>ケッカ</t>
    </rPh>
    <rPh sb="32" eb="36">
      <t>コンキョシリョウ</t>
    </rPh>
    <rPh sb="37" eb="39">
      <t>テンプ</t>
    </rPh>
    <phoneticPr fontId="8"/>
  </si>
  <si>
    <t>代表申請者：</t>
    <rPh sb="0" eb="5">
      <t>ダイヒョウシンセイシャ</t>
    </rPh>
    <phoneticPr fontId="9"/>
  </si>
  <si>
    <t>代表申請者：</t>
    <phoneticPr fontId="8"/>
  </si>
  <si>
    <t>備考：</t>
    <rPh sb="0" eb="2">
      <t>ビコウ</t>
    </rPh>
    <phoneticPr fontId="3"/>
  </si>
  <si>
    <t>(え)＝施設全体の年間使用電力量
　　　　÷　（8,760（年間時間）×0.172（設備利用率））</t>
    <phoneticPr fontId="3"/>
  </si>
  <si>
    <t>(う)＝（(あ)+(い)）×365日
　　　　÷　(8,760（年間時間）×0.172（設備利用率）)</t>
    <rPh sb="31" eb="33">
      <t>ネン_x0000__x001F_</t>
    </rPh>
    <rPh sb="33" eb="35">
      <t>_x0002__x0004_!</t>
    </rPh>
    <rPh sb="43" eb="45">
      <t>_x0002__x0007_+</t>
    </rPh>
    <rPh sb="45" eb="48">
      <t/>
    </rPh>
    <phoneticPr fontId="3"/>
  </si>
  <si>
    <t>根拠：</t>
    <rPh sb="0" eb="2">
      <t>コンキョ</t>
    </rPh>
    <phoneticPr fontId="8"/>
  </si>
  <si>
    <t>〈基礎情報〉</t>
    <rPh sb="1" eb="3">
      <t>キソ</t>
    </rPh>
    <rPh sb="3" eb="5">
      <t>ジョウホウ</t>
    </rPh>
    <phoneticPr fontId="8"/>
  </si>
  <si>
    <t>Ah・セル</t>
    <phoneticPr fontId="8"/>
  </si>
  <si>
    <t>(せ)</t>
    <phoneticPr fontId="8"/>
  </si>
  <si>
    <t>蓄電池の蓄電容量
　　※(く)の範囲内とすること</t>
    <rPh sb="0" eb="3">
      <t>チクデンチ</t>
    </rPh>
    <rPh sb="6" eb="8">
      <t>ヨウリョウ</t>
    </rPh>
    <phoneticPr fontId="8"/>
  </si>
  <si>
    <t>蓄電池の区分</t>
    <rPh sb="0" eb="3">
      <t>チクデンチ</t>
    </rPh>
    <rPh sb="4" eb="6">
      <t>クブン</t>
    </rPh>
    <phoneticPr fontId="8"/>
  </si>
  <si>
    <t>(ち)</t>
    <phoneticPr fontId="8"/>
  </si>
  <si>
    <t>蓄電池の保証年数</t>
    <rPh sb="0" eb="3">
      <t>チクデンチ</t>
    </rPh>
    <rPh sb="4" eb="8">
      <t>ホショウネンスウ</t>
    </rPh>
    <phoneticPr fontId="8"/>
  </si>
  <si>
    <t>メーカー名、仕様等</t>
    <phoneticPr fontId="8"/>
  </si>
  <si>
    <t>蓄電池本体</t>
    <phoneticPr fontId="8"/>
  </si>
  <si>
    <t>項目</t>
    <rPh sb="0" eb="2">
      <t>コウモク</t>
    </rPh>
    <phoneticPr fontId="8"/>
  </si>
  <si>
    <t>(て)</t>
    <phoneticPr fontId="8"/>
  </si>
  <si>
    <t>円</t>
    <rPh sb="0" eb="1">
      <t>エン</t>
    </rPh>
    <phoneticPr fontId="8"/>
  </si>
  <si>
    <t>●●社、240W</t>
    <phoneticPr fontId="8"/>
  </si>
  <si>
    <t>●●社、6kW</t>
    <phoneticPr fontId="8"/>
  </si>
  <si>
    <t>蓄電池本体</t>
    <rPh sb="0" eb="3">
      <t>チクデンチ</t>
    </rPh>
    <rPh sb="3" eb="5">
      <t>ホンタイ</t>
    </rPh>
    <phoneticPr fontId="13"/>
  </si>
  <si>
    <t>蓄電池収納箱</t>
    <rPh sb="0" eb="3">
      <t>チクデンチ</t>
    </rPh>
    <rPh sb="3" eb="6">
      <t>シュウノウバコ</t>
    </rPh>
    <phoneticPr fontId="8"/>
  </si>
  <si>
    <t>蓄電池収納箱</t>
    <rPh sb="0" eb="3">
      <t>チクデンチ</t>
    </rPh>
    <rPh sb="3" eb="5">
      <t>シュウノウ</t>
    </rPh>
    <rPh sb="5" eb="6">
      <t>バコ</t>
    </rPh>
    <phoneticPr fontId="13"/>
  </si>
  <si>
    <t>●●社</t>
    <rPh sb="2" eb="3">
      <t>シャ</t>
    </rPh>
    <phoneticPr fontId="8"/>
  </si>
  <si>
    <t>(と)</t>
    <phoneticPr fontId="8"/>
  </si>
  <si>
    <t>(な)</t>
    <phoneticPr fontId="8"/>
  </si>
  <si>
    <t>円/kWh</t>
    <phoneticPr fontId="8"/>
  </si>
  <si>
    <t>円/kW</t>
    <phoneticPr fontId="8"/>
  </si>
  <si>
    <t>L</t>
    <phoneticPr fontId="8"/>
  </si>
  <si>
    <t>常時備蓄している自家発電設備用燃料
※自家発電設備が無い場合は"0"と記入すること</t>
    <rPh sb="0" eb="2">
      <t>ジョウジ</t>
    </rPh>
    <rPh sb="2" eb="4">
      <t>ビチク</t>
    </rPh>
    <rPh sb="8" eb="10">
      <t>ジカ</t>
    </rPh>
    <rPh sb="10" eb="12">
      <t>ハツデン</t>
    </rPh>
    <rPh sb="12" eb="13">
      <t>セツ</t>
    </rPh>
    <rPh sb="14" eb="15">
      <t>ヨウ</t>
    </rPh>
    <rPh sb="15" eb="17">
      <t>ネンリョウ</t>
    </rPh>
    <rPh sb="22" eb="23">
      <t>ナ</t>
    </rPh>
    <phoneticPr fontId="8"/>
  </si>
  <si>
    <t>公称最大出力
[W]</t>
    <phoneticPr fontId="9"/>
  </si>
  <si>
    <t>合計値
[kW]</t>
    <rPh sb="0" eb="3">
      <t>ゴウケイチ</t>
    </rPh>
    <phoneticPr fontId="9"/>
  </si>
  <si>
    <t>出力
電力
[kW]</t>
    <rPh sb="0" eb="2">
      <t>シュツリョク</t>
    </rPh>
    <rPh sb="3" eb="5">
      <t>デンリョク</t>
    </rPh>
    <phoneticPr fontId="9"/>
  </si>
  <si>
    <t>系統1</t>
    <rPh sb="0" eb="2">
      <t>ケイトウ</t>
    </rPh>
    <phoneticPr fontId="9"/>
  </si>
  <si>
    <t>系統2</t>
    <rPh sb="0" eb="2">
      <t>ケイトウ</t>
    </rPh>
    <phoneticPr fontId="9"/>
  </si>
  <si>
    <t>系統3</t>
    <rPh sb="0" eb="2">
      <t>ケイトウ</t>
    </rPh>
    <phoneticPr fontId="9"/>
  </si>
  <si>
    <t>系統4</t>
    <rPh sb="0" eb="2">
      <t>ケイトウ</t>
    </rPh>
    <phoneticPr fontId="9"/>
  </si>
  <si>
    <t>系統5</t>
    <rPh sb="0" eb="2">
      <t>ケイトウ</t>
    </rPh>
    <phoneticPr fontId="9"/>
  </si>
  <si>
    <t>系統6</t>
    <rPh sb="0" eb="2">
      <t>ケイトウ</t>
    </rPh>
    <phoneticPr fontId="9"/>
  </si>
  <si>
    <t>系統7</t>
    <rPh sb="0" eb="2">
      <t>ケイトウ</t>
    </rPh>
    <phoneticPr fontId="9"/>
  </si>
  <si>
    <t>系統8</t>
    <rPh sb="0" eb="2">
      <t>ケイトウ</t>
    </rPh>
    <phoneticPr fontId="9"/>
  </si>
  <si>
    <t>系統9</t>
    <rPh sb="0" eb="2">
      <t>ケイトウ</t>
    </rPh>
    <phoneticPr fontId="9"/>
  </si>
  <si>
    <t>系統10</t>
    <rPh sb="0" eb="2">
      <t>ケイトウ</t>
    </rPh>
    <phoneticPr fontId="9"/>
  </si>
  <si>
    <t>系統11</t>
    <rPh sb="0" eb="2">
      <t>ケイトウ</t>
    </rPh>
    <phoneticPr fontId="9"/>
  </si>
  <si>
    <t>系統12</t>
    <rPh sb="0" eb="2">
      <t>ケイトウ</t>
    </rPh>
    <phoneticPr fontId="9"/>
  </si>
  <si>
    <t>系統13</t>
    <rPh sb="0" eb="2">
      <t>ケイトウ</t>
    </rPh>
    <phoneticPr fontId="9"/>
  </si>
  <si>
    <t>系統14</t>
    <rPh sb="0" eb="2">
      <t>ケイトウ</t>
    </rPh>
    <phoneticPr fontId="9"/>
  </si>
  <si>
    <t>系統15</t>
    <rPh sb="0" eb="2">
      <t>ケイトウ</t>
    </rPh>
    <phoneticPr fontId="9"/>
  </si>
  <si>
    <t>系統16</t>
    <rPh sb="0" eb="2">
      <t>ケイトウ</t>
    </rPh>
    <phoneticPr fontId="9"/>
  </si>
  <si>
    <t>系統17</t>
    <rPh sb="0" eb="2">
      <t>ケイトウ</t>
    </rPh>
    <phoneticPr fontId="9"/>
  </si>
  <si>
    <t>系統18</t>
    <rPh sb="0" eb="2">
      <t>ケイトウ</t>
    </rPh>
    <phoneticPr fontId="9"/>
  </si>
  <si>
    <t>三相交流</t>
  </si>
  <si>
    <t>自動</t>
  </si>
  <si>
    <t>※「C-2 経費内訳表」に基づき、記入すること</t>
    <phoneticPr fontId="8"/>
  </si>
  <si>
    <t>パワーコンディショナー</t>
    <phoneticPr fontId="8"/>
  </si>
  <si>
    <t>消費電力量
[kWh]</t>
    <rPh sb="0" eb="2">
      <t>ショウヒ</t>
    </rPh>
    <rPh sb="2" eb="4">
      <t>デンリョク</t>
    </rPh>
    <rPh sb="4" eb="5">
      <t>リョウ</t>
    </rPh>
    <phoneticPr fontId="9"/>
  </si>
  <si>
    <t>蓄電池 ※</t>
    <rPh sb="0" eb="3">
      <t>チクデンチ</t>
    </rPh>
    <phoneticPr fontId="9"/>
  </si>
  <si>
    <t>停電時（自立運転時）</t>
    <rPh sb="0" eb="2">
      <t>テイデン</t>
    </rPh>
    <rPh sb="2" eb="3">
      <t>ジ</t>
    </rPh>
    <rPh sb="4" eb="6">
      <t>ジリツ</t>
    </rPh>
    <rPh sb="6" eb="8">
      <t>ウンテン</t>
    </rPh>
    <rPh sb="8" eb="9">
      <t>ジ</t>
    </rPh>
    <phoneticPr fontId="9"/>
  </si>
  <si>
    <t>備　　　考</t>
    <rPh sb="0" eb="1">
      <t>ビ</t>
    </rPh>
    <rPh sb="4" eb="5">
      <t>コウ</t>
    </rPh>
    <phoneticPr fontId="9"/>
  </si>
  <si>
    <t>過積載率
[%]</t>
    <phoneticPr fontId="8"/>
  </si>
  <si>
    <t>太陽光発電設備　系統別リスト</t>
    <rPh sb="0" eb="7">
      <t>タイヨウコウハツデンセツビ</t>
    </rPh>
    <rPh sb="8" eb="11">
      <t>ケイトウベツ</t>
    </rPh>
    <phoneticPr fontId="9"/>
  </si>
  <si>
    <t>別添２　CO2削減量等計算表</t>
    <rPh sb="0" eb="2">
      <t>ベッテン</t>
    </rPh>
    <rPh sb="7" eb="10">
      <t>サクゲンリョウ</t>
    </rPh>
    <rPh sb="10" eb="11">
      <t>ナド</t>
    </rPh>
    <rPh sb="11" eb="13">
      <t>ケイサン</t>
    </rPh>
    <rPh sb="13" eb="14">
      <t/>
    </rPh>
    <phoneticPr fontId="9"/>
  </si>
  <si>
    <t>間接補助事業
の内容：</t>
    <rPh sb="0" eb="2">
      <t>カンセツ</t>
    </rPh>
    <rPh sb="2" eb="4">
      <t>ホジョ</t>
    </rPh>
    <rPh sb="4" eb="6">
      <t>ジギョウ</t>
    </rPh>
    <rPh sb="8" eb="10">
      <t>ナイヨウ</t>
    </rPh>
    <phoneticPr fontId="2"/>
  </si>
  <si>
    <t>●●●●</t>
    <phoneticPr fontId="8"/>
  </si>
  <si>
    <t>①蓄電池パッケージ</t>
  </si>
  <si>
    <t>B. 本補助事業で導入する蓄電池の容量等</t>
    <rPh sb="13" eb="16">
      <t>チクデンチ</t>
    </rPh>
    <rPh sb="17" eb="19">
      <t>ヨウリョウ</t>
    </rPh>
    <rPh sb="19" eb="20">
      <t>トウ</t>
    </rPh>
    <phoneticPr fontId="3"/>
  </si>
  <si>
    <t>定格出力、出力可能時間、保証期間、修理保証、廃棄方法、アフターサービス等について、所定の表示がなされている蓄電システムであること</t>
    <phoneticPr fontId="8"/>
  </si>
  <si>
    <t>蓄電システム部が「JIS C4412-1」または「JIS C4412-2」に準拠したものであること
※「JIS C4412-2」における要求事項の解釈等は「電気用品の技術基準の解釈 別表第八」に準拠すること
※平成28年3月末までに、平成26年度（補正）定置用リチウムイオン蓄電池導入支援事業の指定認証機関から「蓄電システムの一般及び安全要求事項」に基づく検査基準による認証がなされている場合、「JIS C4412-1」または「JIS C4412-2」と同等の規格を満足した製品であるとみなす。</t>
    <phoneticPr fontId="8"/>
  </si>
  <si>
    <t>蓄電容量10kWh未満の蓄電池は、第三者認証機関の製品審査により、「蓄電システムの震災対策基準」の製品審査に合格したものであること
※第三者認証機関は、電気用品安全法国内登録検査機関であること、かつ、IECEE-CB制度に基づく国内認証機関（NCB）であること</t>
    <phoneticPr fontId="8"/>
  </si>
  <si>
    <t>×</t>
  </si>
  <si>
    <t>確認欄</t>
    <rPh sb="0" eb="3">
      <t>カクニンラン</t>
    </rPh>
    <phoneticPr fontId="8"/>
  </si>
  <si>
    <t>蓄電池の登録要件【住宅用の場合のみ選択すること】</t>
    <phoneticPr fontId="8"/>
  </si>
  <si>
    <t>安全率</t>
    <rPh sb="0" eb="3">
      <t>アンゼンリツ</t>
    </rPh>
    <phoneticPr fontId="9"/>
  </si>
  <si>
    <t>年</t>
    <rPh sb="0" eb="1">
      <t>ネン</t>
    </rPh>
    <phoneticPr fontId="9"/>
  </si>
  <si>
    <t>円</t>
    <rPh sb="0" eb="1">
      <t>エン</t>
    </rPh>
    <phoneticPr fontId="3"/>
  </si>
  <si>
    <t>(B)</t>
    <phoneticPr fontId="8"/>
  </si>
  <si>
    <t>(A)</t>
    <phoneticPr fontId="8"/>
  </si>
  <si>
    <t>(C)</t>
    <phoneticPr fontId="8"/>
  </si>
  <si>
    <t>(F)</t>
    <phoneticPr fontId="8"/>
  </si>
  <si>
    <t>(D)</t>
    <phoneticPr fontId="8"/>
  </si>
  <si>
    <t>t-CO2/年 (C-F)</t>
    <phoneticPr fontId="9"/>
  </si>
  <si>
    <t>(G)</t>
    <phoneticPr fontId="8"/>
  </si>
  <si>
    <t>(H)</t>
    <phoneticPr fontId="8"/>
  </si>
  <si>
    <t>(I)</t>
    <phoneticPr fontId="8"/>
  </si>
  <si>
    <t>％ (F/C×100)</t>
    <phoneticPr fontId="8"/>
  </si>
  <si>
    <t>t-CO2 (A×F)</t>
    <phoneticPr fontId="3"/>
  </si>
  <si>
    <t>円/t-CO2 (B/H)</t>
    <phoneticPr fontId="8"/>
  </si>
  <si>
    <t>B-2</t>
    <phoneticPr fontId="8"/>
  </si>
  <si>
    <t>太陽光発電設備　系統別リスト</t>
    <phoneticPr fontId="8"/>
  </si>
  <si>
    <t>B-5</t>
  </si>
  <si>
    <t>別添２　CO2削減量等計算表</t>
    <phoneticPr fontId="9"/>
  </si>
  <si>
    <t>月</t>
    <rPh sb="0" eb="1">
      <t>ツキ</t>
    </rPh>
    <phoneticPr fontId="3"/>
  </si>
  <si>
    <t>1.</t>
    <phoneticPr fontId="9"/>
  </si>
  <si>
    <t>(1)</t>
    <phoneticPr fontId="3"/>
  </si>
  <si>
    <t>(2)</t>
    <phoneticPr fontId="3"/>
  </si>
  <si>
    <t>(3)</t>
  </si>
  <si>
    <t>(4)</t>
  </si>
  <si>
    <t>(5)</t>
  </si>
  <si>
    <t>(6)</t>
  </si>
  <si>
    <t>2.</t>
    <phoneticPr fontId="9"/>
  </si>
  <si>
    <t>3.</t>
    <phoneticPr fontId="9"/>
  </si>
  <si>
    <t>(6)</t>
    <phoneticPr fontId="9"/>
  </si>
  <si>
    <t>※ 適宜、行を追加・削除すること</t>
    <rPh sb="2" eb="4">
      <t>テキギ</t>
    </rPh>
    <rPh sb="5" eb="6">
      <t>ギョウ</t>
    </rPh>
    <rPh sb="7" eb="9">
      <t>ツイカ</t>
    </rPh>
    <rPh sb="10" eb="12">
      <t>サクジョ</t>
    </rPh>
    <phoneticPr fontId="9"/>
  </si>
  <si>
    <t>C-0</t>
    <phoneticPr fontId="9"/>
  </si>
  <si>
    <t>【複数施設の申請の場合】経費集計表</t>
    <phoneticPr fontId="9"/>
  </si>
  <si>
    <t>見積書または金入り設計書</t>
    <rPh sb="0" eb="3">
      <t>ミツモリショ</t>
    </rPh>
    <rPh sb="6" eb="7">
      <t>キム</t>
    </rPh>
    <rPh sb="7" eb="8">
      <t>イ</t>
    </rPh>
    <rPh sb="9" eb="12">
      <t>セッケイショ</t>
    </rPh>
    <phoneticPr fontId="9"/>
  </si>
  <si>
    <t>暴力団排除に関する誓約事項</t>
    <phoneticPr fontId="8"/>
  </si>
  <si>
    <t>Word</t>
    <phoneticPr fontId="8"/>
  </si>
  <si>
    <t>D-8</t>
  </si>
  <si>
    <t>B-11</t>
    <phoneticPr fontId="8"/>
  </si>
  <si>
    <t>※Word・Excel・PowerPointファイルをPDF化して提出しないこと</t>
    <rPh sb="30" eb="31">
      <t>カ</t>
    </rPh>
    <rPh sb="33" eb="35">
      <t>テイシュツ</t>
    </rPh>
    <phoneticPr fontId="8"/>
  </si>
  <si>
    <t>※直近1年間、または3年間の平均の施設の年間使用電力量を記入し、数値の根拠資料を添付すること
※実績値がない場合は、想定される年間使用電力量を記入し、算定の根拠を示すこと</t>
    <rPh sb="48" eb="51">
      <t>ジッセキチ</t>
    </rPh>
    <rPh sb="54" eb="56">
      <t>バアイ</t>
    </rPh>
    <rPh sb="58" eb="60">
      <t>ソウテイ</t>
    </rPh>
    <rPh sb="63" eb="65">
      <t>ネンカン</t>
    </rPh>
    <rPh sb="65" eb="70">
      <t>シヨウデンリョクリョウ</t>
    </rPh>
    <rPh sb="71" eb="73">
      <t>キニュウ</t>
    </rPh>
    <rPh sb="75" eb="77">
      <t>サンテイ</t>
    </rPh>
    <rPh sb="78" eb="80">
      <t>コンキョ</t>
    </rPh>
    <rPh sb="81" eb="82">
      <t>シメ</t>
    </rPh>
    <phoneticPr fontId="8"/>
  </si>
  <si>
    <t>%</t>
    <phoneticPr fontId="8"/>
  </si>
  <si>
    <t>同施設に導入済みの再エネの規模
※根拠資料を添付すること
※新規に導入する場合は"0"と記入すること</t>
    <rPh sb="13" eb="15">
      <t>キボ</t>
    </rPh>
    <phoneticPr fontId="8"/>
  </si>
  <si>
    <t>蓄電池部（初期実効容量1.0kWh以上）とパワーコンディショナー等の電力変換装置から構成されるシステムであり、蓄電システム本体機器を含むシステム全体を一つのパッケージとして取り扱うものであること
※初期実効容量は「JEM」格で定義された容量を適用する。
※システム全体を統合して管理するための番号が付与されていること</t>
    <phoneticPr fontId="8"/>
  </si>
  <si>
    <t>②性能表示基準</t>
    <phoneticPr fontId="8"/>
  </si>
  <si>
    <t>③蓄電池部安全基準</t>
    <phoneticPr fontId="8"/>
  </si>
  <si>
    <r>
      <t xml:space="preserve">④蓄電システム部安全基準
</t>
    </r>
    <r>
      <rPr>
        <sz val="10"/>
        <color theme="1"/>
        <rFont val="ＭＳ Ｐ明朝"/>
        <family val="1"/>
        <charset val="128"/>
      </rPr>
      <t>※リチウムイオン蓄電池部を使用した蓄電システムのみ</t>
    </r>
    <phoneticPr fontId="8"/>
  </si>
  <si>
    <r>
      <t xml:space="preserve">⑤震災対策基準
</t>
    </r>
    <r>
      <rPr>
        <sz val="10"/>
        <color theme="1"/>
        <rFont val="ＭＳ Ｐ明朝"/>
        <family val="1"/>
        <charset val="128"/>
      </rPr>
      <t>※リチウムイオン蓄電池部を使用した蓄電システムのみ</t>
    </r>
    <phoneticPr fontId="8"/>
  </si>
  <si>
    <t>⑥保証期間</t>
    <phoneticPr fontId="8"/>
  </si>
  <si>
    <t>○リチウムイオン蓄電池部の場合
蓄電池部が「JIS C8715-2」に準拠したものであること
※平成28年3月末までに、平成26年度（補正）定置用リチウムイオン蓄電池導入支援事業の指定認証機関から「SBA S1101:2011（一般社団法人電池工業会発行）とその解説書」に基づく検査基準による認証がなされている場合、「JIS C8715-2」と同等の規格を満足した製品であるとみなす。
○リチウムイオン蓄電池部以外の場合
蓄電池部が平成二十六年四月十四日消防庁告示第十号「蓄電池設備の基準第二の二」に記載の規格に準拠したものであること</t>
    <phoneticPr fontId="8"/>
  </si>
  <si>
    <t>メーカー保証およびサイクル試験による性能の双方が10年以上の蓄電システムであること
※蓄電システムの製造を製造事業者に委託し、自社の製品として販売する事業者も含む。
※当該機器製造事業者以外の保証（販売店保証等）は含めない。
※メーカー保証期間内の補償費用は無償であることを条件とする。</t>
    <phoneticPr fontId="8"/>
  </si>
  <si>
    <t>活用方法
（記述）</t>
    <rPh sb="0" eb="2">
      <t>カツヨウ</t>
    </rPh>
    <rPh sb="2" eb="4">
      <t>ホウホウ</t>
    </rPh>
    <rPh sb="6" eb="8">
      <t>キジュツ</t>
    </rPh>
    <phoneticPr fontId="9"/>
  </si>
  <si>
    <t>特定負荷
（記述）</t>
    <rPh sb="0" eb="2">
      <t>トクテイ</t>
    </rPh>
    <rPh sb="2" eb="4">
      <t>フカ</t>
    </rPh>
    <phoneticPr fontId="9"/>
  </si>
  <si>
    <t>※蓄電池のない系統は"－"’を入力すること</t>
    <phoneticPr fontId="8"/>
  </si>
  <si>
    <t>負荷　※※</t>
    <rPh sb="0" eb="2">
      <t>フカ</t>
    </rPh>
    <phoneticPr fontId="9"/>
  </si>
  <si>
    <t>※※系統をまとめる場合は、セルを結合するなどして入力すること</t>
    <rPh sb="2" eb="4">
      <t>ケイトウ</t>
    </rPh>
    <rPh sb="9" eb="11">
      <t>バアイ</t>
    </rPh>
    <rPh sb="16" eb="18">
      <t>ケツゴウ</t>
    </rPh>
    <rPh sb="24" eb="26">
      <t>ニュウリョク</t>
    </rPh>
    <phoneticPr fontId="8"/>
  </si>
  <si>
    <t>都道府県</t>
    <rPh sb="0" eb="4">
      <t>トドウフケン</t>
    </rPh>
    <phoneticPr fontId="3"/>
  </si>
  <si>
    <t>敷地面積</t>
  </si>
  <si>
    <t>業種分類（中分類）</t>
    <phoneticPr fontId="3"/>
  </si>
  <si>
    <t>業種分類（小分類）</t>
    <phoneticPr fontId="3"/>
  </si>
  <si>
    <t>建物の所有権者</t>
    <rPh sb="0" eb="2">
      <t>タテモノ</t>
    </rPh>
    <rPh sb="3" eb="6">
      <t>ショユウケン</t>
    </rPh>
    <rPh sb="6" eb="7">
      <t>シャ</t>
    </rPh>
    <phoneticPr fontId="3"/>
  </si>
  <si>
    <t>項　　　目</t>
    <phoneticPr fontId="3"/>
  </si>
  <si>
    <t>自己資金</t>
    <phoneticPr fontId="3"/>
  </si>
  <si>
    <t>その他　　</t>
  </si>
  <si>
    <t>合　　　計</t>
    <phoneticPr fontId="3"/>
  </si>
  <si>
    <t>資金調達先の検討までは至っていない</t>
    <phoneticPr fontId="3"/>
  </si>
  <si>
    <t>具体的な資金調達先の検討済</t>
    <phoneticPr fontId="3"/>
  </si>
  <si>
    <t>検討先の名称、担当部署、担当者名</t>
    <phoneticPr fontId="3"/>
  </si>
  <si>
    <t>説明</t>
    <rPh sb="0" eb="2">
      <t>セツメイ</t>
    </rPh>
    <phoneticPr fontId="3"/>
  </si>
  <si>
    <t>相談先の名称、担当部署、担当者名</t>
    <phoneticPr fontId="3"/>
  </si>
  <si>
    <t>金融機関から起債又は借入金の内諾済</t>
    <phoneticPr fontId="3"/>
  </si>
  <si>
    <t>内諾先の名称、担当部署、担当者名</t>
    <phoneticPr fontId="3"/>
  </si>
  <si>
    <t>補助金以外は全額自己資金で対応予定</t>
    <phoneticPr fontId="3"/>
  </si>
  <si>
    <t>会社概要</t>
    <rPh sb="0" eb="2">
      <t>カイシャ</t>
    </rPh>
    <rPh sb="2" eb="4">
      <t>ガイヨウ</t>
    </rPh>
    <phoneticPr fontId="3"/>
  </si>
  <si>
    <t>経営の状況</t>
  </si>
  <si>
    <t>売上高</t>
  </si>
  <si>
    <t>営業利益</t>
  </si>
  <si>
    <t>経常利益</t>
  </si>
  <si>
    <t>当期純利益</t>
  </si>
  <si>
    <t>純資産</t>
  </si>
  <si>
    <t>日本標準産業分類</t>
    <rPh sb="0" eb="2">
      <t>ニホン</t>
    </rPh>
    <rPh sb="2" eb="4">
      <t>ヒョウジュン</t>
    </rPh>
    <rPh sb="4" eb="6">
      <t>サンギョウ</t>
    </rPh>
    <rPh sb="6" eb="8">
      <t>ブンルイ</t>
    </rPh>
    <phoneticPr fontId="3"/>
  </si>
  <si>
    <t>大分類 Ａ　農業，林業</t>
  </si>
  <si>
    <t>×</t>
    <phoneticPr fontId="3"/>
  </si>
  <si>
    <t>すべて対象外</t>
    <rPh sb="3" eb="5">
      <t>タイショウ</t>
    </rPh>
    <rPh sb="5" eb="6">
      <t>ガイ</t>
    </rPh>
    <phoneticPr fontId="3"/>
  </si>
  <si>
    <t>中分類</t>
  </si>
  <si>
    <t>01</t>
  </si>
  <si>
    <t>農業</t>
  </si>
  <si>
    <t>010</t>
  </si>
  <si>
    <t>管理，補助的経済活動を行う事業所（01農業）</t>
  </si>
  <si>
    <t>　　　　　　0100　　主として管理事務を行う本社等</t>
  </si>
  <si>
    <t>　　　　　　0109　　その他の管理，補助的経済活動を行う事業所</t>
  </si>
  <si>
    <t>011</t>
  </si>
  <si>
    <t>耕種農業</t>
  </si>
  <si>
    <t>　　　　　　0111　　米作農業</t>
  </si>
  <si>
    <t>　　　　　　0112　　米作以外の穀作農業</t>
  </si>
  <si>
    <t>　　　　　　0113　　野菜作農業（きのこ類の栽培を含む）</t>
  </si>
  <si>
    <t>　　　　　　0114　　果樹作農業</t>
  </si>
  <si>
    <t>　　　　　　0115　　花き作農業</t>
  </si>
  <si>
    <t>　　　　　　0116　　工芸農作物農業</t>
  </si>
  <si>
    <t>　　　　　　0117　　ばれいしょ・かんしょ作農業</t>
  </si>
  <si>
    <t>　　　　　　0119　　その他の耕種農業</t>
  </si>
  <si>
    <t>012</t>
  </si>
  <si>
    <t>畜産農業</t>
  </si>
  <si>
    <t>　　　　　　0121　　酪農業</t>
  </si>
  <si>
    <t>　　　　　　0122　　肉用牛生産業</t>
  </si>
  <si>
    <t>　　　　　　0123　　養豚業</t>
  </si>
  <si>
    <t>　　　　　　0124　　養鶏業</t>
  </si>
  <si>
    <t>　　　　　　0125　　畜産類似業</t>
  </si>
  <si>
    <t>　　　　　　0126　　養蚕農業</t>
  </si>
  <si>
    <t>　　　　　　0129　　その他の畜産農業</t>
  </si>
  <si>
    <t>013</t>
  </si>
  <si>
    <t>農業サービス業（園芸サービス業を除く）</t>
  </si>
  <si>
    <t>　　　　　　0131　　穀作サービス業</t>
  </si>
  <si>
    <t>　　　　　　0132　　野菜作・果樹作サービス業</t>
  </si>
  <si>
    <t>　　　　　　0133　　穀作，野菜作・果樹作以外の耕種サービス業</t>
  </si>
  <si>
    <t>　　　　　　0134　　畜産サービス業（獣医業を除く）</t>
  </si>
  <si>
    <t>014</t>
  </si>
  <si>
    <t>園芸サービス業</t>
  </si>
  <si>
    <t>　　　　　　0141　　園芸サービス業</t>
  </si>
  <si>
    <t>02</t>
  </si>
  <si>
    <t>林業</t>
  </si>
  <si>
    <t>020</t>
  </si>
  <si>
    <t>管理，補助的経済活動を行う事業所（02林業）</t>
  </si>
  <si>
    <t>　　　　　　0200　　主として管理事務を行う本社等</t>
  </si>
  <si>
    <t>　　　　　　0209　　その他の管理，補助的経済活動を行う事業所</t>
  </si>
  <si>
    <t>021</t>
  </si>
  <si>
    <t>育林業</t>
  </si>
  <si>
    <t>　　　　　　0211　　育林業</t>
  </si>
  <si>
    <t>022</t>
  </si>
  <si>
    <t>素材生産業</t>
  </si>
  <si>
    <t>　　　　　　0221　　素材生産業</t>
  </si>
  <si>
    <t>023</t>
  </si>
  <si>
    <t>特用林産物生産業（きのこ類の栽培を除く）</t>
  </si>
  <si>
    <t>　　　　　　0231　　製薪炭業</t>
  </si>
  <si>
    <t>　　　　　　0239　　その他の特用林産物生産業（きのこ類の栽培を除く）</t>
  </si>
  <si>
    <t>024</t>
  </si>
  <si>
    <t>林業サービス業</t>
  </si>
  <si>
    <t>　　　　　　0241　　育林サービス業</t>
  </si>
  <si>
    <t>　　　　　　0242　　素材生産サービス業</t>
  </si>
  <si>
    <t>　　　　　　0243　　山林種苗生産サービス業</t>
  </si>
  <si>
    <t>　　　　　　0249　　その他の林業サービス業</t>
  </si>
  <si>
    <t>029</t>
  </si>
  <si>
    <t>その他の林業</t>
  </si>
  <si>
    <t>　　　　　　0299　　その他の林業</t>
  </si>
  <si>
    <t>大分類 Ｂ　漁業</t>
  </si>
  <si>
    <t>03</t>
  </si>
  <si>
    <t>漁業（水産養殖業を除く）</t>
  </si>
  <si>
    <t>030</t>
  </si>
  <si>
    <t>管理，補助的経済活動を行う事業所（03漁業）</t>
  </si>
  <si>
    <t>　　　　　　0300　　主として管理事務を行う本社等</t>
  </si>
  <si>
    <t>　　　　　　0309　　その他の管理，補助的経済活動を行う事業所</t>
  </si>
  <si>
    <t>031</t>
  </si>
  <si>
    <t>海面漁業</t>
  </si>
  <si>
    <t>　　　　　　0311　　底びき網漁業</t>
  </si>
  <si>
    <t>　　　　　　0312　　まき網漁業</t>
  </si>
  <si>
    <t>　　　　　　0313　　刺網漁業</t>
  </si>
  <si>
    <t>　　　　　　0314　　釣・はえ縄漁業</t>
  </si>
  <si>
    <t>　　　　　　0315　　定置網漁業</t>
  </si>
  <si>
    <t>　　　　　　0316　　地びき網・船びき網漁業</t>
  </si>
  <si>
    <t>　　　　　　0317　　採貝・採藻業</t>
  </si>
  <si>
    <t>　　　　　　0318　　捕鯨業</t>
  </si>
  <si>
    <t>　　　　　　0319　　その他の海面漁業</t>
  </si>
  <si>
    <t>032</t>
  </si>
  <si>
    <t>内水面漁業</t>
  </si>
  <si>
    <t>　　　　　　0321　　内水面漁業</t>
  </si>
  <si>
    <t>04</t>
  </si>
  <si>
    <t>水産養殖業</t>
  </si>
  <si>
    <t>040</t>
  </si>
  <si>
    <t>管理，補助的経済活動を行う事業所（04水産養殖業）</t>
  </si>
  <si>
    <t>　　　　　　0400　　主として管理事務を行う本社等</t>
  </si>
  <si>
    <t>　　　　　　0409　　その他の管理，補助的経済活動を行う事業所</t>
  </si>
  <si>
    <t>041</t>
  </si>
  <si>
    <t>海面養殖業</t>
  </si>
  <si>
    <t>　　　　　　0411　　魚類養殖業</t>
  </si>
  <si>
    <t>　　　　　　0412　　貝類養殖業</t>
  </si>
  <si>
    <t>　　　　　　0413　　藻類養殖業</t>
  </si>
  <si>
    <t>　　　　　　0414　　真珠養殖業</t>
  </si>
  <si>
    <t>　　　　　　0415　　種苗養殖業</t>
  </si>
  <si>
    <t>　　　　　　0419　　その他の海面養殖業</t>
  </si>
  <si>
    <t>042</t>
  </si>
  <si>
    <t>内水面養殖業</t>
  </si>
  <si>
    <t>　　　　　　0421　　内水面養殖業</t>
  </si>
  <si>
    <t>大分類 Ｃ　鉱業，採石業，砂利採取業</t>
  </si>
  <si>
    <t>05</t>
  </si>
  <si>
    <t>鉱業，採石業，砂利採取業</t>
  </si>
  <si>
    <t>050</t>
  </si>
  <si>
    <t>管理，補助的経済活動を行う事業所（05鉱業，採石業，砂利採取業）</t>
  </si>
  <si>
    <t>　　　　　　0500　　主として管理事務を行う本社等</t>
  </si>
  <si>
    <t>　　　　　　0509　　その他の管理，補助的経済活動を行う事業所</t>
  </si>
  <si>
    <t>051</t>
  </si>
  <si>
    <t>金属鉱業</t>
  </si>
  <si>
    <t>　　　　　　0511　　金・銀鉱業</t>
  </si>
  <si>
    <t>　　　　　　0512　　鉛・亜鉛鉱業</t>
  </si>
  <si>
    <t>　　　　　　0513　　鉄鉱業</t>
  </si>
  <si>
    <t>　　　　　　0519　　その他の金属鉱業</t>
  </si>
  <si>
    <t>052</t>
  </si>
  <si>
    <t>石炭・亜炭鉱業</t>
  </si>
  <si>
    <t>　　　　　　0521　　石炭鉱業（石炭選別業を含む）</t>
  </si>
  <si>
    <t>　　　　　　0522　　亜炭鉱業</t>
  </si>
  <si>
    <t>053</t>
  </si>
  <si>
    <t>原油・天然ガス鉱業</t>
  </si>
  <si>
    <t>　　　　　　0531　　原油鉱業</t>
  </si>
  <si>
    <t>　　　　　　0532　　天然ガス鉱業</t>
  </si>
  <si>
    <t>054</t>
  </si>
  <si>
    <t>採石業，砂・砂利・玉石採取業</t>
  </si>
  <si>
    <t>　　　　　　0541　　花こう岩・同類似岩石採石業</t>
  </si>
  <si>
    <t>　　　　　　0542　　石英粗面岩・同類似岩石採石業</t>
  </si>
  <si>
    <t>　　　　　　0543　　安山岩・同類似岩石採石業</t>
  </si>
  <si>
    <t>　　　　　　0544　　大理石採石業</t>
  </si>
  <si>
    <t>　　　　　　0545　　ぎょう灰岩採石業</t>
  </si>
  <si>
    <t>　　　　　　0546　　砂岩採石業</t>
  </si>
  <si>
    <t>　　　　　　0547　　粘板岩採石業</t>
  </si>
  <si>
    <t>　　　　　　0548　　砂・砂利・玉石採取業</t>
  </si>
  <si>
    <t>　　　　　　0549　　その他の採石業，砂・砂利・玉石採取業</t>
  </si>
  <si>
    <t>055</t>
  </si>
  <si>
    <t>窯業原料用鉱物鉱業（耐火物・陶磁器・ガラス・セメント原料用に限る）</t>
  </si>
  <si>
    <t>　　　　　　0551　　耐火粘土鉱業</t>
  </si>
  <si>
    <t>　　　　　　0552　　ろう石鉱業</t>
  </si>
  <si>
    <t>　　　　　　0553　　ドロマイト鉱業</t>
  </si>
  <si>
    <t>　　　　　　0554　　長石鉱業</t>
  </si>
  <si>
    <t>　　　　　　0555　　けい石鉱業</t>
  </si>
  <si>
    <t>　　　　　　0556　　天然けい砂鉱業</t>
  </si>
  <si>
    <t>　　　　　　0557　　石灰石鉱業</t>
  </si>
  <si>
    <t>　　　　　　0559　　その他の窯業原料用鉱物鉱業</t>
  </si>
  <si>
    <t>059</t>
  </si>
  <si>
    <t>その他の鉱業</t>
  </si>
  <si>
    <t>　　　　　　0591　　酸性白土鉱業</t>
  </si>
  <si>
    <t>　　　　　　0592　　ベントナイト鉱業</t>
  </si>
  <si>
    <t>　　　　　　0593　　けいそう土鉱業</t>
  </si>
  <si>
    <t>　　　　　　0594　　滑石鉱業</t>
  </si>
  <si>
    <t>　　　　　　0599　　他に分類されない鉱業</t>
  </si>
  <si>
    <t>大分類 Ｄ　建設業</t>
  </si>
  <si>
    <t>06</t>
  </si>
  <si>
    <t>総合工事業</t>
  </si>
  <si>
    <t>060</t>
  </si>
  <si>
    <t>管理，補助的経済活動を行う事業所（06総合工事業）</t>
  </si>
  <si>
    <t>　　　　　　0600　　主として管理事務を行う本社等</t>
  </si>
  <si>
    <t>　　　　　　0609　　その他の管理，補助的経済活動を行う事業所</t>
  </si>
  <si>
    <t>061</t>
  </si>
  <si>
    <t>一般土木建築工事業</t>
  </si>
  <si>
    <t>　　　　　　0611　　一般土木建築工事業</t>
  </si>
  <si>
    <t>062</t>
  </si>
  <si>
    <t>土木工事業（舗装工事業を除く）</t>
  </si>
  <si>
    <t>　　　　　　0621　　土木工事業(別掲を除く)</t>
  </si>
  <si>
    <t>　　　　　　0622　　造園工事業</t>
  </si>
  <si>
    <t>　　　　　　0623　　しゅんせつ工事業</t>
  </si>
  <si>
    <t>063</t>
  </si>
  <si>
    <t>舗装工事業</t>
  </si>
  <si>
    <t>　　　　　　0631　　舗装工事業</t>
  </si>
  <si>
    <t>064</t>
  </si>
  <si>
    <t>建築工事業(木造建築工事業を除く)</t>
  </si>
  <si>
    <t>　　　　　　0641　　建築工事業(木造建築工事業を除く)</t>
  </si>
  <si>
    <t>065</t>
  </si>
  <si>
    <t>木造建築工事業</t>
  </si>
  <si>
    <t>　　　　　　0651　　木造建築工事業</t>
  </si>
  <si>
    <t>066</t>
  </si>
  <si>
    <t>建築リフォーム工事業</t>
  </si>
  <si>
    <t>　　　　　　0661　　建築リフォーム工事業</t>
  </si>
  <si>
    <t>07</t>
  </si>
  <si>
    <t>職別工事業(設備工事業を除く)</t>
  </si>
  <si>
    <t>070</t>
  </si>
  <si>
    <t>管理，補助的経済活動を行う事業所（07職別工事業）</t>
  </si>
  <si>
    <t>　　　　　　0700　　主として管理事務を行う本社等</t>
  </si>
  <si>
    <t>　　　　　　0709　　その他の管理，補助的経済活動を行う事業所</t>
  </si>
  <si>
    <t>071</t>
  </si>
  <si>
    <t>大工工事業</t>
  </si>
  <si>
    <t>　　　　　　0711　　大工工事業(型枠大工工事業を除く)</t>
  </si>
  <si>
    <t>　　　　　　0712　　型枠大工工事業</t>
  </si>
  <si>
    <t>072</t>
  </si>
  <si>
    <t>とび・土工・コンクリート工事業</t>
  </si>
  <si>
    <t>　　　　　　0721　　とび工事業</t>
  </si>
  <si>
    <t>　　　　　　0722　　土工・コンクリート工事業</t>
  </si>
  <si>
    <t>　　　　　　0723　　特殊コンクリート工事業</t>
  </si>
  <si>
    <t>073</t>
  </si>
  <si>
    <t>鉄骨・鉄筋工事業</t>
  </si>
  <si>
    <t>　　　　　　0731　　鉄骨工事業</t>
  </si>
  <si>
    <t>　　　　　　0732　　鉄筋工事業</t>
  </si>
  <si>
    <t>074</t>
  </si>
  <si>
    <t>石工・れんが・タイル・ブロック工事業</t>
  </si>
  <si>
    <t>　　　　　　0741　　石工工事業</t>
  </si>
  <si>
    <t>　　　　　　0742　　れんが工事業</t>
  </si>
  <si>
    <t>　　　　　　0743　　タイル工事業</t>
  </si>
  <si>
    <t>　　　　　　0744　　コンクリートブロック工事業</t>
  </si>
  <si>
    <t>075</t>
  </si>
  <si>
    <t>左官工事業</t>
  </si>
  <si>
    <t>　　　　　　0751　　左官工事業</t>
  </si>
  <si>
    <t>076</t>
  </si>
  <si>
    <t>板金・金物工事業</t>
  </si>
  <si>
    <t>　　　　　　0761　　金属製屋根工事業</t>
  </si>
  <si>
    <t>　　　　　　0762　　板金工事業</t>
  </si>
  <si>
    <t>　　　　　　0763　　建築金物工事業</t>
  </si>
  <si>
    <t>077</t>
  </si>
  <si>
    <t>塗装工事業</t>
  </si>
  <si>
    <t>　　　　　　0771　　塗装工事業（道路標示・区画線工事業を除く）</t>
  </si>
  <si>
    <t>　　　　　　0772　　道路標示・区画線工事業</t>
  </si>
  <si>
    <t>078</t>
  </si>
  <si>
    <t>床・内装工事業</t>
  </si>
  <si>
    <t>　　　　　　0781　　床工事業</t>
  </si>
  <si>
    <t>　　　　　　0782　　内装工事業</t>
  </si>
  <si>
    <t>079</t>
  </si>
  <si>
    <t>その他の職別工事業</t>
  </si>
  <si>
    <t>　　　　　　0791　　ガラス工事業</t>
  </si>
  <si>
    <t>　　　　　　0792　　金属製建具工事業</t>
  </si>
  <si>
    <t>　　　　　　0793　　木製建具工事業</t>
  </si>
  <si>
    <t>　　　　　　0794　　屋根工事業（金属製屋根工事業を除く）</t>
  </si>
  <si>
    <t>　　　　　　0795　　防水工事業</t>
  </si>
  <si>
    <t>　　　　　　0796　　はつり・解体工事業</t>
  </si>
  <si>
    <t>　　　　　　0799　　他に分類されない職別工事業</t>
  </si>
  <si>
    <t>08</t>
  </si>
  <si>
    <t>設備工事業</t>
  </si>
  <si>
    <t>080</t>
  </si>
  <si>
    <t>管理，補助的経済活動を行う事業所（08設備工事業）</t>
  </si>
  <si>
    <t>　　　　　　0800　　主として管理事務を行う本社等</t>
  </si>
  <si>
    <t>　　　　　　0809　　その他の管理，補助的経済活動を行う事業所</t>
  </si>
  <si>
    <t>081</t>
  </si>
  <si>
    <t>電気工事業</t>
  </si>
  <si>
    <t>　　　　　　0811　　一般電気工事業</t>
  </si>
  <si>
    <t>　　　　　　0812　　電気配線工事業</t>
  </si>
  <si>
    <t>082</t>
  </si>
  <si>
    <t>電気通信・信号装置工事業</t>
  </si>
  <si>
    <t>　　　　　　0821　　電気通信工事業（有線テレビジョン放送設備設置工事業を除く）</t>
  </si>
  <si>
    <t>　　　　　　0822　　有線テレビジョン放送設備設置工事業</t>
  </si>
  <si>
    <t>　　　　　　0823　　信号装置工事業</t>
  </si>
  <si>
    <t>083</t>
  </si>
  <si>
    <t>管工事業（さく井工事業を除く）</t>
  </si>
  <si>
    <t>　　　　　　0831　　一般管工事業</t>
  </si>
  <si>
    <t>　　　　　　0832　　冷暖房設備工事業</t>
  </si>
  <si>
    <t>　　　　　　0833　　給排水・衛生設備工事業</t>
  </si>
  <si>
    <t>　　　　　　0839　　その他の管工事業</t>
  </si>
  <si>
    <t>084</t>
  </si>
  <si>
    <t>機械器具設置工事業</t>
  </si>
  <si>
    <t>　　　　　　0841　　機械器具設置工事業（昇降設備工事業を除く）</t>
  </si>
  <si>
    <t>　　　　　　0842　　昇降設備工事業</t>
  </si>
  <si>
    <t>089</t>
  </si>
  <si>
    <t>その他の設備工事業</t>
  </si>
  <si>
    <t>　　　　　　0891　　築炉工事業</t>
  </si>
  <si>
    <t>　　　　　　0892　　熱絶縁工事業</t>
  </si>
  <si>
    <t>　　　　　　0893　　道路標識設置工事業</t>
  </si>
  <si>
    <t>　　　　　　0894　　さく井工事業</t>
  </si>
  <si>
    <t>大分類 Ｅ　製造業</t>
  </si>
  <si>
    <t>○</t>
    <phoneticPr fontId="3"/>
  </si>
  <si>
    <t>すべて対象（工場・物流施設）</t>
    <rPh sb="3" eb="5">
      <t>タイショウ</t>
    </rPh>
    <rPh sb="6" eb="8">
      <t>コウジョウ</t>
    </rPh>
    <phoneticPr fontId="3"/>
  </si>
  <si>
    <t>09</t>
    <phoneticPr fontId="3"/>
  </si>
  <si>
    <t>食料品製造業</t>
  </si>
  <si>
    <t>090</t>
  </si>
  <si>
    <t>管理，補助的経済活動を行う事業所（09食料品製造業）</t>
  </si>
  <si>
    <t>　　　　　　0900　　主として管理事務を行う本社等</t>
    <phoneticPr fontId="3"/>
  </si>
  <si>
    <t>　　　　　　0909　　その他の管理，補助的経済活動を行う事業所</t>
  </si>
  <si>
    <t>091</t>
  </si>
  <si>
    <t>畜産食料品製造業</t>
  </si>
  <si>
    <t>　　　　　　0911　　部分肉・冷凍肉製造業</t>
  </si>
  <si>
    <t>　　　　　　0912　　肉加工品製造業</t>
  </si>
  <si>
    <t>　　　　　　0913　　処理牛乳・乳飲料製造業</t>
  </si>
  <si>
    <t>　　　　　　0914　　乳製品製造業（処理牛乳，乳飲料を除く）</t>
  </si>
  <si>
    <t>　　　　　　0919　　その他の畜産食料品製造業</t>
  </si>
  <si>
    <t>092</t>
  </si>
  <si>
    <t>水産食料品製造業</t>
  </si>
  <si>
    <t>　　　　　　0921　　水産缶詰・瓶詰製造業</t>
  </si>
  <si>
    <t>　　　　　　0922　　海藻加工業</t>
  </si>
  <si>
    <t>　　　　　　0923　　水産練製品製造業</t>
  </si>
  <si>
    <t>　　　　　　0924　　塩干・塩蔵品製造業</t>
  </si>
  <si>
    <t>　　　　　　0925　　冷凍水産物製造業</t>
  </si>
  <si>
    <t>　　　　　　0926　　冷凍水産食品製造業</t>
  </si>
  <si>
    <t>　　　　　　0929　　その他の水産食料品製造業</t>
  </si>
  <si>
    <t>093</t>
  </si>
  <si>
    <t>野菜缶詰・果実缶詰・農産保存食料品製造業</t>
  </si>
  <si>
    <t>　　　　　　0931　　野菜缶詰・果実缶詰・農産保存食料品製造業（野菜漬物を除く）</t>
  </si>
  <si>
    <t>　　　　　　0932　　野菜漬物製造業（缶詰，瓶詰，つぼ詰を除く）</t>
  </si>
  <si>
    <t>094</t>
  </si>
  <si>
    <t>調味料製造業</t>
  </si>
  <si>
    <t>　　　　　　0941　　味そ製造業</t>
  </si>
  <si>
    <t>　　　　　　0942　　しょう油・食用アミノ酸製造業</t>
  </si>
  <si>
    <t>　　　　　　0943　　ソース製造業</t>
  </si>
  <si>
    <t>　　　　　　0944　　食酢製造業</t>
  </si>
  <si>
    <t>　　　　　　0949　　その他の調味料製造業</t>
  </si>
  <si>
    <t>095</t>
  </si>
  <si>
    <t>糖類製造業</t>
  </si>
  <si>
    <t>　　　　　　0951　　砂糖製造業（砂糖精製業を除く）</t>
  </si>
  <si>
    <t>　　　　　　0952　　砂糖精製業</t>
  </si>
  <si>
    <t>　　　　　　0953　　ぶどう糖・水あめ・異性化糖製造業</t>
  </si>
  <si>
    <t>096</t>
  </si>
  <si>
    <t>精穀・製粉業</t>
  </si>
  <si>
    <t>　　　　　　0961　　精米・精麦業</t>
  </si>
  <si>
    <t>　　　　　　0962　　小麦粉製造業</t>
  </si>
  <si>
    <t>　　　　　　0969　　その他の精穀・製粉業</t>
  </si>
  <si>
    <t>097</t>
  </si>
  <si>
    <t>パン・菓子製造業</t>
  </si>
  <si>
    <t>　　　　　　0971　　パン製造業</t>
  </si>
  <si>
    <t>　　　　　　0972　　生菓子製造業</t>
  </si>
  <si>
    <t>　　　　　　0973　　ビスケット類・干菓子製造業</t>
  </si>
  <si>
    <t>　　　　　　0974　　米菓製造業</t>
  </si>
  <si>
    <t>　　　　　　0979　　その他のパン・菓子製造業</t>
  </si>
  <si>
    <t>098</t>
  </si>
  <si>
    <t>動植物油脂製造業</t>
  </si>
  <si>
    <t>　　　　　　0981　　動植物油脂製造業（食用油脂加工業を除く）</t>
  </si>
  <si>
    <t>　　　　　　0982　　食用油脂加工業</t>
  </si>
  <si>
    <t>099</t>
  </si>
  <si>
    <t>その他の食料品製造業</t>
  </si>
  <si>
    <t>　　　　　　0991　　でんぷん製造業</t>
  </si>
  <si>
    <t>　　　　　　0992　　めん類製造業</t>
  </si>
  <si>
    <t>　　　　　　0993　　豆腐・油揚製造業</t>
  </si>
  <si>
    <t>　　　　　　0994　　あん類製造業</t>
  </si>
  <si>
    <t>　　　　　　0995　　冷凍調理食品製造業</t>
  </si>
  <si>
    <t>　　　　　　0996　　そう（惣）菜製造業</t>
  </si>
  <si>
    <t>　　　　　　0997　　すし・弁当・調理パン製造業</t>
  </si>
  <si>
    <t>　　　　　　0998　　レトルト食品製造業</t>
  </si>
  <si>
    <t>　　　　　　0999　　他に分類されない食料品製造業</t>
  </si>
  <si>
    <t>10</t>
  </si>
  <si>
    <t>飲料・たばこ・飼料製造業</t>
  </si>
  <si>
    <t>100</t>
  </si>
  <si>
    <t>管理，補助的経済活動を行う事業所（10飲料・たばこ・飼料製造業）</t>
  </si>
  <si>
    <t>　　　　　　1000　　主として管理事務を行う本社等</t>
  </si>
  <si>
    <t>　　　　　　1009　　その他の管理，補助的経済活動を行う事業所</t>
  </si>
  <si>
    <t>101</t>
  </si>
  <si>
    <t>清涼飲料製造業</t>
  </si>
  <si>
    <t>　　　　　　1011　　清涼飲料製造業</t>
  </si>
  <si>
    <t>102</t>
  </si>
  <si>
    <t>酒類製造業</t>
  </si>
  <si>
    <t>　　　　　　1021　　果実酒製造業</t>
  </si>
  <si>
    <t>　　　　　　1022　　ビール類製造業</t>
  </si>
  <si>
    <t>　　　　　　1023　　清酒製造業</t>
  </si>
  <si>
    <t>　　　　　　1024　　蒸留酒・混成酒製造業</t>
  </si>
  <si>
    <t>103</t>
  </si>
  <si>
    <t>茶・コーヒー製造業（清涼飲料を除く）</t>
  </si>
  <si>
    <t>　　　　　　1031　　製茶業</t>
  </si>
  <si>
    <t>　　　　　　1032　　コーヒー製造業</t>
  </si>
  <si>
    <t>104</t>
  </si>
  <si>
    <t>製氷業</t>
  </si>
  <si>
    <t>　　　　　　1041　　製氷業</t>
  </si>
  <si>
    <t>105</t>
  </si>
  <si>
    <t>たばこ製造業</t>
  </si>
  <si>
    <t>　　　　　　1051　　たばこ製造業（葉たばこ処理業を除く)</t>
  </si>
  <si>
    <t>　　　　　　1052　　葉たばこ処理業</t>
  </si>
  <si>
    <t>106</t>
  </si>
  <si>
    <t>飼料・有機質肥料製造業</t>
  </si>
  <si>
    <t>　　　　　　1061　　配合飼料製造業</t>
  </si>
  <si>
    <t>　　　　　　1062　　単体飼料製造業</t>
  </si>
  <si>
    <t>　　　　　　1063　　有機質肥料製造業</t>
  </si>
  <si>
    <t>11</t>
  </si>
  <si>
    <t>繊維工業</t>
  </si>
  <si>
    <t>110</t>
  </si>
  <si>
    <t>管理，補助的経済活動を行う事業所（11繊維工業）</t>
  </si>
  <si>
    <t>　　　　　　1100　　主として管理事務を行う本社等</t>
  </si>
  <si>
    <t>　　　　　　1109　　その他の管理，補助的経済活動を行う事業所</t>
  </si>
  <si>
    <t>111</t>
  </si>
  <si>
    <t>製糸業，紡績業，化学繊維・ねん糸等製造業</t>
  </si>
  <si>
    <t>　　　　　　1111　　製糸業</t>
  </si>
  <si>
    <t>　　　　　　1112　　化学繊維製造業</t>
  </si>
  <si>
    <t>　　　　　　1113　　炭素繊維製造業</t>
  </si>
  <si>
    <t>　　　　　　1114　　綿紡績業</t>
  </si>
  <si>
    <t>　　　　　　1115　　化学繊維紡績業</t>
  </si>
  <si>
    <t>　　　　　　1116　　毛紡績業</t>
  </si>
  <si>
    <t>　　　　　　1117　　ねん糸製造業（かさ高加工糸を除く）</t>
  </si>
  <si>
    <t>　　　　　　1118　　かさ高加工糸製造業</t>
  </si>
  <si>
    <t>　　　　　　1119　　その他の紡績業</t>
  </si>
  <si>
    <t>112</t>
  </si>
  <si>
    <t>織物業</t>
    <phoneticPr fontId="3"/>
  </si>
  <si>
    <t>　　　　　　1121　　綿・スフ織物業</t>
  </si>
  <si>
    <t>　　　　　　1122　　絹・人絹織物業</t>
  </si>
  <si>
    <t>　　　　　　1123　　毛織物業</t>
    <phoneticPr fontId="3"/>
  </si>
  <si>
    <t>　　　　　　1124　　麻織物業</t>
  </si>
  <si>
    <t>　　　　　　1125　　細幅織物業</t>
  </si>
  <si>
    <t>　　　　　　1129　　その他の織物業</t>
  </si>
  <si>
    <t>113</t>
  </si>
  <si>
    <t>ニット生地製造業</t>
  </si>
  <si>
    <t>　　　　　　1131　　丸編ニット生地製造業</t>
  </si>
  <si>
    <t>　　　　　　1132　　たて編ニット生地製造業</t>
  </si>
  <si>
    <t>　　　　　　1133　　横編ニット生地製造業</t>
  </si>
  <si>
    <t>114</t>
  </si>
  <si>
    <t>染色整理業</t>
  </si>
  <si>
    <t>　　　　　　1141　　綿・スフ・麻織物機械染色業</t>
  </si>
  <si>
    <t>　　　　　　1142　　絹・人絹織物機械染色業</t>
  </si>
  <si>
    <t>　　　　　　1143　　毛織物機械染色整理業</t>
  </si>
  <si>
    <t>　　　　　　1144　　織物整理業</t>
  </si>
  <si>
    <t>　　　　　　1145　　織物手加工染色整理業</t>
  </si>
  <si>
    <t>　　　　　　1146　　綿状繊維・糸染色整理業</t>
  </si>
  <si>
    <t>　　　　　　1147　　ニット・レース染色整理業</t>
  </si>
  <si>
    <t>　　　　　　1148　　繊維雑品染色整理業</t>
  </si>
  <si>
    <t>115</t>
  </si>
  <si>
    <t>綱・網・レース・繊維粗製品製造業</t>
  </si>
  <si>
    <t>　　　　　　1151　　綱製造業</t>
  </si>
  <si>
    <t>　　　　　　1152　　漁網製造業</t>
  </si>
  <si>
    <t>　　　　　　1153　　網地製造業（漁網を除く）</t>
  </si>
  <si>
    <t>　　　　　　1154　　レース製造業</t>
  </si>
  <si>
    <t>　　　　　　1155　　組ひも製造業</t>
  </si>
  <si>
    <t>　　　　　　1156　　整毛業</t>
  </si>
  <si>
    <t>　　　　　　1157　　フェルト・不織布製造業</t>
  </si>
  <si>
    <t>　　　　　　1158　　上塗りした織物・防水した織物製造業</t>
  </si>
  <si>
    <t>　　　　　　1159　　その他の繊維粗製品製造業</t>
  </si>
  <si>
    <t>116</t>
  </si>
  <si>
    <t>外衣・シャツ製造業（和式を除く）</t>
  </si>
  <si>
    <t>　　　　　　1161　　織物製成人男子・少年服製造業（不織布製及びレース製を含む）</t>
  </si>
  <si>
    <t>　　　　　　1162　　織物製成人女子・少女服製造業（不織布製及びレース製を含む）</t>
  </si>
  <si>
    <t>　　　　　　1163　　織物製乳幼児服製造業（不織布製及びレース製を含む）</t>
  </si>
  <si>
    <t>　　　　　　1164　　織物製シャツ製造業（不織布製及びレース製を含み、下着を除く）</t>
  </si>
  <si>
    <t>　　　　　　1165　　織物製事務用・作業用・衛生用・スポーツ用衣服・学校服製造業（不織布製及びレース製を含む）</t>
    <phoneticPr fontId="3"/>
  </si>
  <si>
    <t>　　　　　　1166　　ニット製外衣製造業（アウターシャツ類，セーター類などを除く）</t>
  </si>
  <si>
    <t>　　　　　　1167　　ニット製アウターシャツ類製造業</t>
  </si>
  <si>
    <t>　　　　　　1168　　セーター類製造業</t>
  </si>
  <si>
    <t>　　　　　　1169　　その他の外衣・シャツ製造業</t>
  </si>
  <si>
    <t>117</t>
  </si>
  <si>
    <t>下着類製造業</t>
  </si>
  <si>
    <t>　　　　　　1171　　織物製下着製造業</t>
  </si>
  <si>
    <t>　　　　　　1172　　ニット製下着製造業</t>
  </si>
  <si>
    <t>　　　　　　1173　　織物製・ニット製寝着類製造業</t>
  </si>
  <si>
    <t>　　　　　　1174　　補整着製造業</t>
  </si>
  <si>
    <t>118</t>
  </si>
  <si>
    <t>和装製品・その他の衣服・繊維製身の回り品製造業</t>
  </si>
  <si>
    <t>　　　　　　1181　　和装製品製造業（足袋を含む）</t>
  </si>
  <si>
    <t>　　　　　　1182　　ネクタイ製造業</t>
  </si>
  <si>
    <t>　　　　　　1183　　スカーフ・マフラー・ハンカチーフ製造業</t>
  </si>
  <si>
    <t>　　　　　　1184　　靴下製造業</t>
  </si>
  <si>
    <t>　　　　　　1185　　手袋製造業</t>
  </si>
  <si>
    <t>　　　　　　1186　　帽子製造業（帽体を含む）</t>
  </si>
  <si>
    <t>　　　　　　1189　　他に分類されない衣服・繊維製身の回り品製造業</t>
  </si>
  <si>
    <t>119</t>
  </si>
  <si>
    <t>その他の繊維製品製造業</t>
  </si>
  <si>
    <t>　　　　　　1191　　寝具製造業</t>
  </si>
  <si>
    <t>　　　　　　1192　　毛布製造業</t>
  </si>
  <si>
    <t>　　　　　　1193　　じゅうたん・その他の繊維製床敷物製造業</t>
  </si>
  <si>
    <t>　　　　　　1194　　帆布製品製造業</t>
  </si>
  <si>
    <t>　　　　　　1195　　繊維製袋製造業</t>
  </si>
  <si>
    <t>　　　　　　1196　　刺しゅう業</t>
  </si>
  <si>
    <t>　　　　　　1197　　タオル製造業</t>
  </si>
  <si>
    <t>　　　　　　1198　　繊維製衛生材料製造業</t>
  </si>
  <si>
    <t>　　　　　　1199　　他に分類されない繊維製品製造業</t>
  </si>
  <si>
    <t>12</t>
  </si>
  <si>
    <t>木材・木製品製造業（家具を除く）</t>
  </si>
  <si>
    <t>120</t>
  </si>
  <si>
    <t>管理，補助的経済活動を行う事業所（12木材・木製品製造業）</t>
  </si>
  <si>
    <t>　　　　　　1200　　主として管理事務を行う本社等</t>
  </si>
  <si>
    <t>　　　　　　1209　　その他の管理，補助的経済活動を行う事業所</t>
  </si>
  <si>
    <t>121</t>
  </si>
  <si>
    <t>製材業，木製品製造業</t>
  </si>
  <si>
    <t>　　　　　　1211　　一般製材業</t>
  </si>
  <si>
    <t>　　　　　　1212　　単板（ベニヤ）製造業</t>
  </si>
  <si>
    <t>　　　　　　1214　　木材チップ製造業</t>
  </si>
  <si>
    <t>　　　　　　1219　　その他の特殊製材業</t>
  </si>
  <si>
    <t>122</t>
  </si>
  <si>
    <t>造作材・合板・建築用組立材料製造業</t>
  </si>
  <si>
    <t>　　　　　　1221　　造作材製造業（建具を除く）</t>
  </si>
  <si>
    <t>　　　　　　1222　　合板製造業</t>
  </si>
  <si>
    <t>　　　　　　1223　　集成材製造業</t>
  </si>
  <si>
    <t>　　　　　　1224　　建築用木製組立材料製造業</t>
  </si>
  <si>
    <t>　　　　　　1225　　パーティクルボード製造業</t>
  </si>
  <si>
    <t>　　　　　　1226　　繊維板製造業</t>
  </si>
  <si>
    <t>　　　　　　1227　　銘木製造業</t>
  </si>
  <si>
    <t>　　　　　　1228　　床板製造業</t>
    <phoneticPr fontId="3"/>
  </si>
  <si>
    <t>123</t>
  </si>
  <si>
    <t>木製容器製造業（竹，とうを含む）</t>
  </si>
  <si>
    <t>　　　　　　1231　　竹・とう・きりゅう等容器製造業</t>
  </si>
  <si>
    <t>　　　　　　1232　　木箱製造業</t>
  </si>
  <si>
    <t>　　　　　　1233　　たる・おけ製造業</t>
  </si>
  <si>
    <t>129</t>
  </si>
  <si>
    <t>その他の木製品製造業(竹，とうを含む)</t>
  </si>
  <si>
    <t>　　　　　　1291　　木材薬品処理業</t>
  </si>
  <si>
    <t>　　　　　　1292　　コルク加工基礎資材・コルク製品製造業</t>
  </si>
  <si>
    <t>　　　　　　1299　　他に分類されない木製品製造業(竹，とうを含む)</t>
  </si>
  <si>
    <t>13</t>
  </si>
  <si>
    <t>家具・装備品製造業</t>
  </si>
  <si>
    <t>130</t>
  </si>
  <si>
    <t>管理，補助的経済活動を行う事業所（13家具・装備品製造業）</t>
  </si>
  <si>
    <t>　　　　　　1300　　主として管理事務を行う本社等</t>
  </si>
  <si>
    <t>　　　　　　1309　　その他の管理，補助的経済活動を行う事業所</t>
  </si>
  <si>
    <t>131</t>
  </si>
  <si>
    <t>家具製造業</t>
  </si>
  <si>
    <t>　　　　　　1311　　木製家具製造業（漆塗りを除く）</t>
  </si>
  <si>
    <t>　　　　　　1312　　金属製家具製造業</t>
  </si>
  <si>
    <t>　　　　　　1313　　マットレス・組スプリング製造業</t>
  </si>
  <si>
    <t>132</t>
  </si>
  <si>
    <t>宗教用具製造業</t>
  </si>
  <si>
    <t>　　　　　　1321　　宗教用具製造業</t>
  </si>
  <si>
    <t>133</t>
  </si>
  <si>
    <t>建具製造業</t>
  </si>
  <si>
    <t>　　　　　　1331　　建具製造業</t>
  </si>
  <si>
    <t>139</t>
  </si>
  <si>
    <t>その他の家具・装備品製造業</t>
  </si>
  <si>
    <t>　　　　　　1391　　事務所用・店舗用装備品製造業</t>
  </si>
  <si>
    <t>　　　　　　1392　　窓用・扉用日よけ，日本びょうぶ等製造業</t>
  </si>
  <si>
    <t>　　　　　　1393　　鏡縁・額縁製造業</t>
  </si>
  <si>
    <t>　　　　　　1399　　他に分類されない家具・装備品製造業</t>
  </si>
  <si>
    <t>14</t>
  </si>
  <si>
    <t>パルプ・紙・紙加工品製造業</t>
  </si>
  <si>
    <t>140</t>
  </si>
  <si>
    <t>管理，補助的経済活動を行う事業所（14パルプ・紙・紙加工品製造業）</t>
  </si>
  <si>
    <t>　　　　　　1400　　主として管理事務を行う本社等</t>
  </si>
  <si>
    <t>　　　　　　1409　　その他の管理，補助的経済活動を行う事業所</t>
  </si>
  <si>
    <t>141</t>
  </si>
  <si>
    <t>パルプ製造業</t>
  </si>
  <si>
    <t>　　　　　　1411　　パルプ製造業</t>
  </si>
  <si>
    <t>142</t>
  </si>
  <si>
    <t>紙製造業</t>
  </si>
  <si>
    <t>　　　　　　1421　　洋紙製造業</t>
  </si>
  <si>
    <t>　　　　　　1422　　板紙製造業</t>
  </si>
  <si>
    <t>　　　　　　1423　　機械すき和紙製造業</t>
  </si>
  <si>
    <t>　　　　　　1424　　手すき和紙製造業</t>
  </si>
  <si>
    <t>143</t>
  </si>
  <si>
    <t>加工紙製造業</t>
  </si>
  <si>
    <t>　　　　　　1431　　塗工紙製造業（印刷用紙を除く）</t>
  </si>
  <si>
    <t>　　　　　　1432　　段ボール製造業</t>
  </si>
  <si>
    <t>　　　　　　1433　　壁紙・ふすま紙製造業</t>
  </si>
  <si>
    <t>144</t>
  </si>
  <si>
    <t>紙製品製造業</t>
  </si>
  <si>
    <t>　　　　　　1441　　事務用・学用紙製品製造業</t>
  </si>
  <si>
    <t>　　　　　　1442　　日用紙製品製造業</t>
  </si>
  <si>
    <t>　　　　　　1449　　その他の紙製品製造業</t>
  </si>
  <si>
    <t>145</t>
  </si>
  <si>
    <t>紙製容器製造業</t>
  </si>
  <si>
    <t>　　　　　　1451　　重包装紙袋製造業</t>
  </si>
  <si>
    <t>　　　　　　1452　　角底紙袋製造業</t>
  </si>
  <si>
    <t>　　　　　　1453　　段ボール箱製造業</t>
  </si>
  <si>
    <t>　　　　　　1454　　紙器製造業</t>
  </si>
  <si>
    <t>149</t>
  </si>
  <si>
    <t>その他のパルプ・紙・紙加工品製造業</t>
  </si>
  <si>
    <t>　　　　　　1499　　その他のパルプ・紙・紙加工品製造業</t>
  </si>
  <si>
    <t>15</t>
  </si>
  <si>
    <t>印刷・同関連業</t>
  </si>
  <si>
    <t>150</t>
  </si>
  <si>
    <t>管理，補助的経済活動を行う事業所（15印刷・同関連業）</t>
  </si>
  <si>
    <t>　　　　　　1500　　主として管理事務を行う本社等</t>
  </si>
  <si>
    <t>　　　　　　1509　　その他の管理，補助的経済活動を行う事業所</t>
  </si>
  <si>
    <t>151</t>
  </si>
  <si>
    <t>印刷業</t>
  </si>
  <si>
    <t>　　　　　　1511　　オフセット印刷業（紙に対するもの）</t>
  </si>
  <si>
    <t>　　　　　　1512　　オフセット印刷以外の印刷業（紙に対するもの）</t>
  </si>
  <si>
    <t>　　　　　　1513　　紙以外の印刷業</t>
  </si>
  <si>
    <t>152</t>
  </si>
  <si>
    <t>製版業</t>
  </si>
  <si>
    <t>　　　　　　1521　　製版業</t>
  </si>
  <si>
    <t>153</t>
  </si>
  <si>
    <t>製本業，印刷物加工業</t>
  </si>
  <si>
    <t>　　　　　　1531　　製本業</t>
  </si>
  <si>
    <t>　　　　　　1532　　印刷物加工業</t>
  </si>
  <si>
    <t>159</t>
  </si>
  <si>
    <t>印刷関連サービス業</t>
  </si>
  <si>
    <t>　　　　　　1591　　印刷関連サービス業</t>
  </si>
  <si>
    <t>16</t>
  </si>
  <si>
    <t>化学工業</t>
  </si>
  <si>
    <t>160</t>
  </si>
  <si>
    <t>管理，補助的経済活動を行う事業所（16化学工業）</t>
  </si>
  <si>
    <t>　　　　　　1600　　主として管理事務を行う本社等</t>
  </si>
  <si>
    <t>　　　　　　1609　　その他の管理，補助的経済活動を行う事業所</t>
  </si>
  <si>
    <t>161</t>
  </si>
  <si>
    <t>化学肥料製造業</t>
  </si>
  <si>
    <t>　　　　　　1611　　窒素質・りん酸質肥料製造業</t>
  </si>
  <si>
    <t>　　　　　　1612　　複合肥料製造業</t>
  </si>
  <si>
    <t>　　　　　　1619　　その他の化学肥料製造業</t>
  </si>
  <si>
    <t>162</t>
  </si>
  <si>
    <t>無機化学工業製品製造業</t>
  </si>
  <si>
    <t>　　　　　　1621　　ソーダ工業</t>
  </si>
  <si>
    <t>　　　　　　1622　　無機顔料製造業</t>
  </si>
  <si>
    <t>　　　　　　1623　　圧縮ガス・液化ガス製造業</t>
  </si>
  <si>
    <t>　　　　　　1624　　塩製造業</t>
  </si>
  <si>
    <t>　　　　　　1629　　その他の無機化学工業製品製造業</t>
  </si>
  <si>
    <t>163</t>
  </si>
  <si>
    <t>有機化学工業製品製造業</t>
  </si>
  <si>
    <t>　　　　　　1631　　石油化学系基礎製品製造業（一貫して生産される誘導品を含む）</t>
  </si>
  <si>
    <t>　　　　　　1632　　脂肪族系中間物製造業（脂肪族系溶剤を含む）</t>
  </si>
  <si>
    <t>　　　　　　1633　　発酵工業</t>
  </si>
  <si>
    <t>　　　　　　1634　　環式中間物・合成染料・有機顔料製造業</t>
  </si>
  <si>
    <t>　　　　　　1635　　プラスチック製造業</t>
  </si>
  <si>
    <t>　　　　　　1636　　合成ゴム製造業</t>
  </si>
  <si>
    <t>　　　　　　1639　　その他の有機化学工業製品製造業</t>
  </si>
  <si>
    <t>164</t>
  </si>
  <si>
    <t>油脂加工製品・石けん・合成洗剤・界面活性剤・塗料製造業</t>
  </si>
  <si>
    <t>　　　　　　1641　　脂肪酸・硬化油・グリセリン製造業</t>
  </si>
  <si>
    <t>　　　　　　1642　　石けん・合成洗剤製造業</t>
  </si>
  <si>
    <t>　　　　　　1643　　界面活性剤製造業（石けん，合成洗剤を除く）</t>
  </si>
  <si>
    <t>　　　　　　1644　　塗料製造業</t>
  </si>
  <si>
    <t>　　　　　　1645　　印刷インキ製造業</t>
  </si>
  <si>
    <t>　　　　　　1646　　洗浄剤・磨用剤製造業</t>
  </si>
  <si>
    <t>　　　　　　1647　　ろうそく製造業</t>
  </si>
  <si>
    <t>165</t>
  </si>
  <si>
    <t>医薬品製造業</t>
  </si>
  <si>
    <t>　　　　　　1651　　医薬品原薬製造業</t>
  </si>
  <si>
    <t>　　　　　　1652　　医薬品製剤製造業</t>
  </si>
  <si>
    <t>　　　　　　1653　　生物学的製剤製造業</t>
  </si>
  <si>
    <t>　　　　　　1654　　生薬・漢方製剤製造業</t>
  </si>
  <si>
    <t>　　　　　　1655　　動物用医薬品製造業</t>
  </si>
  <si>
    <t>166</t>
  </si>
  <si>
    <t>化粧品・歯磨・その他の化粧用調整品製造業</t>
  </si>
  <si>
    <t>　　　　　　1661　　仕上用・皮膚用化粧品製造業（香水，オーデコロンを含む）</t>
  </si>
  <si>
    <t>　　　　　　1662　　頭髪用化粧品製造業</t>
  </si>
  <si>
    <t>　　　　　　1669　　その他の化粧品・歯磨・化粧用調整品製造業</t>
  </si>
  <si>
    <t>169</t>
  </si>
  <si>
    <t>その他の化学工業</t>
  </si>
  <si>
    <t>　　　　　　1691　　火薬類製造業</t>
  </si>
  <si>
    <t>　　　　　　1692　　農薬製造業</t>
  </si>
  <si>
    <t>　　　　　　1693　　香料製造業</t>
  </si>
  <si>
    <t>　　　　　　1694　　ゼラチン・接着剤製造業</t>
  </si>
  <si>
    <t>　　　　　　1695　　写真感光材料製造業</t>
  </si>
  <si>
    <t>　　　　　　1696　　天然樹脂製品・木材化学製品製造業</t>
  </si>
  <si>
    <t>　　　　　　1697　　試薬製造業</t>
  </si>
  <si>
    <t>　　　　　　1699　　他に分類されない化学工業製品製造業</t>
  </si>
  <si>
    <t>17</t>
  </si>
  <si>
    <t>石油製品・石炭製品製造業</t>
  </si>
  <si>
    <t>170</t>
  </si>
  <si>
    <t>管理，補助的経済活動を行う事業所（17石油製品・石炭製品製造業）</t>
  </si>
  <si>
    <t>　　　　　　1700　　主として管理事務を行う本社等</t>
  </si>
  <si>
    <t>　　　　　　1709　　その他の管理，補助的経済活動を行う事業所</t>
  </si>
  <si>
    <t>171</t>
  </si>
  <si>
    <t>石油精製業</t>
  </si>
  <si>
    <t>　　　　　　1711　　石油精製業</t>
  </si>
  <si>
    <t>172</t>
  </si>
  <si>
    <t>潤滑油・グリース製造業（石油精製業によらないもの）</t>
  </si>
  <si>
    <t>　　　　　　1721　　潤滑油・グリース製造業（石油精製業によらないもの）</t>
  </si>
  <si>
    <t>173</t>
  </si>
  <si>
    <t>コークス製造業</t>
  </si>
  <si>
    <t>　　　　　　1731　　コークス製造業</t>
  </si>
  <si>
    <t>174</t>
  </si>
  <si>
    <t>舗装材料製造業</t>
  </si>
  <si>
    <t>　　　　　　1741　　舗装材料製造業</t>
  </si>
  <si>
    <t>179</t>
  </si>
  <si>
    <t>その他の石油製品・石炭製品製造業</t>
  </si>
  <si>
    <t>　　　　　　1799　　その他の石油製品・石炭製品製造業</t>
  </si>
  <si>
    <t>18</t>
  </si>
  <si>
    <t>プラスチック製品製造業（別掲を除く）</t>
  </si>
  <si>
    <t>180</t>
  </si>
  <si>
    <t>管理，補助的経済活動を行う事業所（18プラスチック製品製造業）</t>
  </si>
  <si>
    <t>　　　　　　1800　　主として管理事務を行う本社等</t>
  </si>
  <si>
    <t>　　　　　　1809　　その他の管理，補助的経済活動を行う事業所</t>
  </si>
  <si>
    <t>181</t>
  </si>
  <si>
    <t>プラスチック板・棒・管・継手・異形押出製品製造業</t>
  </si>
  <si>
    <t>　　　　　　1811　　プラスチック板・棒製造業</t>
  </si>
  <si>
    <t>　　　　　　1812　　プラスチック管製造業</t>
  </si>
  <si>
    <t>　　　　　　1813　　プラスチック継手製造業</t>
  </si>
  <si>
    <t>　　　　　　1814　　プラスチック異形押出製品製造業</t>
  </si>
  <si>
    <t>　　　　　　1815　　プラスチック板・棒・管・継手・異形押出製品加工業</t>
  </si>
  <si>
    <t>182</t>
  </si>
  <si>
    <t>プラスチックフィルム・シート・床材・合成皮革製造業</t>
  </si>
  <si>
    <t>　　　　　　1821　　プラスチックフィルム製造業</t>
  </si>
  <si>
    <t>　　　　　　1822　　プラスチックシート製造業</t>
  </si>
  <si>
    <t>　　　　　　1823　　プラスチック床材製造業</t>
  </si>
  <si>
    <t>　　　　　　1824　　合成皮革製造業</t>
  </si>
  <si>
    <t>　　　　　　1825　　プラスチックフィルム・シート・床材・合成皮革加工業</t>
  </si>
  <si>
    <t>183</t>
  </si>
  <si>
    <t>工業用プラスチック製品製造業</t>
  </si>
  <si>
    <t>　　　　　　1831　　電気機械器具用プラスチック製品製造業（加工業を除く）</t>
  </si>
  <si>
    <t>　　　　　　1832　　輸送機械器具用プラスチック製品製造業（加工業を除く）</t>
  </si>
  <si>
    <t>　　　　　　1833　　その他の工業用プラスチック製品製造業（加工業を除く）</t>
  </si>
  <si>
    <t>　　　　　　1834　　工業用プラスチック製品加工業</t>
  </si>
  <si>
    <t>184</t>
  </si>
  <si>
    <t>発泡・強化プラスチック製品製造業</t>
  </si>
  <si>
    <t>　　　　　　1841　　軟質プラスチック発泡製品製造業（半硬質性を含む）</t>
  </si>
  <si>
    <t>　　　　　　1842　　硬質プラスチック発泡製品製造業</t>
  </si>
  <si>
    <t>　　　　　　1843　　強化プラスチック製板・棒・管・継手製造業</t>
  </si>
  <si>
    <t>　　　　　　1844　　強化プラスチック製容器・浴槽等製造業</t>
  </si>
  <si>
    <t>　　　　　　1845　　発泡・強化プラスチック製品加工業</t>
  </si>
  <si>
    <t>185</t>
  </si>
  <si>
    <t>プラスチック成形材料製造業（廃プラスチックを含む）</t>
  </si>
  <si>
    <t>　　　　　　1851　　プラスチック成形材料製造業</t>
  </si>
  <si>
    <t>　　　　　　1852　　廃プラスチック製品製造業</t>
  </si>
  <si>
    <t>189</t>
  </si>
  <si>
    <t>その他のプラスチック製品製造業</t>
  </si>
  <si>
    <t>　　　　　　1891　　プラスチック製日用雑貨・食卓用品製造業</t>
  </si>
  <si>
    <t>　　　　　　1892　　プラスチック製容器製造業</t>
  </si>
  <si>
    <t>　　　　　　1897　　他に分類されないプラスチック製品製造業</t>
  </si>
  <si>
    <t>　　　　　　1898　　他に分類されないプラスチック製品加工業</t>
  </si>
  <si>
    <t>19</t>
  </si>
  <si>
    <t>ゴム製品製造業</t>
  </si>
  <si>
    <t>190</t>
  </si>
  <si>
    <t>管理，補助的経済活動を行う事業所（19ゴム製品製造業）</t>
  </si>
  <si>
    <t>　　　　　　1900　　主として管理事務を行う本社等</t>
  </si>
  <si>
    <t>　　　　　　1909　　その他の管理，補助的経済活動を行う事業所</t>
  </si>
  <si>
    <t>191</t>
  </si>
  <si>
    <t>タイヤ・チューブ製造業</t>
  </si>
  <si>
    <t>　　　　　　1911　　自動車タイヤ・チューブ製造業</t>
  </si>
  <si>
    <t>　　　　　　1919　　その他のタイヤ・チューブ製造業</t>
  </si>
  <si>
    <t>192</t>
  </si>
  <si>
    <t>ゴム製・プラスチック製履物・同附属品製造業</t>
  </si>
  <si>
    <t>　　　　　　1921　　ゴム製履物・同附属品製造業</t>
  </si>
  <si>
    <t>　　　　　　1922　　プラスチック製履物・同附属品製造業</t>
  </si>
  <si>
    <t>193</t>
  </si>
  <si>
    <t>ゴムベルト・ゴムホース・工業用ゴム製品製造業</t>
  </si>
  <si>
    <t>　　　　　　1931　　ゴムベルト製造業</t>
  </si>
  <si>
    <t>　　　　　　1932　　ゴムホース製造業</t>
  </si>
  <si>
    <t>　　　　　　1933　　工業用ゴム製品製造業</t>
  </si>
  <si>
    <t>199</t>
  </si>
  <si>
    <t>その他のゴム製品製造業</t>
  </si>
  <si>
    <t>　　　　　　1991　　ゴム引布・同製品製造業</t>
  </si>
  <si>
    <t>　　　　　　1992　　医療・衛生用ゴム製品製造業</t>
  </si>
  <si>
    <t>　　　　　　1993　　ゴム練生地製造業</t>
  </si>
  <si>
    <t>　　　　　　1994　　更生タイヤ製造業</t>
  </si>
  <si>
    <t>　　　　　　1995　　再生ゴム製造業</t>
  </si>
  <si>
    <t>　　　　　　1999　　他に分類されないゴム製品製造業</t>
  </si>
  <si>
    <t>20</t>
  </si>
  <si>
    <t>なめし革・同製品・毛皮製造業</t>
  </si>
  <si>
    <t>200</t>
  </si>
  <si>
    <t>管理，補助的経済活動を行う事業所（20なめし革・同製品・毛皮製造業）</t>
  </si>
  <si>
    <t>　　　　　　2000　　主として管理事務を行う本社等</t>
  </si>
  <si>
    <t>　　　　　　2009　　その他の管理，補助的経済活動を行う事業所</t>
  </si>
  <si>
    <t>201</t>
  </si>
  <si>
    <t>なめし革製造業</t>
  </si>
  <si>
    <t>　　　　　　2011　　なめし革製造業</t>
  </si>
  <si>
    <t>202</t>
  </si>
  <si>
    <t>工業用革製品製造業（手袋を除く）</t>
  </si>
  <si>
    <t>　　　　　　2021　　工業用革製品製造業（手袋を除く）</t>
  </si>
  <si>
    <t>203</t>
  </si>
  <si>
    <t>革製履物用材料・同附属品製造業</t>
  </si>
  <si>
    <t>　　　　　　2031　　革製履物用材料・同附属品製造業</t>
  </si>
  <si>
    <t>204</t>
  </si>
  <si>
    <t>革製履物製造業</t>
  </si>
  <si>
    <t>　　　　　　2041　　革製履物製造業</t>
  </si>
  <si>
    <t>205</t>
  </si>
  <si>
    <t>革製手袋製造業</t>
  </si>
  <si>
    <t>　　　　　　2051　　革製手袋製造業</t>
  </si>
  <si>
    <t>206</t>
  </si>
  <si>
    <t>かばん製造業</t>
  </si>
  <si>
    <t>　　　　　　2061　　かばん製造業</t>
  </si>
  <si>
    <t>207</t>
  </si>
  <si>
    <t>袋物製造業</t>
  </si>
  <si>
    <t>　　　　　　2071　　袋物製造業（ハンドバッグを除く）</t>
  </si>
  <si>
    <t>　　　　　　2072　　ハンドバッグ製造業</t>
  </si>
  <si>
    <t>208</t>
  </si>
  <si>
    <t>毛皮製造業</t>
  </si>
  <si>
    <t>　　　　　　2081　　毛皮製造業</t>
  </si>
  <si>
    <t>209</t>
  </si>
  <si>
    <t>その他のなめし革製品製造業</t>
  </si>
  <si>
    <t>　　　　　　2099　　その他のなめし革製品製造業</t>
  </si>
  <si>
    <t>21</t>
  </si>
  <si>
    <t>窯業・土石製品製造業</t>
  </si>
  <si>
    <t>210</t>
  </si>
  <si>
    <t>管理，補助的経済活動を行う事業所（21窯業・土石製品製造業）</t>
  </si>
  <si>
    <t>　　　　　　2100　　主として管理事務を行う本社等</t>
  </si>
  <si>
    <t>　　　　　　2109　　その他の管理，補助的経済活動を行う事業所</t>
  </si>
  <si>
    <t>211</t>
  </si>
  <si>
    <t>ガラス・同製品製造業</t>
  </si>
  <si>
    <t>　　　　　　2111　　板ガラス製造業</t>
  </si>
  <si>
    <t>　　　　　　2112　　板ガラス加工業</t>
  </si>
  <si>
    <t>　　　　　　2113　　ガラス製加工素材製造業</t>
  </si>
  <si>
    <t>　　　　　　2114　　ガラス容器製造業</t>
  </si>
  <si>
    <t>　　　　　　2115　　理化学用・医療用ガラス器具製造業</t>
  </si>
  <si>
    <t>　　　　　　2116　　卓上用・ちゅう房用ガラス器具製造業</t>
  </si>
  <si>
    <t>　　　　　　2117　　ガラス繊維・同製品製造業</t>
  </si>
  <si>
    <t>　　　　　　2119　　その他のガラス・同製品製造業</t>
  </si>
  <si>
    <t>212</t>
  </si>
  <si>
    <t>セメント・同製品製造業</t>
  </si>
  <si>
    <t>　　　　　　2121　　セメント製造業</t>
  </si>
  <si>
    <t>　　　　　　2122　　生コンクリート製造業</t>
  </si>
  <si>
    <t>　　　　　　2123　　コンクリート製品製造業</t>
  </si>
  <si>
    <t>　　　　　　2129　　その他のセメント製品製造業</t>
  </si>
  <si>
    <t>213</t>
  </si>
  <si>
    <t>建設用粘土製品製造業（陶磁器製を除く)</t>
  </si>
  <si>
    <t>　　　　　　2131　　粘土かわら製造業</t>
  </si>
  <si>
    <t>　　　　　　2132　　普通れんが製造業</t>
  </si>
  <si>
    <t>　　　　　　2139　　その他の建設用粘土製品製造業</t>
  </si>
  <si>
    <t>214</t>
  </si>
  <si>
    <t>陶磁器・同関連製品製造業</t>
  </si>
  <si>
    <t>　　　　　　2141　　衛生陶器製造業</t>
  </si>
  <si>
    <t>　　　　　　2142　　食卓用・ちゅう房用陶磁器製造業</t>
  </si>
  <si>
    <t>　　　　　　2143　　陶磁器製置物製造業</t>
  </si>
  <si>
    <t>　　　　　　2144　　電気用陶磁器製造業</t>
  </si>
  <si>
    <t>　　　　　　2145　　理化学用・工業用陶磁器製造業</t>
  </si>
  <si>
    <t>　　　　　　2146　　陶磁器製タイル製造業</t>
  </si>
  <si>
    <t>　　　　　　2147　　陶磁器絵付業</t>
  </si>
  <si>
    <t>　　　　　　2148　　陶磁器用はい（坏）土製造業</t>
  </si>
  <si>
    <t>　　　　　　2149　　その他の陶磁器・同関連製品製造業</t>
  </si>
  <si>
    <t>215</t>
  </si>
  <si>
    <t>耐火物製造業</t>
  </si>
  <si>
    <t>　　　　　　2151　　耐火れんが製造業</t>
  </si>
  <si>
    <t>　　　　　　2152　　不定形耐火物製造業</t>
  </si>
  <si>
    <t>　　　　　　2159　　その他の耐火物製造業</t>
  </si>
  <si>
    <t>216</t>
  </si>
  <si>
    <t>炭素・黒鉛製品製造業</t>
  </si>
  <si>
    <t>　　　　　　2161　　炭素質電極製造業</t>
  </si>
  <si>
    <t>　　　　　　2169　　その他の炭素・黒鉛製品製造業</t>
  </si>
  <si>
    <t>217</t>
  </si>
  <si>
    <t>研磨材・同製品製造業</t>
  </si>
  <si>
    <t>　　　　　　2171　　研磨材製造業</t>
  </si>
  <si>
    <t>　　　　　　2172　　研削と石製造業</t>
  </si>
  <si>
    <t>　　　　　　2173　　研磨布紙製造業</t>
  </si>
  <si>
    <t>　　　　　　2179　　その他の研磨材・同製品製造業</t>
  </si>
  <si>
    <t>218</t>
  </si>
  <si>
    <t>骨材・石工品等製造業</t>
  </si>
  <si>
    <t>　　　　　　2181　　砕石製造業</t>
  </si>
  <si>
    <t>　　　　　　2182　　再生骨材製造業</t>
  </si>
  <si>
    <t>　　　　　　2183　　人工骨材製造業</t>
  </si>
  <si>
    <t>　　　　　　2184　　石工品製造業</t>
  </si>
  <si>
    <t>　　　　　　2185　　けいそう土・同製品製造業</t>
  </si>
  <si>
    <t>　　　　　　2186　　鉱物・土石粉砕等処理業</t>
  </si>
  <si>
    <t>219</t>
  </si>
  <si>
    <t>その他の窯業・土石製品製造業</t>
  </si>
  <si>
    <t>　　　　　　2191　　ロックウール・同製品製造業</t>
  </si>
  <si>
    <t>　　　　　　2192　　石こう（膏）製品製造業</t>
  </si>
  <si>
    <t>　　　　　　2193　　石灰製造業</t>
  </si>
  <si>
    <t>　　　　　　2194　　鋳型製造業（中子を含む）</t>
  </si>
  <si>
    <t>　　　　　　2199　　他に分類されない窯業・土石製品製造業</t>
  </si>
  <si>
    <t>22</t>
  </si>
  <si>
    <t>鉄鋼業</t>
  </si>
  <si>
    <t>220</t>
  </si>
  <si>
    <t>管理，補助的経済活動を行う事業所（22鉄鋼業）</t>
  </si>
  <si>
    <t>　　　　　　2200　　主として管理事務を行う本社等</t>
  </si>
  <si>
    <t>　　　　　　2209　　その他の管理，補助的経済活動を行う事業所</t>
  </si>
  <si>
    <t>221</t>
  </si>
  <si>
    <t>製鉄業</t>
  </si>
  <si>
    <t>　　　　　　2211　　高炉による製鉄業</t>
  </si>
  <si>
    <t>　　　　　　2212　　高炉によらない製鉄業</t>
  </si>
  <si>
    <t>　　　　　　2213　　フェロアロイ製造業</t>
  </si>
  <si>
    <t>222</t>
  </si>
  <si>
    <t>製鋼・製鋼圧延業</t>
  </si>
  <si>
    <t>　　　　　　2221　　製鋼・製鋼圧延業</t>
  </si>
  <si>
    <t>223</t>
  </si>
  <si>
    <t>製鋼を行わない鋼材製造業（表面処理鋼材を除く）</t>
  </si>
  <si>
    <t>　　　　　　2231　　熱間圧延業（鋼管，伸鉄を除く）</t>
  </si>
  <si>
    <t>　　　　　　2232　　冷間圧延業（鋼管，伸鉄を除く）</t>
  </si>
  <si>
    <t>　　　　　　2233　　冷間ロール成型形鋼製造業</t>
  </si>
  <si>
    <t>　　　　　　2234　　鋼管製造業</t>
  </si>
  <si>
    <t>　　　　　　2235　　伸鉄業</t>
  </si>
  <si>
    <t>　　　　　　2236　　磨棒鋼製造業</t>
  </si>
  <si>
    <t>　　　　　　2237　　引抜鋼管製造業</t>
  </si>
  <si>
    <t>　　　　　　2238　　伸線業</t>
  </si>
  <si>
    <t>　　　　　　2239　　その他の製鋼を行わない鋼材製造業（表面処理鋼材を除く)</t>
  </si>
  <si>
    <t>224</t>
  </si>
  <si>
    <t>表面処理鋼材製造業</t>
  </si>
  <si>
    <t>　　　　　　2241　　亜鉛鉄板製造業</t>
  </si>
  <si>
    <t>　　　　　　2249　　その他の表面処理鋼材製造業</t>
  </si>
  <si>
    <t>225</t>
  </si>
  <si>
    <t>鉄素形材製造業</t>
  </si>
  <si>
    <t>　　　　　　2251　　銑鉄鋳物製造業（鋳鉄管，可鍛鋳鉄を除く）</t>
  </si>
  <si>
    <t>　　　　　　2252　　可鍛鋳鉄製造業</t>
  </si>
  <si>
    <t>　　　　　　2253　　鋳鋼製造業</t>
  </si>
  <si>
    <t>　　　　　　2254　　鍛工品製造業</t>
  </si>
  <si>
    <t>　　　　　　2255　　鍛鋼製造業</t>
  </si>
  <si>
    <t>229</t>
  </si>
  <si>
    <t>その他の鉄鋼業</t>
  </si>
  <si>
    <t>　　　　　　2291　　鉄鋼シャースリット業</t>
  </si>
  <si>
    <t>　　　　　　2292　　鉄スクラップ加工処理業</t>
  </si>
  <si>
    <t>　　　　　　2293　　鋳鉄管製造業</t>
  </si>
  <si>
    <t>　　　　　　2299　　他に分類されない鉄鋼業</t>
  </si>
  <si>
    <t>23</t>
  </si>
  <si>
    <t>非鉄金属製造業</t>
  </si>
  <si>
    <t>230</t>
  </si>
  <si>
    <t>管理，補助的経済活動を行う事業所（23非鉄金属製造業）</t>
  </si>
  <si>
    <t>　　　　　　2300　　主として管理事務を行う本社等</t>
  </si>
  <si>
    <t>　　　　　　2309　　その他の管理，補助的経済活動を行う事業所</t>
  </si>
  <si>
    <t>231</t>
  </si>
  <si>
    <t>非鉄金属第１次製錬・精製業</t>
  </si>
  <si>
    <t>　　　　　　2311　　銅第１次製錬・精製業</t>
  </si>
  <si>
    <t>　　　　　　2312　　亜鉛第１次製錬・精製業</t>
  </si>
  <si>
    <t>　　　　　　2319　　その他の非鉄金属第１次製錬・精製業</t>
  </si>
  <si>
    <t>232</t>
  </si>
  <si>
    <t>非鉄金属第２次製錬・精製業（非鉄金属合金製造業を含む）</t>
  </si>
  <si>
    <t>　　　　　　2321　　鉛第２次製錬・精製業（鉛合金製造業を含む)</t>
  </si>
  <si>
    <t>　　　　　　2322　　アルミニウム第２次製錬・精製業（アルミニウム合金製造業を含む）</t>
  </si>
  <si>
    <t>　　　　　　2329　　その他の非鉄金属第２次製錬・精製業（非鉄金属合金製造業を含む）</t>
  </si>
  <si>
    <t>233</t>
  </si>
  <si>
    <t>非鉄金属・同合金圧延業（抽伸，押出しを含む）</t>
  </si>
  <si>
    <t>　　　　　　2331　　伸銅品製造業</t>
  </si>
  <si>
    <t>　　　　　　2332　　アルミニウム・同合金圧延業（抽伸，押出しを含む）</t>
  </si>
  <si>
    <t>　　　　　　2339　　その他の非鉄金属・同合金圧延業（抽伸，押出しを含む）</t>
  </si>
  <si>
    <t>234</t>
  </si>
  <si>
    <t>電線・ケーブル製造業</t>
  </si>
  <si>
    <t>　　　　　　2341　　電線・ケーブル製造業（光ファイバケーブルを除く）</t>
  </si>
  <si>
    <t>　　　　　　2342　　光ファイバケーブル製造業（通信複合ケーブルを含む）</t>
  </si>
  <si>
    <t>235</t>
  </si>
  <si>
    <t>非鉄金属素形材製造業</t>
  </si>
  <si>
    <t>　　　　　　2351　　銅・同合金鋳物製造業（ダイカストを除く）</t>
  </si>
  <si>
    <t>　　　　　　2352　　非鉄金属鋳物製造業（銅・同合金鋳物及びダイカストを除く）</t>
  </si>
  <si>
    <t>　　　　　　2353　　アルミニウム・同合金ダイカスト製造業</t>
  </si>
  <si>
    <t>　　　　　　2354　　非鉄金属ダイカスト製造業（アルミニウム・同合金ダイカストを除く）</t>
  </si>
  <si>
    <t>　　　　　　2355　　非鉄金属鍛造品製造業</t>
  </si>
  <si>
    <t>239</t>
  </si>
  <si>
    <t>その他の非鉄金属製造業</t>
  </si>
  <si>
    <t>　　　　　　2391　　核燃料製造業</t>
  </si>
  <si>
    <t>　　　　　　2399　　他に分類されない非鉄金属製造業</t>
  </si>
  <si>
    <t>24</t>
  </si>
  <si>
    <t>金属製品製造業</t>
  </si>
  <si>
    <t>240</t>
  </si>
  <si>
    <t>管理，補助的経済活動を行う事業所（24金属製品製造業）</t>
  </si>
  <si>
    <t>　　　　　　2400　　主として管理事務を行う本社等</t>
  </si>
  <si>
    <t>　　　　　　2409　　その他の管理，補助的経済活動を行う事業所</t>
  </si>
  <si>
    <t>241</t>
  </si>
  <si>
    <t>ブリキ缶・その他のめっき板等製品製造業</t>
  </si>
  <si>
    <t>　　　　　　2411　　ブリキ缶・その他のめっき板等製品製造業</t>
  </si>
  <si>
    <t>242</t>
  </si>
  <si>
    <t>洋食器・刃物・手道具・金物類製造業</t>
  </si>
  <si>
    <t>　　　　　　2421　　洋食器製造業</t>
  </si>
  <si>
    <t>　　　　　　2422　　機械刃物製造業</t>
  </si>
  <si>
    <t>　　　　　　2423　　利器工匠具・手道具製造業（やすり，のこぎり，食卓用刃物を除く）</t>
  </si>
  <si>
    <t>　　　　　　2424　　作業工具製造業</t>
  </si>
  <si>
    <t>　　　　　　2425　　手引のこぎり・のこ刃製造業</t>
  </si>
  <si>
    <t>　　　　　　2426　　農業用器具製造業（農業用機械を除く）</t>
  </si>
  <si>
    <t>　　　　　　2429　　その他の金物類製造業</t>
  </si>
  <si>
    <t>243</t>
  </si>
  <si>
    <t>暖房・調理等装置，配管工事用附属品製造業</t>
    <rPh sb="3" eb="5">
      <t>チョウリ</t>
    </rPh>
    <rPh sb="5" eb="6">
      <t>トウ</t>
    </rPh>
    <phoneticPr fontId="3"/>
  </si>
  <si>
    <t>　　　　　　2431　　配管工事用附属品製造業（バルブ，コックを除く）</t>
  </si>
  <si>
    <t>　　　　　　2432　　ガス機器・石油機器製造業</t>
  </si>
  <si>
    <t>　　　　　　2433　　温風・温水暖房装置製造業</t>
  </si>
  <si>
    <t>　　　　　　2439　　その他の暖房・調理装置製造業（電気機械器具，ガス機器，石油機器を除く）</t>
  </si>
  <si>
    <t>244</t>
  </si>
  <si>
    <t>建設用・建築用金属製品製造業（製缶板金業を含む)</t>
  </si>
  <si>
    <t>　　　　　　2441　　鉄骨製造業</t>
  </si>
  <si>
    <t>　　　　　　2442　　建設用金属製品製造業（鉄骨を除く）</t>
  </si>
  <si>
    <t>　　　　　　2443　　金属製サッシ・ドア製造業</t>
  </si>
  <si>
    <t>　　　　　　2444　　鉄骨系プレハブ住宅製造業</t>
  </si>
  <si>
    <t>　　　　　　2445　　建築用金属製品製造業（サッシ，ドア，建築用金物を除く）</t>
  </si>
  <si>
    <t>　　　　　　2446　　製缶板金業</t>
  </si>
  <si>
    <t>245</t>
  </si>
  <si>
    <t>金属素形材製品製造業</t>
  </si>
  <si>
    <t>　　　　　　2451　　アルミニウム・同合金プレス製品製造業</t>
  </si>
  <si>
    <t>　　　　　　2452　　金属プレス製品製造業（アルミニウム・同合金を除く）</t>
  </si>
  <si>
    <t>　　　　　　2453　　粉末や金製品製造業</t>
  </si>
  <si>
    <t>246</t>
  </si>
  <si>
    <t>金属被覆・彫刻業，熱処理業（ほうろう鉄器を除く）</t>
  </si>
  <si>
    <t>　　　　　　2461　　金属製品塗装業</t>
  </si>
  <si>
    <t>　　　　　　2462　　溶融めっき業（表面処理鋼材製造業を除く）</t>
  </si>
  <si>
    <t>　　　　　　2463　　金属彫刻業</t>
  </si>
  <si>
    <t>　　　　　　2464　　電気めっき業（表面処理鋼材製造業を除く）</t>
  </si>
  <si>
    <t>　　　　　　2465　　金属熱処理業</t>
  </si>
  <si>
    <t>　　　　　　2469　　その他の金属表面処理業</t>
  </si>
  <si>
    <t>247</t>
  </si>
  <si>
    <t>金属線製品製造業（ねじ類を除く)</t>
  </si>
  <si>
    <t>　　　　　　2471　　くぎ製造業</t>
  </si>
  <si>
    <t>　　　　　　2479　　その他の金属線製品製造業</t>
  </si>
  <si>
    <t>248</t>
  </si>
  <si>
    <t>ボルト・ナット・リベット・小ねじ・木ねじ等製造業</t>
  </si>
  <si>
    <t>　　　　　　2481　　ボルト・ナット・リベット・小ねじ・木ねじ等製造業</t>
  </si>
  <si>
    <t>249</t>
  </si>
  <si>
    <t>その他の金属製品製造業</t>
  </si>
  <si>
    <t>　　　　　　2491　　金庫製造業</t>
  </si>
  <si>
    <t>　　　　　　2492　　金属製スプリング製造業</t>
  </si>
  <si>
    <t>　　　　　　2499　　他に分類されない金属製品製造業</t>
  </si>
  <si>
    <t>25</t>
  </si>
  <si>
    <t>はん用機械器具製造業</t>
  </si>
  <si>
    <t>250</t>
  </si>
  <si>
    <t>管理，補助的経済活動を行う事業所（25はん用機械器具製造業）</t>
  </si>
  <si>
    <t>　　　　　　2500　　主として管理事務を行う本社等</t>
  </si>
  <si>
    <t>　　　　　　2509　　その他の管理，補助的経済活動を行う事業所</t>
  </si>
  <si>
    <t>251</t>
  </si>
  <si>
    <t>ボイラ・原動機製造業</t>
  </si>
  <si>
    <t>　　　　　　2511　　ボイラ製造業</t>
  </si>
  <si>
    <t>　　　　　　2512　　蒸気機関・タービン・水力タービン製造業（舶用を除く）</t>
  </si>
  <si>
    <t>　　　　　　2513　　はん用内燃機関製造業</t>
  </si>
  <si>
    <t>　　　　　　2519　　その他の原動機製造業</t>
  </si>
  <si>
    <t>252</t>
  </si>
  <si>
    <t>ポンプ・圧縮機器製造業</t>
  </si>
  <si>
    <t>　　　　　　2521　　ポンプ・同装置製造業</t>
  </si>
  <si>
    <t>　　　　　　2522　　空気圧縮機・ガス圧縮機・送風機製造業</t>
  </si>
  <si>
    <t>　　　　　　2523　　油圧・空圧機器製造業</t>
  </si>
  <si>
    <t>253</t>
  </si>
  <si>
    <t>一般産業用機械・装置製造業</t>
  </si>
  <si>
    <t>　　　　　　2531　　動力伝導装置製造業（玉軸受，ころ軸受を除く）</t>
  </si>
  <si>
    <t>　　　　　　2532　　エレベータ・エスカレータ製造業</t>
  </si>
  <si>
    <t>　　　　　　2533　　物流運搬設備製造業</t>
  </si>
  <si>
    <t>　　　　　　2534　　工業窯炉製造業</t>
  </si>
  <si>
    <t>　　　　　　2535　　冷凍機・温湿調整装置製造業</t>
  </si>
  <si>
    <t>259</t>
  </si>
  <si>
    <t>その他のはん用機械・同部分品製造業</t>
  </si>
  <si>
    <t>　　　　　　2591　　消火器具・消火装置製造業</t>
  </si>
  <si>
    <t>　　　　　　2592　　弁・同附属品製造業</t>
  </si>
  <si>
    <t>　　　　　　2593　　パイプ加工・パイプ附属品加工業</t>
  </si>
  <si>
    <t>　　　　　　2594　　玉軸受・ころ軸受製造業</t>
  </si>
  <si>
    <t>　　　　　　2595　　ピストンリング製造業</t>
  </si>
  <si>
    <t>　　　　　　2596　　他に分類されないはん用機械・装置製造業</t>
  </si>
  <si>
    <t>　　　　　　2599　　各種機械・同部分品製造修理業（注文製造・修理）</t>
  </si>
  <si>
    <t>26</t>
  </si>
  <si>
    <t>生産用機械器具製造業</t>
  </si>
  <si>
    <t>260</t>
  </si>
  <si>
    <t>管理，補助的経済活動を行う事業所（26生産用機械器具製造業）</t>
  </si>
  <si>
    <t>　　　　　　2600　　主として管理事務を行う本社等</t>
  </si>
  <si>
    <t>　　　　　　2609　　その他の管理，補助的経済活動を行う事業所</t>
  </si>
  <si>
    <t>261</t>
  </si>
  <si>
    <t>農業用機械製造業（農業用器具を除く）</t>
  </si>
  <si>
    <t>　　　　　　2611　　農業用機械製造業（農業用器具を除く）</t>
  </si>
  <si>
    <t>262</t>
  </si>
  <si>
    <t>建設機械・鉱山機械製造業</t>
  </si>
  <si>
    <t>　　　　　　2621　　建設機械・鉱山機械製造業</t>
  </si>
  <si>
    <t>263</t>
  </si>
  <si>
    <t>繊維機械製造業</t>
  </si>
  <si>
    <t>　　　　　　2631　　化学繊維機械・紡績機械製造業</t>
  </si>
  <si>
    <t>　　　　　　2632　　製織機械・編組機械製造業</t>
  </si>
  <si>
    <t>　　　　　　2633　　染色整理仕上機械製造業</t>
  </si>
  <si>
    <t>　　　　　　2634　　繊維機械部分品・取付具・附属品製造業</t>
  </si>
  <si>
    <t>　　　　　　2635　　縫製機械製造業</t>
  </si>
  <si>
    <t>264</t>
  </si>
  <si>
    <t>生活関連産業用機械製造業</t>
  </si>
  <si>
    <t>　　　　　　2641　　食品機械・同装置製造業</t>
  </si>
  <si>
    <t>　　　　　　2642　　木材加工機械製造業</t>
  </si>
  <si>
    <t>　　　　　　2643　　パルプ装置・製紙機械製造業</t>
  </si>
  <si>
    <t>　　　　　　2644　　印刷・製本・紙工機械製造業</t>
  </si>
  <si>
    <t>　　　　　　2645　　包装・荷造機械製造業</t>
  </si>
  <si>
    <t>265</t>
  </si>
  <si>
    <t>基礎素材産業用機械製造業</t>
  </si>
  <si>
    <t>　　　　　　2651　　鋳造装置製造業</t>
  </si>
  <si>
    <t>　　　　　　2652　　化学機械・同装置製造業</t>
  </si>
  <si>
    <t>　　　　　　2653　　プラスチック加工機械・同附属装置製造業</t>
  </si>
  <si>
    <t>266</t>
  </si>
  <si>
    <t>金属加工機械製造業</t>
  </si>
  <si>
    <t>　　　　　　2661　　金属工作機械製造業</t>
  </si>
  <si>
    <t>　　　　　　2662　　金属加工機械製造業（金属工作機械を除く）</t>
  </si>
  <si>
    <t>　　　　　　2663　　金属工作機械用・金属加工機械用部分品・附属品製造業（機械工具，金型を除く）</t>
  </si>
  <si>
    <t>　　　　　　2664　　機械工具製造業（粉末や金業を除く）</t>
  </si>
  <si>
    <t>267</t>
  </si>
  <si>
    <t>半導体・フラットパネルディスプレイ製造装置製造業</t>
  </si>
  <si>
    <t>　　　　　　2671　　半導体製造装置製造業</t>
  </si>
  <si>
    <t>　　　　　　2672　　フラットパネルディスプレイ製造装置製造業</t>
  </si>
  <si>
    <t>269</t>
  </si>
  <si>
    <t>その他の生産用機械・同部分品製造業</t>
  </si>
  <si>
    <t>　　　　　　2691　　金属用金型・同部分品・附属品製造業</t>
  </si>
  <si>
    <t>　　　　　　2692　　非金属用金型・同部分品・附属品製造業</t>
  </si>
  <si>
    <t>　　　　　　2693　　真空装置・真空機器製造業</t>
  </si>
  <si>
    <t>　　　　　　2694　　ロボット製造業</t>
  </si>
  <si>
    <t>　　　　　　2699　　他に分類されない生産用機械・同部分品製造業</t>
  </si>
  <si>
    <t>27</t>
  </si>
  <si>
    <t>業務用機械器具製造業</t>
  </si>
  <si>
    <t>270</t>
  </si>
  <si>
    <t>管理，補助的経済活動を行う事業所（27業務用機械器具製造業）</t>
  </si>
  <si>
    <t>　　　　　　2700　　主として管理事務を行う本社等</t>
  </si>
  <si>
    <t>　　　　　　2709　　その他の管理，補助的経済活動を行う事業所</t>
  </si>
  <si>
    <t>271</t>
  </si>
  <si>
    <t>事務用機械器具製造業</t>
  </si>
  <si>
    <t>　　　　　　2711　　複写機製造業</t>
  </si>
  <si>
    <t>　　　　　　2719　　その他の事務用機械器具製造業</t>
  </si>
  <si>
    <t>272</t>
  </si>
  <si>
    <t>サービス用・娯楽用機械器具製造業</t>
  </si>
  <si>
    <t>　　　　　　2721　　サービス用機械器具製造業</t>
  </si>
  <si>
    <t>　　　　　　2722　　娯楽用機械製造業</t>
  </si>
  <si>
    <t>　　　　　　2723　　自動販売機製造業</t>
  </si>
  <si>
    <t>　　　　　　2729　　その他のサービス用・娯楽用機械器具製造業</t>
  </si>
  <si>
    <t>273</t>
  </si>
  <si>
    <t>計量器・測定器・分析機器・試験機・測量機械器具・理化学機械器具製造業</t>
  </si>
  <si>
    <t>　　　　　　2731　　体積計製造業</t>
  </si>
  <si>
    <t>　　　　　　2732　　はかり製造業</t>
  </si>
  <si>
    <t>　　　　　　2733　　圧力計・流量計・液面計等製造業</t>
  </si>
  <si>
    <t>　　　　　　2734　　精密測定器製造業</t>
  </si>
  <si>
    <t>　　　　　　2735　　分析機器製造業</t>
  </si>
  <si>
    <t>　　　　　　2736　　試験機製造業</t>
  </si>
  <si>
    <t>　　　　　　2737　　測量機械器具製造業</t>
  </si>
  <si>
    <t>　　　　　　2738　　理化学機械器具製造業</t>
  </si>
  <si>
    <t>　　　　　　2739　　その他の計量器・測定器・分析機器・試験機・測量機械器具・理化学機械器具製造業</t>
  </si>
  <si>
    <t>274</t>
  </si>
  <si>
    <t>医療用機械器具・医療用品製造業</t>
  </si>
  <si>
    <t>　　　　　　2741　　医療用機械器具製造業</t>
  </si>
  <si>
    <t>　　　　　　2742　　歯科用機械器具製造業</t>
  </si>
  <si>
    <t>　　　　　　2743　　医療用品製造業（動物用医療機械器具を含む）</t>
  </si>
  <si>
    <t>　　　　　　2744　　歯科材料製造業</t>
  </si>
  <si>
    <t>275</t>
  </si>
  <si>
    <t>光学機械器具・レンズ製造業</t>
  </si>
  <si>
    <t>　　　　　　2751　　顕微鏡・望遠鏡等製造業</t>
  </si>
  <si>
    <t>　　　　　　2752　　写真機・映画用機械・同附属品製造業</t>
  </si>
  <si>
    <t>　　　　　　2753　　光学機械用レンズ・プリズム製造業</t>
  </si>
  <si>
    <t>276</t>
  </si>
  <si>
    <t>武器製造業</t>
  </si>
  <si>
    <t>　　　　　　2761　　武器製造業</t>
  </si>
  <si>
    <t>28</t>
  </si>
  <si>
    <t>電子部品・デバイス・電子回路製造業</t>
  </si>
  <si>
    <t>280</t>
  </si>
  <si>
    <t>管理，補助的経済活動を行う事業所（28電子部品・デバイス・電子回路製造業）</t>
  </si>
  <si>
    <t>　　　　　　2800　　主として管理事務を行う本社等</t>
  </si>
  <si>
    <t>　　　　　　2809　　その他の管理，補助的経済活動を行う事業所</t>
  </si>
  <si>
    <t>281</t>
  </si>
  <si>
    <t>電子デバイス製造業</t>
  </si>
  <si>
    <t>　　　　　　2811　　電子管製造業</t>
  </si>
  <si>
    <t>　　　　　　2812　　光電変換素子製造業</t>
  </si>
  <si>
    <t>　　　　　　2813　　半導体素子製造業（光電変換素子を除く）</t>
  </si>
  <si>
    <t>　　　　　　2814　　集積回路製造業</t>
  </si>
  <si>
    <t>　　　　　　2815　　液晶パネル・フラットパネル製造業</t>
  </si>
  <si>
    <t>282</t>
  </si>
  <si>
    <t>電子部品製造業</t>
  </si>
  <si>
    <t>　　　　　　2821　　抵抗器・コンデンサ・変成器・複合部品製造業</t>
  </si>
  <si>
    <t>　　　　　　2822　　音響部品・磁気ヘッド・小形モータ製造業</t>
  </si>
  <si>
    <t>　　　　　　2823　　コネクタ・スイッチ・リレー製造業</t>
  </si>
  <si>
    <t>283</t>
  </si>
  <si>
    <t>記録メディア製造業</t>
  </si>
  <si>
    <t>　　　　　　2831　　半導体メモリメディア製造業</t>
  </si>
  <si>
    <t>　　　　　　2832　　光ディスク・磁気ディスク・磁気テープ製造業</t>
  </si>
  <si>
    <t>284</t>
  </si>
  <si>
    <t>電子回路製造業</t>
  </si>
  <si>
    <t>　　　　　　2841　　電子回路基板製造業</t>
  </si>
  <si>
    <t>　　　　　　2842　　電子回路実装基板製造業</t>
  </si>
  <si>
    <t>285</t>
  </si>
  <si>
    <t>ユニット部品製造業</t>
  </si>
  <si>
    <t>　　　　　　2851　　電源ユニット・高周波ユニット・コントロールユニット製造業</t>
  </si>
  <si>
    <t>　　　　　　2859　　その他のユニット部品製造業</t>
  </si>
  <si>
    <t>289</t>
  </si>
  <si>
    <t>その他の電子部品・デバイス・電子回路製造業</t>
  </si>
  <si>
    <t>　　　　　　2899　　その他の電子部品・デバイス・電子回路製造業</t>
  </si>
  <si>
    <t>29</t>
  </si>
  <si>
    <t>電気機械器具製造業</t>
  </si>
  <si>
    <t>290</t>
  </si>
  <si>
    <t>管理，補助的経済活動を行う事業所（29電気機械器具製造業）</t>
  </si>
  <si>
    <t>　　　　　　2900　　主として管理事務を行う本社等</t>
  </si>
  <si>
    <t>　　　　　　2909　　その他の管理，補助的経済活動を行う事業所</t>
  </si>
  <si>
    <t>291</t>
  </si>
  <si>
    <t>発電用・送電用・配電用電気機械器具製造業</t>
  </si>
  <si>
    <t>　　　　　　2911　　発電機・電動機・その他の回転電気機械製造業</t>
  </si>
  <si>
    <t>　　　　　　2912　　変圧器類製造業（電子機器用を除く)</t>
  </si>
  <si>
    <t>　　　　　　2913　　電力開閉装置製造業</t>
  </si>
  <si>
    <t>　　　　　　2914　　配電盤・電力制御装置製造業</t>
  </si>
  <si>
    <t>　　　　　　2915　　配線器具・配線附属品製造業</t>
  </si>
  <si>
    <t>292</t>
  </si>
  <si>
    <t>産業用電気機械器具製造業</t>
  </si>
  <si>
    <t>　　　　　　2921　　電気溶接機製造業</t>
  </si>
  <si>
    <t>　　　　　　2922　　内燃機関電装品製造業</t>
  </si>
  <si>
    <t>　　　　　　2929　　その他の産業用電気機械器具製造業（車両用，船舶用を含む）</t>
  </si>
  <si>
    <t>293</t>
  </si>
  <si>
    <t>民生用電気機械器具製造業</t>
  </si>
  <si>
    <t>　　　　　　2931　　ちゅう房機器製造業</t>
  </si>
  <si>
    <t>　　　　　　2932　　空調・住宅関連機器製造業</t>
  </si>
  <si>
    <t>　　　　　　2933　　衣料衛生関連機器製造業</t>
  </si>
  <si>
    <t>　　　　　　2939　　その他の民生用電気機械器具製造業</t>
  </si>
  <si>
    <t>294</t>
  </si>
  <si>
    <t>電球・電気照明器具製造業</t>
  </si>
  <si>
    <t>　　　　　　2941　　電球製造業</t>
  </si>
  <si>
    <t>　　　　　　2942　　電気照明器具製造業</t>
  </si>
  <si>
    <t>295</t>
  </si>
  <si>
    <t>電池製造業</t>
  </si>
  <si>
    <t>　　　　　　2951　　蓄電池製造業</t>
  </si>
  <si>
    <t>　　　　　　2952　　一次電池（乾電池，湿電池）製造業</t>
  </si>
  <si>
    <t>296</t>
  </si>
  <si>
    <t>電子応用装置製造業</t>
  </si>
  <si>
    <t>　　　　　　2961　　Ｘ線装置製造業</t>
  </si>
  <si>
    <t>　　　　　　2962　　医療用電子応用装置製造業</t>
  </si>
  <si>
    <t>　　　　　　2969　　その他の電子応用装置製造業</t>
  </si>
  <si>
    <t>297</t>
  </si>
  <si>
    <t>電気計測器製造業</t>
  </si>
  <si>
    <t>　　　　　　2971　　電気計測器製造業（別掲を除く）</t>
  </si>
  <si>
    <t>　　　　　　2972　　工業計器製造業</t>
  </si>
  <si>
    <t>　　　　　　2973　　医療用計測器製造業</t>
  </si>
  <si>
    <t>299</t>
  </si>
  <si>
    <t>その他の電気機械器具製造業</t>
  </si>
  <si>
    <t>　　　　　　2999　　その他の電気機械器具製造業</t>
  </si>
  <si>
    <t>30</t>
  </si>
  <si>
    <t>情報通信機械器具製造業</t>
  </si>
  <si>
    <t>300</t>
  </si>
  <si>
    <t>管理，補助的経済活動を行う事業所（30情報通信機械器具製造業）</t>
  </si>
  <si>
    <t>　　　　　　3000　　主として管理事務を行う本社等</t>
  </si>
  <si>
    <t>　　　　　　3009　　その他の管理，補助的経済活動を行う事業所</t>
  </si>
  <si>
    <t>301</t>
  </si>
  <si>
    <t>通信機械器具・同関連機械器具製造業</t>
  </si>
  <si>
    <t>　　　　　　3011　　有線通信機械器具製造業</t>
  </si>
  <si>
    <t>　　　　　　3012　　携帯電話機・ＰＨＳ電話機製造業</t>
  </si>
  <si>
    <t>　　　　　　3013　　無線通信機械器具製造業</t>
  </si>
  <si>
    <t>　　　　　　3014　　ラジオ受信機・テレビジョン受信機製造業</t>
  </si>
  <si>
    <t>　　　　　　3015　　交通信号保安装置製造業</t>
  </si>
  <si>
    <t>　　　　　　3019　　その他の通信機械器具・同関連機械器具製造業</t>
  </si>
  <si>
    <t>302</t>
  </si>
  <si>
    <t>映像・音響機械器具製造業</t>
  </si>
  <si>
    <t>　　　　　　3021　　ビデオ機器製造業</t>
  </si>
  <si>
    <t>　　　　　　3022　　デジタルカメラ製造業</t>
  </si>
  <si>
    <t>　　　　　　3023　　電気音響機械器具製造業</t>
  </si>
  <si>
    <t>303</t>
  </si>
  <si>
    <t>電子計算機・同附属装置製造業</t>
  </si>
  <si>
    <t>　　　　　　3031　　電子計算機製造業（パーソナルコンピュータを除く）</t>
  </si>
  <si>
    <t>　　　　　　3032　　パーソナルコンピュータ製造業</t>
  </si>
  <si>
    <t>　　　　　　3033　　外部記憶装置製造業</t>
  </si>
  <si>
    <t>　　　　　　3034　　印刷装置製造業</t>
  </si>
  <si>
    <t>　　　　　　3035　　表示装置製造業</t>
  </si>
  <si>
    <t>　　　　　　3039　　その他の附属装置製造業</t>
  </si>
  <si>
    <t>31</t>
  </si>
  <si>
    <t>輸送用機械器具製造業</t>
  </si>
  <si>
    <t>310</t>
  </si>
  <si>
    <t>管理，補助的経済活動を行う事業所（31輸送用機械器具製造業）</t>
  </si>
  <si>
    <t>　　　　　　3100　　主として管理事務を行う本社等</t>
  </si>
  <si>
    <t>　　　　　　3109　　その他の管理，補助的経済活動を行う事業所</t>
  </si>
  <si>
    <t>311</t>
  </si>
  <si>
    <t>自動車・同附属品製造業</t>
  </si>
  <si>
    <t>　　　　　　3111　　自動車製造業（二輪自動車を含む）</t>
  </si>
  <si>
    <t>　　　　　　3112　　自動車車体・附随車製造業</t>
  </si>
  <si>
    <t>　　　　　　3113　　自動車部分品・附属品製造業</t>
  </si>
  <si>
    <t>312</t>
  </si>
  <si>
    <t>鉄道車両・同部分品製造業</t>
  </si>
  <si>
    <t>　　　　　　3121　　鉄道車両製造業</t>
  </si>
  <si>
    <t>　　　　　　3122　　鉄道車両用部分品製造業</t>
  </si>
  <si>
    <t>313</t>
  </si>
  <si>
    <t>船舶製造・修理業，舶用機関製造業</t>
  </si>
  <si>
    <t>　　　　　　3131　　船舶製造・修理業</t>
  </si>
  <si>
    <t>　　　　　　3132　　船体ブロック製造業</t>
  </si>
  <si>
    <t>　　　　　　3133　　舟艇製造・修理業</t>
  </si>
  <si>
    <t>　　　　　　3134　　舶用機関製造業</t>
  </si>
  <si>
    <t>314</t>
  </si>
  <si>
    <t>航空機・同附属品製造業</t>
  </si>
  <si>
    <t>　　　　　　3141　　航空機製造業</t>
  </si>
  <si>
    <t>　　　　　　3142　　航空機用原動機製造業</t>
  </si>
  <si>
    <t>　　　　　　3149　　その他の航空機部分品・補助装置製造業</t>
  </si>
  <si>
    <t>315</t>
  </si>
  <si>
    <t>産業用運搬車両・同部分品・附属品製造業</t>
  </si>
  <si>
    <t>　　　　　　3151　　フォークリフトトラック・同部分品・附属品製造業</t>
  </si>
  <si>
    <t>　　　　　　3159　　その他の産業用運搬車両・同部分品・附属品製造業</t>
  </si>
  <si>
    <t>319</t>
  </si>
  <si>
    <t>その他の輸送用機械器具製造業</t>
  </si>
  <si>
    <t>　　　　　　3191　　自転車・同部分品製造業</t>
  </si>
  <si>
    <t>　　　　　　3199　　他に分類されない輸送用機械器具製造業</t>
  </si>
  <si>
    <t>32</t>
  </si>
  <si>
    <t>その他の製造業</t>
  </si>
  <si>
    <t>320</t>
  </si>
  <si>
    <t>管理，補助的経済活動を行う事業所（32その他の製造業）</t>
  </si>
  <si>
    <t>　　　　　　3200　　主として管理事務を行う本社等</t>
  </si>
  <si>
    <t>　　　　　　3209　　その他の管理，補助的経済活動を行う事業所</t>
  </si>
  <si>
    <t>321</t>
  </si>
  <si>
    <t>貴金属・宝石製品製造業</t>
  </si>
  <si>
    <t>　　　　　　3211　　貴金属・宝石製装身具（ジュエリー）製品製造業</t>
  </si>
  <si>
    <t>　　　　　　3212　　貴金属・宝石製装身具（ジュエリー）附属品・同材料加工業</t>
  </si>
  <si>
    <t>　　　　　　3219　　その他の貴金属製品製造業</t>
  </si>
  <si>
    <t>322</t>
  </si>
  <si>
    <t>装身具・装飾品・ボタン・同関連品製造業（貴金属・宝石製を除く）</t>
  </si>
  <si>
    <t>　　　　　　3221　　装身具・装飾品製造業（貴金属・宝石製を除く）</t>
  </si>
  <si>
    <t>　　　　　　3222　　造花・装飾用羽毛製造業</t>
  </si>
  <si>
    <t>　　　　　　3223　　ボタン製造業</t>
  </si>
  <si>
    <t>　　　　　　3224　　針・ピン・ホック・スナップ・同関連品製造業</t>
  </si>
  <si>
    <t>　　　　　　3229　　その他の装身具・装飾品製造業</t>
  </si>
  <si>
    <t>323</t>
  </si>
  <si>
    <t>時計・同部分品製造業</t>
  </si>
  <si>
    <t>　　　　　　3231　　時計・同部分品製造業</t>
  </si>
  <si>
    <t>324</t>
  </si>
  <si>
    <t>楽器製造業</t>
  </si>
  <si>
    <t>　　　　　　3241　　ピアノ製造業</t>
  </si>
  <si>
    <t>　　　　　　3249　　その他の楽器・楽器部品・同材料製造業</t>
  </si>
  <si>
    <t>325</t>
  </si>
  <si>
    <t>がん具・運動用具製造業</t>
  </si>
  <si>
    <t>　　　　　　3251　　娯楽用具・がん具製造業（人形を除く）</t>
  </si>
  <si>
    <t>　　　　　　3252　　人形製造業</t>
  </si>
  <si>
    <t>　　　　　　3253　　運動用具製造業</t>
  </si>
  <si>
    <t>326</t>
  </si>
  <si>
    <t>ペン・鉛筆・絵画用品・その他の事務用品製造業</t>
  </si>
  <si>
    <t>　　　　　　3261　　万年筆・ペン類・鉛筆製造業</t>
  </si>
  <si>
    <t>　　　　　　3262　　毛筆・絵画用品製造業（鉛筆を除く）</t>
  </si>
  <si>
    <t>　　　　　　3269　　その他の事務用品製造業</t>
  </si>
  <si>
    <t>327</t>
  </si>
  <si>
    <t>漆器製造業</t>
  </si>
  <si>
    <t>　　　　　　3271　　漆器製造業</t>
  </si>
  <si>
    <t>328</t>
  </si>
  <si>
    <t>畳等生活雑貨製品製造業</t>
  </si>
  <si>
    <t>　　　　　　3281　　麦わら・パナマ類帽子・わら工品製造業</t>
  </si>
  <si>
    <t>　　　　　　3282　　畳製造業</t>
  </si>
  <si>
    <t>　　　　　　3283　　うちわ・扇子・ちょうちん製造業</t>
  </si>
  <si>
    <t>　　　　　　3284　　ほうき・ブラシ製造業</t>
  </si>
  <si>
    <t>　　　　　　3285　　喫煙用具製造業（貴金属・宝石製を除く）</t>
  </si>
  <si>
    <t>　　　　　　3289　　その他の生活雑貨製品製造業</t>
  </si>
  <si>
    <t>329</t>
  </si>
  <si>
    <t>他に分類されない製造業</t>
  </si>
  <si>
    <t>　　　　　　3291　　煙火製造業</t>
  </si>
  <si>
    <t>　　　　　　3292　　看板・標識機製造業</t>
  </si>
  <si>
    <t>　　　　　　3293　　パレット製造業</t>
  </si>
  <si>
    <t>　　　　　　3294　　モデル・模型製造業</t>
  </si>
  <si>
    <t>　　　　　　3295　　工業用模型製造業</t>
  </si>
  <si>
    <t>　　　　　　3296　　情報記録物製造業（新聞，書籍等の印刷物を除く）</t>
  </si>
  <si>
    <t>　　　　　　3297　　眼鏡製造業（枠を含む）</t>
  </si>
  <si>
    <t>　　　　　　3299　　他に分類されないその他の製造業</t>
  </si>
  <si>
    <t>大分類 Ｆ　電気・ガス・熱供給・水道業</t>
  </si>
  <si>
    <t>33</t>
  </si>
  <si>
    <t>電気業</t>
  </si>
  <si>
    <t>330</t>
  </si>
  <si>
    <t>管理，補助的経済活動を行う事業所（33電気業）</t>
  </si>
  <si>
    <t>　　　　　　3300　　主として管理事務を行う本社等</t>
  </si>
  <si>
    <t>　　　　　　3309　　その他の管理，補助的経済活動を行う事業所</t>
  </si>
  <si>
    <t>331</t>
  </si>
  <si>
    <t>　　　　　　3311　　発電所</t>
  </si>
  <si>
    <t>　　　　　　3312　　変電所</t>
  </si>
  <si>
    <t>34</t>
  </si>
  <si>
    <t>ガス業</t>
  </si>
  <si>
    <t>340</t>
  </si>
  <si>
    <t>管理，補助的経済活動を行う事業所（34ガス業）</t>
  </si>
  <si>
    <t>　　　　　　3400　　主として管理事務を行う本社等</t>
  </si>
  <si>
    <t>　　　　　　3409　　その他の管理，補助的経済活動を行う事業所</t>
  </si>
  <si>
    <t>341</t>
  </si>
  <si>
    <t>　　　　　　3411　　ガス製造工場</t>
  </si>
  <si>
    <t>　　　　　　3412　　ガス供給所</t>
  </si>
  <si>
    <t>35</t>
  </si>
  <si>
    <t>熱供給業</t>
  </si>
  <si>
    <t>350</t>
  </si>
  <si>
    <t>管理，補助的経済活動を行う事業所（35熱供給業）</t>
  </si>
  <si>
    <t>　　　　　　3500　　主として管理事務を行う本社等</t>
  </si>
  <si>
    <t>　　　　　　3509　　その他の管理，補助的経済活動を行う事業所</t>
  </si>
  <si>
    <t>351</t>
  </si>
  <si>
    <t>　　　　　　3511　　熱供給業</t>
  </si>
  <si>
    <t>36</t>
  </si>
  <si>
    <t>水道業</t>
  </si>
  <si>
    <t>360</t>
  </si>
  <si>
    <t>管理，補助的経済活動を行う事業所（36水道業）</t>
  </si>
  <si>
    <t>　　　　　　3600　　主として管理事務を行う本社等</t>
  </si>
  <si>
    <t>　　　　　　3609　　その他の管理，補助的経済活動を行う事業所</t>
  </si>
  <si>
    <t>361</t>
  </si>
  <si>
    <t>上水道業</t>
  </si>
  <si>
    <t>　　　　　　3611　　上水道業</t>
  </si>
  <si>
    <t>362</t>
  </si>
  <si>
    <t>工業用水道業</t>
  </si>
  <si>
    <t>　　　　　　3621　　工業用水道業</t>
  </si>
  <si>
    <t>363</t>
  </si>
  <si>
    <t>下水道業</t>
  </si>
  <si>
    <t>　　　　　　3631　　下水道処理施設維持管理業</t>
  </si>
  <si>
    <t>　　　　　　3632　　下水道管路施設維持管理業</t>
  </si>
  <si>
    <t>大分類 Ｇ　情報通信業</t>
  </si>
  <si>
    <t>すべて対象（工場）</t>
    <rPh sb="3" eb="5">
      <t>タイショウ</t>
    </rPh>
    <rPh sb="6" eb="8">
      <t>コウジョウ</t>
    </rPh>
    <phoneticPr fontId="3"/>
  </si>
  <si>
    <t>37</t>
  </si>
  <si>
    <t>通信業</t>
  </si>
  <si>
    <t>370</t>
  </si>
  <si>
    <t>管理，補助的経済活動を行う事業所（37通信業）</t>
  </si>
  <si>
    <t>　　　　　　3700　　主として管理事務を行う本社等</t>
  </si>
  <si>
    <t>　　　　　　3709　　その他の管理，補助的経済活動を行う事業所</t>
  </si>
  <si>
    <t>371</t>
  </si>
  <si>
    <t>固定電気通信業</t>
  </si>
  <si>
    <t>　　　　　　3711　　地域電気通信業（有線放送電話業を除く）</t>
  </si>
  <si>
    <t>　　　　　　3712　　長距離電気通信業</t>
  </si>
  <si>
    <t>　　　　　　3713　　有線放送電話業</t>
  </si>
  <si>
    <t>　　　　　　3719　　その他の固定電気通信業</t>
  </si>
  <si>
    <t>372</t>
  </si>
  <si>
    <t>移動電気通信業</t>
  </si>
  <si>
    <t>　　　　　　3721　　移動電気通信業</t>
  </si>
  <si>
    <t>373</t>
  </si>
  <si>
    <t>電気通信に附帯するサービス業</t>
  </si>
  <si>
    <t>　　　　　　3731　　電気通信に附帯するサービス業</t>
  </si>
  <si>
    <t>38</t>
  </si>
  <si>
    <t>放送業</t>
  </si>
  <si>
    <t>380</t>
  </si>
  <si>
    <t>管理，補助的経済活動を行う事業所（38放送業）</t>
  </si>
  <si>
    <t>　　　　　　3800　　主として管理事務を行う本社等</t>
  </si>
  <si>
    <t>　　　　　　3809　　その他の管理，補助的経済活動を行う事業所</t>
  </si>
  <si>
    <t>381</t>
  </si>
  <si>
    <t>公共放送業（有線放送業を除く）</t>
  </si>
  <si>
    <t>　　　　　　3811　　公共放送業（有線放送業を除く）</t>
  </si>
  <si>
    <t>382</t>
  </si>
  <si>
    <t>民間放送業（有線放送業を除く）</t>
  </si>
  <si>
    <t>　　　　　　3821　　テレビジョン放送業（衛星放送業を除く）</t>
  </si>
  <si>
    <t>　　　　　　3822　　ラジオ放送業（衛星放送業を除く）</t>
  </si>
  <si>
    <t>　　　　　　3823　　衛星放送業</t>
  </si>
  <si>
    <t>　　　　　　3829　　その他の民間放送業</t>
  </si>
  <si>
    <t>383</t>
  </si>
  <si>
    <t>有線放送業</t>
  </si>
  <si>
    <t>　　　　　　3831　　有線テレビジョン放送業</t>
  </si>
  <si>
    <t>　　　　　　3832　　有線ラジオ放送業</t>
  </si>
  <si>
    <t>39</t>
  </si>
  <si>
    <t>情報サービス業</t>
  </si>
  <si>
    <t>390</t>
  </si>
  <si>
    <t>管理，補助的経済活動を行う事業所（39情報サービス業）</t>
  </si>
  <si>
    <t>　　　　　　3900　　主として管理事務を行う本社等</t>
  </si>
  <si>
    <t>　　　　　　3909　　その他の管理，補助的経済活動を行う事業所</t>
  </si>
  <si>
    <t>391</t>
  </si>
  <si>
    <t>ソフトウェア業</t>
  </si>
  <si>
    <t>　　　　　　3911　　受託開発ソフトウェア業</t>
  </si>
  <si>
    <t>　　　　　　3912　　組込みソフトウェア業</t>
  </si>
  <si>
    <t>　　　　　　3913　　パッケージソフトウェア業</t>
  </si>
  <si>
    <t>　　　　　　3914　　ゲームソフトウェア業</t>
  </si>
  <si>
    <t>392</t>
  </si>
  <si>
    <t>情報処理・提供サービス業</t>
  </si>
  <si>
    <t>　　　　　　3921　　情報処理サービス業</t>
  </si>
  <si>
    <t>　　　　　　3922　　情報提供サービス業</t>
  </si>
  <si>
    <t>　　　　　　3923　　市場調査・世論調査・社会調査業</t>
    <rPh sb="12" eb="14">
      <t>シジョウ</t>
    </rPh>
    <rPh sb="14" eb="16">
      <t>チョウサ</t>
    </rPh>
    <rPh sb="17" eb="19">
      <t>ヨロン</t>
    </rPh>
    <rPh sb="19" eb="21">
      <t>チョウサ</t>
    </rPh>
    <rPh sb="22" eb="24">
      <t>シャカイ</t>
    </rPh>
    <rPh sb="24" eb="26">
      <t>チョウサ</t>
    </rPh>
    <phoneticPr fontId="3"/>
  </si>
  <si>
    <t>　　　　　　3929　　その他の情報処理・提供サービス業</t>
  </si>
  <si>
    <t>40</t>
  </si>
  <si>
    <t>インターネット附随サービス業</t>
  </si>
  <si>
    <t>400</t>
  </si>
  <si>
    <t>管理，補助的経済活動を行う事業所（40インターネット附随サービス業）</t>
  </si>
  <si>
    <t>　　　　　　4000　　主として管理事務を行う本社等</t>
  </si>
  <si>
    <t>　　　　　　4009　　その他の管理，補助的経済活動を行う事業所</t>
  </si>
  <si>
    <t>401</t>
  </si>
  <si>
    <t>　　　　　　4011　　ポータルサイト・サーバ運営業</t>
  </si>
  <si>
    <t>　　　　　　4012　　アプリケーション・サービス・コンテンツ・プロバイダ</t>
  </si>
  <si>
    <t>　　　　　　4013　　インターネット利用サポート業</t>
  </si>
  <si>
    <t>41</t>
  </si>
  <si>
    <t>映像・音声・文字情報制作業</t>
  </si>
  <si>
    <t>410</t>
  </si>
  <si>
    <t>管理，補助的経済活動を行う事業所（41映像・音声・文字情報制作業）</t>
  </si>
  <si>
    <t>　　　　　　4100　　主として管理事務を行う本社等</t>
  </si>
  <si>
    <t>　　　　　　4109　　その他の管理，補助的経済活動を行う事業所</t>
  </si>
  <si>
    <t>411</t>
  </si>
  <si>
    <t>映像情報制作・配給業</t>
  </si>
  <si>
    <t>　　　　　　4111　　映画・ビデオ制作業（テレビジョン番組制作業，アニメーション制作業を除く）</t>
  </si>
  <si>
    <t>　　　　　　4112　　テレビジョン番組制作業（アニメーション制作業を除く）</t>
  </si>
  <si>
    <t>　　　　　　4113　　アニメーション制作業</t>
  </si>
  <si>
    <t>　　　　　　4114　　映画・ビデオ・テレビジョン番組配給業</t>
  </si>
  <si>
    <t>412</t>
  </si>
  <si>
    <t>音声情報制作業</t>
  </si>
  <si>
    <t>　　　　　　4121　　レコード制作業</t>
  </si>
  <si>
    <t>　　　　　　4122　　ラジオ番組制作業</t>
  </si>
  <si>
    <t>413</t>
  </si>
  <si>
    <t>新聞業</t>
  </si>
  <si>
    <t>　　　　　　4131　　新聞業</t>
  </si>
  <si>
    <t>414</t>
  </si>
  <si>
    <t>出版業</t>
  </si>
  <si>
    <t>　　　　　　4141　　出版業</t>
  </si>
  <si>
    <t>415</t>
  </si>
  <si>
    <t>広告制作業</t>
  </si>
  <si>
    <t>　　　　　　4151　　広告制作業</t>
  </si>
  <si>
    <t>416</t>
  </si>
  <si>
    <t>映像・音声・文字情報制作に附帯するサービス業</t>
  </si>
  <si>
    <t>　　　　　　4161　　ニュース供給業</t>
  </si>
  <si>
    <t>　　　　　　4169　　その他の映像・音声・文字情報制作に附帯するサービス業</t>
  </si>
  <si>
    <t>大分類 Ｈ　運輸業，郵便業</t>
  </si>
  <si>
    <t>○または×</t>
    <phoneticPr fontId="3"/>
  </si>
  <si>
    <t>42</t>
  </si>
  <si>
    <t>鉄道業</t>
  </si>
  <si>
    <t>すべて対象外</t>
    <rPh sb="3" eb="6">
      <t>タイショウガイ</t>
    </rPh>
    <phoneticPr fontId="3"/>
  </si>
  <si>
    <t>420</t>
  </si>
  <si>
    <t>管理，補助的経済活動を行う事業所（42鉄道業）</t>
  </si>
  <si>
    <t>　　　　　　4200　　主として管理事務を行う本社等</t>
  </si>
  <si>
    <t>　　　　　　4209　　その他の管理，補助的経済活動を行う事業所</t>
  </si>
  <si>
    <t>421</t>
  </si>
  <si>
    <t>　　　　　　4211　　普通鉄道業</t>
  </si>
  <si>
    <t>　　　　　　4212　　軌道業</t>
  </si>
  <si>
    <t>　　　　　　4213　　地下鉄道業</t>
  </si>
  <si>
    <t>　　　　　　4214　　モノレール鉄道業（地下鉄道業を除く）</t>
  </si>
  <si>
    <t>　　　　　　4215　　案内軌条式鉄道業（地下鉄道業を除く）</t>
  </si>
  <si>
    <t>　　　　　　4216　　鋼索鉄道業</t>
  </si>
  <si>
    <t>　　　　　　4217　　索道業</t>
  </si>
  <si>
    <t>　　　　　　4219　　その他の鉄道業</t>
  </si>
  <si>
    <t>43</t>
  </si>
  <si>
    <t>道路旅客運送業</t>
  </si>
  <si>
    <t>430</t>
  </si>
  <si>
    <t>管理，補助的経済活動を行う事業所（43道路旅客運送業）</t>
  </si>
  <si>
    <t>　　　　　　4300　　主として管理事務を行う本社等</t>
  </si>
  <si>
    <t>　　　　　　4309　　その他の管理，補助的経済活動を行う事業所</t>
  </si>
  <si>
    <t>431</t>
  </si>
  <si>
    <t>一般乗合旅客自動車運送業</t>
  </si>
  <si>
    <t>　　　　　　4311　　一般乗合旅客自動車運送業</t>
  </si>
  <si>
    <t>432</t>
  </si>
  <si>
    <t>一般乗用旅客自動車運送業</t>
  </si>
  <si>
    <t>　　　　　　4321　　一般乗用旅客自動車運送業</t>
  </si>
  <si>
    <t>433</t>
  </si>
  <si>
    <t>一般貸切旅客自動車運送業</t>
  </si>
  <si>
    <t>　　　　　　4331　　一般貸切旅客自動車運送業</t>
  </si>
  <si>
    <t>439</t>
  </si>
  <si>
    <t>その他の道路旅客運送業</t>
  </si>
  <si>
    <t>　　　　　　4391　　特定旅客自動車運送業</t>
  </si>
  <si>
    <t>　　　　　　4399　　他に分類されない道路旅客運送業</t>
  </si>
  <si>
    <t>44</t>
  </si>
  <si>
    <t>道路貨物運送業</t>
  </si>
  <si>
    <t>すべて対象（物流施設）</t>
    <rPh sb="3" eb="5">
      <t>タイショウ</t>
    </rPh>
    <rPh sb="6" eb="8">
      <t>ブツリュウ</t>
    </rPh>
    <rPh sb="8" eb="10">
      <t>シセツ</t>
    </rPh>
    <phoneticPr fontId="3"/>
  </si>
  <si>
    <t>440</t>
  </si>
  <si>
    <t>管理，補助的経済活動を行う事業所（44道路貨物運送業）</t>
  </si>
  <si>
    <t>　　　　　　4400　　主として管理事務を行う本社等</t>
  </si>
  <si>
    <t>　　　　　　4409　　その他の管理，補助的経済活動を行う事業所</t>
  </si>
  <si>
    <t>441</t>
  </si>
  <si>
    <t>一般貨物自動車運送業</t>
  </si>
  <si>
    <t>　　　　　　4411　　一般貨物自動車運送業（特別積合せ貨物運送業を除く）</t>
  </si>
  <si>
    <t>　　　　　　4412　　特別積合せ貨物運送業</t>
  </si>
  <si>
    <t>442</t>
  </si>
  <si>
    <t>特定貨物自動車運送業</t>
  </si>
  <si>
    <t>　　　　　　4421　　特定貨物自動車運送業</t>
  </si>
  <si>
    <t>443</t>
  </si>
  <si>
    <t>貨物軽自動車運送業</t>
  </si>
  <si>
    <t>　　　　　　4431　　貨物軽自動車運送業</t>
  </si>
  <si>
    <t>444</t>
  </si>
  <si>
    <t>集配利用運送業</t>
  </si>
  <si>
    <t>　　　　　　4441　　集配利用運送業</t>
  </si>
  <si>
    <t>449</t>
  </si>
  <si>
    <t>その他の道路貨物運送業</t>
  </si>
  <si>
    <t>　　　　　　4499　　その他の道路貨物運送業</t>
  </si>
  <si>
    <t>45</t>
  </si>
  <si>
    <t>水運業</t>
  </si>
  <si>
    <t>小分類451、452のみ対象（物流施設）</t>
    <rPh sb="0" eb="3">
      <t>ショウブンルイ</t>
    </rPh>
    <rPh sb="12" eb="14">
      <t>タイショウ</t>
    </rPh>
    <phoneticPr fontId="3"/>
  </si>
  <si>
    <t>450</t>
  </si>
  <si>
    <t>管理，補助的経済活動を行う事業所（45水運業）</t>
  </si>
  <si>
    <t>　　　　　　4500　　主として管理事務を行う本社等</t>
  </si>
  <si>
    <t>　　　　　　4509　　その他の管理，補助的経済活動を行う事業所</t>
  </si>
  <si>
    <t>451</t>
  </si>
  <si>
    <t>外航海運業</t>
  </si>
  <si>
    <t>　　　　　　4511　　外航旅客海運業</t>
  </si>
  <si>
    <t>　　　　　　4512　　外航貨物海運業</t>
  </si>
  <si>
    <t>452</t>
  </si>
  <si>
    <t>沿海海運業</t>
  </si>
  <si>
    <t>　　　　　　4521　　沿海旅客海運業</t>
  </si>
  <si>
    <t>　　　　　　4522　　沿海貨物海運業</t>
  </si>
  <si>
    <t>453</t>
  </si>
  <si>
    <t>内陸水運業</t>
  </si>
  <si>
    <t>　　　　　　4531　　港湾旅客海運業</t>
  </si>
  <si>
    <t>　　　　　　4532　　河川水運業</t>
  </si>
  <si>
    <t>　　　　　　4533　　湖沼水運業</t>
  </si>
  <si>
    <t>454</t>
  </si>
  <si>
    <t>船舶貸渡業</t>
  </si>
  <si>
    <t>　　　　　　4541　　船舶貸渡業（内航船舶貸渡業を除く）</t>
  </si>
  <si>
    <t>　　　　　　4542　　内航船舶貸渡業</t>
  </si>
  <si>
    <t>46</t>
  </si>
  <si>
    <t>航空運輸業</t>
  </si>
  <si>
    <t>460</t>
  </si>
  <si>
    <t>管理，補助的経済活動を行う事業所（46航空運輸業）</t>
  </si>
  <si>
    <t>　　　　　　4600　　主として管理事務を行う本社等</t>
  </si>
  <si>
    <t>　　　　　　4609　　その他の管理，補助的経済活動を行う事業所</t>
  </si>
  <si>
    <t>461</t>
  </si>
  <si>
    <t>航空運送業</t>
  </si>
  <si>
    <t>　　　　　　4611　　航空運送業</t>
  </si>
  <si>
    <t>462</t>
  </si>
  <si>
    <t>航空機使用業（航空運送業を除く）</t>
  </si>
  <si>
    <t>　　　　　　4621　　航空機使用業（航空運送業を除く）</t>
  </si>
  <si>
    <t>47</t>
  </si>
  <si>
    <t>倉庫業</t>
  </si>
  <si>
    <t>470</t>
  </si>
  <si>
    <t>管理，補助的経済活動を行う事業所（47倉庫業）</t>
  </si>
  <si>
    <t>　　　　　　4700　　主として管理事務を行う本社等</t>
  </si>
  <si>
    <t>　　　　　　4709　　その他の管理，補助的経済活動を行う事業所</t>
  </si>
  <si>
    <t>471</t>
  </si>
  <si>
    <t>倉庫業（冷蔵倉庫業を除く）</t>
  </si>
  <si>
    <t>　　　　　　4711　　倉庫業（冷蔵倉庫業を除く）</t>
  </si>
  <si>
    <t>472</t>
  </si>
  <si>
    <t>冷蔵倉庫業</t>
  </si>
  <si>
    <t>　　　　　　4721　　冷蔵倉庫業</t>
  </si>
  <si>
    <t>48</t>
  </si>
  <si>
    <t>運輸に附帯するサービス業</t>
  </si>
  <si>
    <t>小分類481、482のみ対象（物流施設）</t>
    <rPh sb="0" eb="3">
      <t>ショウブンルイ</t>
    </rPh>
    <rPh sb="12" eb="14">
      <t>タイショウ</t>
    </rPh>
    <phoneticPr fontId="3"/>
  </si>
  <si>
    <t>480</t>
  </si>
  <si>
    <t>管理，補助的経済活動を行う事業所（48運輸に附帯するサービス業）</t>
  </si>
  <si>
    <t>　　　　　　4800　　主として管理事務を行う本社等</t>
  </si>
  <si>
    <t>　　　　　　4809　　その他の管理，補助的経済活動を行う事業所</t>
  </si>
  <si>
    <t>481</t>
  </si>
  <si>
    <t>港湾運送業</t>
  </si>
  <si>
    <t>　　　　　　4811　　港湾運送業</t>
  </si>
  <si>
    <t>482</t>
  </si>
  <si>
    <t>貨物運送取扱業（集配利用運送業を除く）</t>
  </si>
  <si>
    <t>　　　　　　4821　　利用運送業（集配利用運送業を除く）</t>
  </si>
  <si>
    <t>　　　　　　4822　　運送取次業</t>
  </si>
  <si>
    <t>483</t>
  </si>
  <si>
    <t>運送代理店</t>
  </si>
  <si>
    <t>　　　　　　4831　　運送代理店</t>
  </si>
  <si>
    <t>484</t>
  </si>
  <si>
    <t>こん包業</t>
  </si>
  <si>
    <t>　　　　　　4841　　こん包業（組立こん包業を除く）</t>
  </si>
  <si>
    <t>　　　　　　4842　　組立こん包業</t>
  </si>
  <si>
    <t>485</t>
  </si>
  <si>
    <t>運輸施設提供業</t>
  </si>
  <si>
    <t>　　　　　　4851　　鉄道施設提供業</t>
  </si>
  <si>
    <t>　　　　　　4852　　道路運送固定施設業</t>
  </si>
  <si>
    <t>　　　　　　4853　　自動車ターミナル業</t>
  </si>
  <si>
    <t>　　　　　　4854　　貨物荷扱固定施設業</t>
  </si>
  <si>
    <t>　　　　　　4855　　桟橋泊きょ業</t>
  </si>
  <si>
    <t>　　　　　　4856　　飛行場業</t>
  </si>
  <si>
    <t>489</t>
  </si>
  <si>
    <t>その他の運輸に附帯するサービス業</t>
  </si>
  <si>
    <t>　　　　　　4891　　海運仲立業</t>
  </si>
  <si>
    <t>　　　　　　4899　　他に分類されない運輸に附帯するサービス業</t>
  </si>
  <si>
    <t>49</t>
  </si>
  <si>
    <t>郵便業（信書便事業を含む）</t>
  </si>
  <si>
    <t>490</t>
  </si>
  <si>
    <t>管理，補助的経済活動を行う事業所（49郵便業）</t>
  </si>
  <si>
    <t>　　　　　　4901　　管理，補助的経済活動を行う事業所</t>
  </si>
  <si>
    <t>491</t>
  </si>
  <si>
    <t>　　　　　　4911　　郵便業（信書便事業を含む）</t>
  </si>
  <si>
    <t>大分類 Ｉ　卸売業，小売業</t>
  </si>
  <si>
    <t>50</t>
  </si>
  <si>
    <t>各種商品卸売業</t>
  </si>
  <si>
    <t>500</t>
  </si>
  <si>
    <t>管理，補助的経済活動を行う事業所（50各種商品卸売業）</t>
  </si>
  <si>
    <t>　　　　　　5000　　主として管理事務を行う本社等</t>
  </si>
  <si>
    <t>　　　　　　5008　　自家用倉庫</t>
  </si>
  <si>
    <t>　　　　　　5009　　その他の管理，補助的経済活動を行う事業所</t>
  </si>
  <si>
    <t>501</t>
  </si>
  <si>
    <t>　　　　　　5011　　各種商品卸売業（従業者が常時100人以上のもの）</t>
  </si>
  <si>
    <t>　　　　　　5019　　その他の各種商品卸売業</t>
  </si>
  <si>
    <t>51</t>
  </si>
  <si>
    <t>繊維・衣服等卸売業</t>
  </si>
  <si>
    <t>510</t>
  </si>
  <si>
    <t>管理，補助的経済活動を行う事業所（51繊維・衣服等卸売業）</t>
  </si>
  <si>
    <t>　　　　　　5100　　主として管理事務を行う本社等</t>
  </si>
  <si>
    <t>　　　　　　5108　　自家用倉庫</t>
  </si>
  <si>
    <t>　　　　　　5109　　その他の管理，補助的経済活動を行う事業所</t>
  </si>
  <si>
    <t>511</t>
  </si>
  <si>
    <t>繊維品卸売業（衣服，身の回り品を除く）</t>
  </si>
  <si>
    <t>　　　　　　5111　　繊維原料卸売業</t>
  </si>
  <si>
    <t>　　　　　　5112　　糸卸売業</t>
  </si>
  <si>
    <t>　　　　　　5113　　織物卸売業（室内装飾繊維品を除く）</t>
  </si>
  <si>
    <t>512</t>
  </si>
  <si>
    <t>衣服卸売業</t>
  </si>
  <si>
    <t>　　　　　　5121　　男子服卸売業</t>
  </si>
  <si>
    <t>　　　　　　5122　　婦人・子供服卸売業</t>
  </si>
  <si>
    <t>　　　　　　5123　　下着類卸売業</t>
  </si>
  <si>
    <t>　　　　　　5129　　その他の衣服卸売業</t>
  </si>
  <si>
    <t>513</t>
  </si>
  <si>
    <t>身の回り品卸売業</t>
  </si>
  <si>
    <t>　　　　　　5131　　寝具類卸売業</t>
  </si>
  <si>
    <t>　　　　　　5132　　靴・履物卸売業</t>
  </si>
  <si>
    <t>　　　　　　5133　　かばん・袋物卸売業</t>
  </si>
  <si>
    <t>　　　　　　5139　　その他の身の回り品卸売業</t>
  </si>
  <si>
    <t>52</t>
  </si>
  <si>
    <t>飲食料品卸売業</t>
  </si>
  <si>
    <t>520</t>
  </si>
  <si>
    <t>管理，補助的経済活動を行う事業所（52飲食料品卸売業）</t>
  </si>
  <si>
    <t>　　　　　　5200　　主として管理事務を行う本社等</t>
  </si>
  <si>
    <t>　　　　　　5208　　自家用倉庫</t>
  </si>
  <si>
    <t>　　　　　　5209　　その他の管理，補助的経済活動を行う事業所</t>
  </si>
  <si>
    <t>521</t>
  </si>
  <si>
    <t>農畜産物・水産物卸売業</t>
  </si>
  <si>
    <t>　　　　　　5211　　米麦卸売業</t>
  </si>
  <si>
    <t>　　　　　　5212　　雑穀・豆類卸売業</t>
  </si>
  <si>
    <t>　　　　　　5213　　野菜卸売業</t>
  </si>
  <si>
    <t>　　　　　　5214　　果実卸売業</t>
  </si>
  <si>
    <t>　　　　　　5215　　食肉卸売業</t>
  </si>
  <si>
    <t>　　　　　　5216　　生鮮魚介卸売業</t>
  </si>
  <si>
    <t>　　　　　　5219　　その他の農畜産物・水産物卸売業</t>
  </si>
  <si>
    <t>522</t>
  </si>
  <si>
    <t>食料・飲料卸売業</t>
  </si>
  <si>
    <t>　　　　　　5221　　砂糖・味そ・しょう油卸売業</t>
  </si>
  <si>
    <t>　　　　　　5222　　酒類卸売業</t>
  </si>
  <si>
    <t>　　　　　　5223　　乾物卸売業</t>
  </si>
  <si>
    <t>　　　　　　5224　　菓子・パン類卸売業</t>
  </si>
  <si>
    <t>　　　　　　5225　　飲料卸売業（別掲を除く）</t>
  </si>
  <si>
    <t>　　　　　　5226　　茶類卸売業</t>
  </si>
  <si>
    <t>　　　　　　5227　　牛乳・乳製品卸売業</t>
  </si>
  <si>
    <t>　　　　　　5229　　その他の食料・飲料卸売業</t>
  </si>
  <si>
    <t>53</t>
  </si>
  <si>
    <t>建築材料，鉱物・金属材料等卸売業</t>
  </si>
  <si>
    <t>530</t>
  </si>
  <si>
    <t>管理，補助的経済活動を行う事業所（53建築材料，鉱物・金属材料等卸売業）</t>
  </si>
  <si>
    <t>　　　　　　5300　　主として管理事務を行う本社等</t>
  </si>
  <si>
    <t>　　　　　　5308　　自家用倉庫</t>
  </si>
  <si>
    <t>　　　　　　5309　　その他の管理，補助的経済活動を行う事業所</t>
  </si>
  <si>
    <t>531</t>
  </si>
  <si>
    <t>建築材料卸売業</t>
  </si>
  <si>
    <t>　　　　　　5311　　木材・竹材卸売業</t>
  </si>
  <si>
    <t>　　　　　　5312　　セメント卸売業</t>
  </si>
  <si>
    <t>　　　　　　5313　　板ガラス卸売業</t>
  </si>
  <si>
    <t>　　　　　　5314　　建築用金属製品卸売業（建築用金物を除く）</t>
  </si>
  <si>
    <t>　　　　　　5319　　その他の建築材料卸売業</t>
  </si>
  <si>
    <t>532</t>
  </si>
  <si>
    <t>化学製品卸売業</t>
  </si>
  <si>
    <t>　　　　　　5321　　塗料卸売業</t>
  </si>
  <si>
    <t>　　　　　　5322　　プラスチック卸売業</t>
  </si>
  <si>
    <t>　　　　　　5329　　その他の化学製品卸売業</t>
  </si>
  <si>
    <t>533</t>
  </si>
  <si>
    <t>石油・鉱物卸売業</t>
  </si>
  <si>
    <t>　　　　　　5331　　石油卸売業</t>
  </si>
  <si>
    <t>　　　　　　5332　　鉱物卸売業（石油を除く）</t>
  </si>
  <si>
    <t>534</t>
  </si>
  <si>
    <t>鉄鋼製品卸売業</t>
  </si>
  <si>
    <t>　　　　　　5341　　鉄鋼粗製品卸売業</t>
  </si>
  <si>
    <t>　　　　　　5342　　鉄鋼一次製品卸売業</t>
  </si>
  <si>
    <t>　　　　　　5349　　その他の鉄鋼製品卸売業</t>
  </si>
  <si>
    <t>535</t>
  </si>
  <si>
    <t>非鉄金属卸売業</t>
  </si>
  <si>
    <t>　　　　　　5351　　非鉄金属地金卸売業</t>
  </si>
  <si>
    <t>　　　　　　5352　　非鉄金属製品卸売業</t>
  </si>
  <si>
    <t>536</t>
  </si>
  <si>
    <t>再生資源卸売業</t>
  </si>
  <si>
    <t>　　　　　　5361　　空瓶・空缶等空容器卸売業</t>
  </si>
  <si>
    <t>　　　　　　5362　　鉄スクラップ卸売業</t>
  </si>
  <si>
    <t>　　　　　　5363　　非鉄金属スクラップ卸売業</t>
  </si>
  <si>
    <t>　　　　　　5364　　古紙卸売業</t>
  </si>
  <si>
    <t>　　　　　　5369　　その他の再生資源卸売業</t>
  </si>
  <si>
    <t>54</t>
  </si>
  <si>
    <t>機械器具卸売業</t>
  </si>
  <si>
    <t>540</t>
  </si>
  <si>
    <t>管理，補助的経済活動を行う事業所（54機械器具卸売業）</t>
  </si>
  <si>
    <t>　　　　　　5400　　主として管理事務を行う本社等</t>
  </si>
  <si>
    <t>　　　　　　5408　　自家用倉庫</t>
  </si>
  <si>
    <t>　　　　　　5409　　その他の管理，補助的経済活動を行う事業所</t>
  </si>
  <si>
    <t>541</t>
  </si>
  <si>
    <t>産業機械器具卸売業</t>
  </si>
  <si>
    <t>　　　　　　5411　　農業用機械器具卸売業</t>
  </si>
  <si>
    <t>　　　　　　5412　　建設機械・鉱山機械卸売業</t>
  </si>
  <si>
    <t>　　　　　　5413　　金属加工機械卸売業</t>
  </si>
  <si>
    <t>　　　　　　5414　　事務用機械器具卸売業</t>
  </si>
  <si>
    <t>　　　　　　5419　　その他の産業機械器具卸売業</t>
  </si>
  <si>
    <t>542</t>
  </si>
  <si>
    <t>自動車卸売業</t>
  </si>
  <si>
    <t>　　　　　　5421　　自動車卸売業（二輪自動車を含む）</t>
  </si>
  <si>
    <t>　　　　　　5422　　自動車部分品・附属品卸売業（中古品を除く）</t>
  </si>
  <si>
    <t>　　　　　　5423　　自動車中古部品卸売業</t>
  </si>
  <si>
    <t>543</t>
  </si>
  <si>
    <t>電気機械器具卸売業</t>
  </si>
  <si>
    <t>　　　　　　5431　　家庭用電気機械器具卸売業</t>
  </si>
  <si>
    <t>　　　　　　5432　　電気機械器具卸売業（家庭用電気機械器具を除く）</t>
  </si>
  <si>
    <t>549</t>
  </si>
  <si>
    <t>その他の機械器具卸売業</t>
  </si>
  <si>
    <t>　　　　　　5491　　輸送用機械器具卸売業（自動車を除く）</t>
  </si>
  <si>
    <t>　　　　　　5492　　計量器・理化学機械器具・光学機械器具等卸売業</t>
  </si>
  <si>
    <t>　　　　　　5493　　医療用機械器具卸売業（歯科用機械器具を含む）</t>
  </si>
  <si>
    <t>55</t>
  </si>
  <si>
    <t>その他の卸売業</t>
  </si>
  <si>
    <t>550</t>
  </si>
  <si>
    <t>管理，補助的経済活動を行う事業所（55その他の卸売業）</t>
  </si>
  <si>
    <t>　　　　　　5500　　主として管理事務を行う本社等</t>
  </si>
  <si>
    <t>　　　　　　5508　　自家用倉庫</t>
  </si>
  <si>
    <t>　　　　　　5509　　その他の管理，補助的経済活動を行う事業所</t>
  </si>
  <si>
    <t>551</t>
  </si>
  <si>
    <t>家具・建具・じゅう器等卸売業</t>
  </si>
  <si>
    <t>　　　　　　5511　　家具・建具卸売業</t>
  </si>
  <si>
    <t>　　　　　　5512　　荒物卸売業</t>
  </si>
  <si>
    <t>　　　　　　5513　　畳卸売業</t>
  </si>
  <si>
    <t>　　　　　　5514　　室内装飾繊維品卸売業</t>
  </si>
  <si>
    <t>　　　　　　5515　　陶磁器・ガラス器卸売業</t>
  </si>
  <si>
    <t>　　　　　　5519　　その他のじゅう器卸売業</t>
  </si>
  <si>
    <t>552</t>
  </si>
  <si>
    <t>医薬品・化粧品等卸売業</t>
  </si>
  <si>
    <t>　　　　　　5521　　医薬品卸売業</t>
  </si>
  <si>
    <t>　　　　　　5522　　医療用品卸売業</t>
  </si>
  <si>
    <t>　　　　　　5523　　化粧品卸売業</t>
  </si>
  <si>
    <t>　　　　　　5524　　合成洗剤卸売業</t>
  </si>
  <si>
    <t>553</t>
  </si>
  <si>
    <t>紙・紙製品卸売業</t>
  </si>
  <si>
    <t>　　　　　　5531　　紙卸売業</t>
  </si>
  <si>
    <t>　　　　　　5532　　紙製品卸売業</t>
  </si>
  <si>
    <t>559</t>
  </si>
  <si>
    <t>他に分類されない卸売業</t>
  </si>
  <si>
    <t>　　　　　　5591　　金物卸売業</t>
  </si>
  <si>
    <t>　　　　　　5592　　肥料・飼料卸売業</t>
  </si>
  <si>
    <t>　　　　　　5593　　スポーツ用品卸売業</t>
  </si>
  <si>
    <t>　　　　　　5594　　娯楽用品・がん具卸売業</t>
  </si>
  <si>
    <t>　　　　　　5595　　たばこ卸売業</t>
  </si>
  <si>
    <t>　　　　　　5596　　ジュエリー製品卸売業</t>
  </si>
  <si>
    <t>　　　　　　5597　　書籍・雑誌卸売業</t>
  </si>
  <si>
    <t>　　　　　　5598　　代理商，仲立業</t>
  </si>
  <si>
    <t>　　　　　　5599　　他に分類されないその他の卸売業</t>
  </si>
  <si>
    <t>56</t>
  </si>
  <si>
    <t>各種商品小売業</t>
  </si>
  <si>
    <t>560</t>
  </si>
  <si>
    <t>管理，補助的経済活動を行う事業所（56各種商品小売業）</t>
  </si>
  <si>
    <t>　　　　　　5600　　主として管理事務を行う本社等</t>
  </si>
  <si>
    <t>　　　　　　5608　　自家用倉庫</t>
  </si>
  <si>
    <t>　　　　　　5609　　その他の管理，補助的経済活動を行う事業所</t>
  </si>
  <si>
    <t>561</t>
  </si>
  <si>
    <t>百貨店，総合スーパー</t>
  </si>
  <si>
    <t>　　　　　　5611　　百貨店，総合スーパー</t>
  </si>
  <si>
    <t>569</t>
  </si>
  <si>
    <t>その他の各種商品小売業（従業者が常時50人未満のもの）</t>
  </si>
  <si>
    <t>　　　　　　5699　　その他の各種商品小売業（従業者が常時50人未満のもの）</t>
  </si>
  <si>
    <t>57</t>
  </si>
  <si>
    <t>織物・衣服・身の回り品小売業</t>
  </si>
  <si>
    <t>570</t>
  </si>
  <si>
    <t>管理，補助的経済活動を行う事業所（57織物・衣服・身の回り品小売業）</t>
  </si>
  <si>
    <t>　　　　　　5700　　主として管理事務を行う本社等</t>
  </si>
  <si>
    <t>　　　　　　5708　　自家用倉庫</t>
  </si>
  <si>
    <t>　　　　　　5709　　その他の管理，補助的経済活動を行う事業所</t>
  </si>
  <si>
    <t>571</t>
  </si>
  <si>
    <t>呉服・服地・寝具小売業</t>
  </si>
  <si>
    <t>　　　　　　5711　　呉服・服地小売業</t>
  </si>
  <si>
    <t>　　　　　　5712　　寝具小売業</t>
  </si>
  <si>
    <t>572</t>
  </si>
  <si>
    <t>男子服小売業</t>
  </si>
  <si>
    <t>　　　　　　5721　　男子服小売業</t>
  </si>
  <si>
    <t>573</t>
  </si>
  <si>
    <t>婦人・子供服小売業</t>
  </si>
  <si>
    <t>　　　　　　5731　　婦人服小売業</t>
  </si>
  <si>
    <t>　　　　　　5732　　子供服小売業</t>
  </si>
  <si>
    <t>574</t>
  </si>
  <si>
    <t>靴・履物小売業</t>
  </si>
  <si>
    <t>　　　　　　5741　　靴小売業</t>
  </si>
  <si>
    <t>　　　　　　5742　　履物小売業（靴を除く）</t>
  </si>
  <si>
    <t>579</t>
  </si>
  <si>
    <t>その他の織物・衣服・身の回り品小売業</t>
  </si>
  <si>
    <t>　　　　　　5791　　かばん・袋物小売業</t>
  </si>
  <si>
    <t>　　　　　　5792　　下着類小売業</t>
  </si>
  <si>
    <t>　　　　　　5793　　洋品雑貨・小間物小売業</t>
  </si>
  <si>
    <t>　　　　　　5799　　他に分類されない織物・衣服・身の回り品小売業</t>
  </si>
  <si>
    <t>58</t>
  </si>
  <si>
    <t>飲食料品小売業</t>
  </si>
  <si>
    <t>580</t>
  </si>
  <si>
    <t>管理，補助的経済活動を行う事業所（58飲食料品小売業）</t>
  </si>
  <si>
    <t>　　　　　　5800　　主として管理事務を行う本社等</t>
  </si>
  <si>
    <t>　　　　　　5808　　自家用倉庫</t>
  </si>
  <si>
    <t>　　　　　　5809　　その他の管理，補助的経済活動を行う事業所</t>
  </si>
  <si>
    <t>581</t>
  </si>
  <si>
    <t>各種食料品小売業</t>
  </si>
  <si>
    <t>　　　　　　5811　　各種食料品小売業</t>
  </si>
  <si>
    <t>582</t>
  </si>
  <si>
    <t>野菜・果実小売業</t>
  </si>
  <si>
    <t>　　　　　　5821　　野菜小売業</t>
  </si>
  <si>
    <t>　　　　　　5822　　果実小売業</t>
  </si>
  <si>
    <t>583</t>
  </si>
  <si>
    <t>食肉小売業</t>
  </si>
  <si>
    <t>　　　　　　5831　　食肉小売業（卵，鳥肉を除く）</t>
  </si>
  <si>
    <t>　　　　　　5832　　卵・鳥肉小売業</t>
  </si>
  <si>
    <t>584</t>
  </si>
  <si>
    <t>鮮魚小売業</t>
  </si>
  <si>
    <t>　　　　　　5841　　鮮魚小売業</t>
  </si>
  <si>
    <t>585</t>
  </si>
  <si>
    <t>酒小売業</t>
  </si>
  <si>
    <t>　　　　　　5851　　酒小売業</t>
  </si>
  <si>
    <t>586</t>
  </si>
  <si>
    <t>菓子・パン小売業</t>
  </si>
  <si>
    <t>　　　　　　5861　　菓子小売業（製造小売）</t>
  </si>
  <si>
    <t>　　　　　　5862　　菓子小売業（製造小売でないもの）</t>
  </si>
  <si>
    <t>　　　　　　5863　　パン小売業（製造小売）</t>
  </si>
  <si>
    <t>　　　　　　5864　　パン小売業（製造小売でないもの）</t>
  </si>
  <si>
    <t>589</t>
  </si>
  <si>
    <t>その他の飲食料品小売業</t>
  </si>
  <si>
    <t>　　　　　　5891　　コンビニエンスストア（飲食料品を中心とするものに限る）</t>
  </si>
  <si>
    <t>　　　　　　5892　　牛乳小売業</t>
  </si>
  <si>
    <t>　　　　　　5893　　飲料小売業（別掲を除く）</t>
  </si>
  <si>
    <t>　　　　　　5894　　茶類小売業</t>
  </si>
  <si>
    <t>　　　　　　5895　　料理品小売業</t>
  </si>
  <si>
    <t>　　　　　　5896　　米穀類小売業</t>
  </si>
  <si>
    <t>　　　　　　5897　　豆腐・かまぼこ等加工食品小売業</t>
  </si>
  <si>
    <t>　　　　　　5898　　乾物小売業</t>
  </si>
  <si>
    <t>　　　　　　5899　　他に分類されない飲食料品小売業</t>
  </si>
  <si>
    <t>59</t>
  </si>
  <si>
    <t>機械器具小売業</t>
  </si>
  <si>
    <t>590</t>
  </si>
  <si>
    <t>管理，補助的経済活動を行う事業所（59機械器具小売業）</t>
  </si>
  <si>
    <t>　　　　　　5900　　主として管理事務を行う本社等</t>
  </si>
  <si>
    <t>　　　　　　5908　　自家用倉庫</t>
  </si>
  <si>
    <t>　　　　　　5909　　その他の管理，補助的経済活動を行う事業所</t>
  </si>
  <si>
    <t>591</t>
  </si>
  <si>
    <t>自動車小売業</t>
  </si>
  <si>
    <t>　　　　　　5911　　自動車（新車）小売業</t>
  </si>
  <si>
    <t>　　　　　　5912　　中古自動車小売業</t>
  </si>
  <si>
    <t>　　　　　　5913　　自動車部分品・附属品小売業</t>
  </si>
  <si>
    <t>　　　　　　5914　　二輪自動車小売業（原動機付自転車を含む）</t>
  </si>
  <si>
    <t>592</t>
  </si>
  <si>
    <t>自転車小売業</t>
  </si>
  <si>
    <t>　　　　　　5921　　自転車小売業</t>
  </si>
  <si>
    <t>593</t>
  </si>
  <si>
    <t>機械器具小売業（自動車，自転車を除く）</t>
  </si>
  <si>
    <t>　　　　　　5931　　電気機械器具小売業（中古品を除く）</t>
  </si>
  <si>
    <t>　　　　　　5932　　電気事務機械器具小売業（中古品を除く）</t>
  </si>
  <si>
    <t>　　　　　　5933　　中古電気製品小売業</t>
  </si>
  <si>
    <t>　　　　　　5939　　その他の機械器具小売業</t>
  </si>
  <si>
    <t>60</t>
  </si>
  <si>
    <t>その他の小売業</t>
  </si>
  <si>
    <t>600</t>
  </si>
  <si>
    <t>管理，補助的経済活動を行う事業所（60その他の小売業）</t>
  </si>
  <si>
    <t>　　　　　　6000　　主として管理事務を行う本社等</t>
  </si>
  <si>
    <t>　　　　　　6008　　自家用倉庫</t>
  </si>
  <si>
    <t>　　　　　　6009　　その他の管理，補助的経済活動を行う事業所</t>
  </si>
  <si>
    <t>601</t>
  </si>
  <si>
    <t>家具・建具・畳小売業</t>
  </si>
  <si>
    <t>　　　　　　6011　　家具小売業</t>
  </si>
  <si>
    <t>　　　　　　6012　　建具小売業</t>
  </si>
  <si>
    <t>　　　　　　6013　　畳小売業</t>
  </si>
  <si>
    <t>　　　　　　6014　　宗教用具小売業</t>
  </si>
  <si>
    <t>602</t>
  </si>
  <si>
    <t>じゅう器小売業</t>
  </si>
  <si>
    <t>　　　　　　6021　　金物小売業</t>
  </si>
  <si>
    <t>　　　　　　6022　　荒物小売業</t>
  </si>
  <si>
    <t>　　　　　　6023　　陶磁器・ガラス器小売業</t>
  </si>
  <si>
    <t>　　　　　　6029　　他に分類されないじゅう器小売業</t>
  </si>
  <si>
    <t>603</t>
  </si>
  <si>
    <t>医薬品・化粧品小売業</t>
  </si>
  <si>
    <t>　　　　　　6031　　ドラッグストア</t>
  </si>
  <si>
    <t>　　　　　　6032　　医薬品小売業（調剤薬局を除く）</t>
  </si>
  <si>
    <t>　　　　　　6033　　調剤薬局</t>
  </si>
  <si>
    <t>　　　　　　6034　　化粧品小売業</t>
  </si>
  <si>
    <t>604</t>
  </si>
  <si>
    <t>農耕用品小売業</t>
  </si>
  <si>
    <t>　　　　　　6041　　農業用機械器具小売業</t>
  </si>
  <si>
    <t>　　　　　　6042　　苗・種子小売業</t>
  </si>
  <si>
    <t>　　　　　　6043　　肥料・飼料小売業</t>
  </si>
  <si>
    <t>605</t>
  </si>
  <si>
    <t>燃料小売業</t>
  </si>
  <si>
    <t>　　　　　　6051　　ガソリンスタンド</t>
  </si>
  <si>
    <t>　　　　　　6052　　燃料小売業（ガソリンスタンドを除く）</t>
  </si>
  <si>
    <t>606</t>
  </si>
  <si>
    <t>書籍・文房具小売業</t>
  </si>
  <si>
    <t>　　　　　　6061　　書籍・雑誌小売業（古本を除く）</t>
  </si>
  <si>
    <t>　　　　　　6062　　古本小売業</t>
  </si>
  <si>
    <t>　　　　　　6063　　新聞小売業</t>
  </si>
  <si>
    <t>　　　　　　6064　　紙・文房具小売業</t>
  </si>
  <si>
    <t>607</t>
  </si>
  <si>
    <t>スポーツ用品・がん具・娯楽用品・楽器小売業</t>
  </si>
  <si>
    <t>　　　　　　6071　　スポーツ用品小売業</t>
  </si>
  <si>
    <t>　　　　　　6072　　がん具・娯楽用品小売業</t>
  </si>
  <si>
    <t>　　　　　　6073　　楽器小売業</t>
  </si>
  <si>
    <t>608</t>
  </si>
  <si>
    <t>写真機・時計・眼鏡小売業</t>
  </si>
  <si>
    <t>　　　　　　6081　　写真機・写真材料小売業</t>
  </si>
  <si>
    <t>　　　　　　6082　　時計・眼鏡・光学機械小売業</t>
  </si>
  <si>
    <t>609</t>
  </si>
  <si>
    <t>他に分類されない小売業</t>
  </si>
  <si>
    <t>　　　　　　6091　　ホームセンター</t>
  </si>
  <si>
    <t>　　　　　　6092　　たばこ・喫煙具専門小売業</t>
  </si>
  <si>
    <t>　　　　　　6093　　花・植木小売業</t>
  </si>
  <si>
    <t>　　　　　　6094　　建築材料小売業</t>
  </si>
  <si>
    <t>　　　　　　6095　　ジュエリー製品小売業</t>
  </si>
  <si>
    <t>　　　　　　6096　　ペット・ペット用品小売業</t>
  </si>
  <si>
    <t>　　　　　　6097　　骨とう品小売業</t>
  </si>
  <si>
    <t>　　　　　　6098　　中古品小売業（骨とう品を除く）</t>
  </si>
  <si>
    <t>　　　　　　6099　　他に分類されないその他の小売業</t>
  </si>
  <si>
    <t>61</t>
  </si>
  <si>
    <t>無店舗小売業</t>
  </si>
  <si>
    <t>610</t>
  </si>
  <si>
    <t>管理，補助的経済活動を行う事業所（61無店舗小売業）</t>
  </si>
  <si>
    <t>　　　　　　6100　　主として管理事務を行う本社等</t>
  </si>
  <si>
    <t>　　　　　　6108　　自家用倉庫</t>
  </si>
  <si>
    <t>　　　　　　6109　　その他の管理，補助的経済活動を行う事業所</t>
  </si>
  <si>
    <t>611</t>
  </si>
  <si>
    <t>通信販売・訪問販売小売業</t>
  </si>
  <si>
    <t>　　　　　　6111　　無店舗小売業（各種商品小売）</t>
  </si>
  <si>
    <t>　　　　　　6112　　無店舗小売業（織物・衣服・身の回り品小売）</t>
  </si>
  <si>
    <t>　　　　　　6113　　無店舗小売業（飲食料品小売）</t>
  </si>
  <si>
    <t>　　　　　　6114　　無店舗小売業（機械器具小売）</t>
  </si>
  <si>
    <t>　　　　　　6119　　無店舗小売業（その他の小売）</t>
  </si>
  <si>
    <t>612</t>
  </si>
  <si>
    <t>自動販売機による小売業</t>
  </si>
  <si>
    <t>　　　　　　6121　　自動販売機による小売業</t>
  </si>
  <si>
    <t>619</t>
  </si>
  <si>
    <t>その他の無店舗小売業</t>
  </si>
  <si>
    <t>　　　　　　6199　　その他の無店舗小売業</t>
  </si>
  <si>
    <t>大分類 Ｊ　金融業，保険業</t>
  </si>
  <si>
    <t>62</t>
  </si>
  <si>
    <t>銀行業</t>
  </si>
  <si>
    <t>620</t>
  </si>
  <si>
    <t>管理，補助的経済活動を行う事業所（62銀行業）</t>
  </si>
  <si>
    <t>　　　　　　6200　　主として管理事務を行う本社等</t>
  </si>
  <si>
    <t>　　　　　　6209　　その他の管理，補助的経済活動を行う事業所</t>
  </si>
  <si>
    <t>621</t>
  </si>
  <si>
    <t>中央銀行</t>
  </si>
  <si>
    <t>　　　　　　6211　　中央銀行</t>
  </si>
  <si>
    <t>622</t>
  </si>
  <si>
    <t>銀行（中央銀行を除く）</t>
  </si>
  <si>
    <t>　　　　　　6221　　普通銀行</t>
  </si>
  <si>
    <t>　　　　　　6222　　郵便貯金銀行</t>
  </si>
  <si>
    <t>　　　　　　6223　　信託銀行</t>
  </si>
  <si>
    <t>　　　　　　6229　　その他の銀行</t>
  </si>
  <si>
    <t>63</t>
  </si>
  <si>
    <t>協同組織金融業</t>
  </si>
  <si>
    <t>630</t>
  </si>
  <si>
    <t>管理，補助的経済活動を行う事業所（63協同組織金融業）</t>
  </si>
  <si>
    <t>　　　　　　6300　　主として管理事務を行う本社等</t>
  </si>
  <si>
    <t>　　　　　　6309　　その他の管理，補助的経済活動を行う事業所</t>
  </si>
  <si>
    <t>631</t>
  </si>
  <si>
    <t>中小企業等金融業</t>
  </si>
  <si>
    <t>　　　　　　6311　　信用金庫・同連合会</t>
  </si>
  <si>
    <t>　　　　　　6312　　信用協同組合・同連合会</t>
  </si>
  <si>
    <t>　　　　　　6313　　商工組合中央金庫</t>
  </si>
  <si>
    <t>　　　　　　6314　　労働金庫・同連合会</t>
  </si>
  <si>
    <t>632</t>
  </si>
  <si>
    <t>農林水産金融業</t>
  </si>
  <si>
    <t>　　　　　　6321　　農林中央金庫</t>
  </si>
  <si>
    <t>　　　　　　6322　　信用農業協同組合連合会</t>
  </si>
  <si>
    <t>　　　　　　6323　　信用漁業協同組合連合会，信用水産加工業協同組合連合会</t>
  </si>
  <si>
    <t>　　　　　　6324　　農業協同組合</t>
  </si>
  <si>
    <t>　　　　　　6325　　漁業協同組合，水産加工業協同組合</t>
  </si>
  <si>
    <t>64</t>
  </si>
  <si>
    <t>貸金業，クレジットカード業等非預金信用機関</t>
  </si>
  <si>
    <t>640</t>
  </si>
  <si>
    <t>管理，補助的経済活動を行う事業所（64貸金業，クレジットカード業等非預金信用機関）</t>
  </si>
  <si>
    <t>　　　　　　6400　　主として管理事務を行う本社等</t>
  </si>
  <si>
    <t>　　　　　　6409　　その他の管理，補助的経済活動を行う事業所</t>
  </si>
  <si>
    <t>641</t>
  </si>
  <si>
    <t>貸金業</t>
  </si>
  <si>
    <t>　　　　　　6411　　消費者向け貸金業</t>
  </si>
  <si>
    <t>　　　　　　6412　　事業者向け貸金業</t>
  </si>
  <si>
    <t>642</t>
  </si>
  <si>
    <t>質屋</t>
  </si>
  <si>
    <t>　　　　　　6421　　質屋</t>
  </si>
  <si>
    <t>643</t>
  </si>
  <si>
    <t>クレジットカード業，割賦金融業</t>
  </si>
  <si>
    <t>　　　　　　6431　　クレジットカード業</t>
  </si>
  <si>
    <t>　　　　　　6432　　割賦金融業</t>
  </si>
  <si>
    <t>649</t>
  </si>
  <si>
    <t>その他の非預金信用機関</t>
  </si>
  <si>
    <t>　　　　　　6491　　政府関係金融機関</t>
  </si>
  <si>
    <t>　　　　　　6492　　住宅専門金融業</t>
  </si>
  <si>
    <t>　　　　　　6493　　証券金融業</t>
  </si>
  <si>
    <t>　　　　　　6499　　他に分類されない非預金信用機関</t>
  </si>
  <si>
    <t>65</t>
  </si>
  <si>
    <t>金融商品取引業，商品先物取引業</t>
  </si>
  <si>
    <t>650</t>
  </si>
  <si>
    <t>管理，補助的経済活動を行う事業所（65金融商品取引業，商品先物取引業）</t>
  </si>
  <si>
    <t>　　　　　　6500　　主として管理事務を行う本社等</t>
  </si>
  <si>
    <t>　　　　　　6509　　その他の管理，補助的経済活動を行う事業所</t>
  </si>
  <si>
    <t>651</t>
  </si>
  <si>
    <t>金融商品取引業</t>
  </si>
  <si>
    <t>　　　　　　6511　　金融商品取引業（投資助言・代理・運用業，補助的金融商品取引業を除く）</t>
  </si>
  <si>
    <t>　　　　　　6512　　投資助言・代理業</t>
  </si>
  <si>
    <t>　　　　　　6513　　投資運用業</t>
  </si>
  <si>
    <t>　　　　　　6514　　補助的金融商品取引業</t>
  </si>
  <si>
    <t>652</t>
  </si>
  <si>
    <t>商品先物取引業，商品投資顧問業</t>
    <rPh sb="12" eb="14">
      <t>コモン</t>
    </rPh>
    <phoneticPr fontId="3"/>
  </si>
  <si>
    <t>　　　　　　6521　　商品先物取引業</t>
    <phoneticPr fontId="3"/>
  </si>
  <si>
    <t>　　　　　　6522　　商品投資顧問業</t>
    <rPh sb="16" eb="18">
      <t>コモン</t>
    </rPh>
    <phoneticPr fontId="3"/>
  </si>
  <si>
    <t>　　　　　　6529　　その他の商品先物取引業，商品投資顧問業</t>
    <rPh sb="28" eb="30">
      <t>コモン</t>
    </rPh>
    <phoneticPr fontId="3"/>
  </si>
  <si>
    <t>66</t>
  </si>
  <si>
    <t>補助的金融業等</t>
  </si>
  <si>
    <t>660</t>
  </si>
  <si>
    <t>管理，補助的経済活動を行う事業所（66補助的金融業等）</t>
  </si>
  <si>
    <t>　　　　　　6600　　主として管理事務を行う本社等</t>
  </si>
  <si>
    <t>　　　　　　6609　　その他の管理，補助的経済活動を行う事業所</t>
  </si>
  <si>
    <t>661</t>
  </si>
  <si>
    <t>補助的金融業，金融附帯業</t>
  </si>
  <si>
    <t>　　　　　　6611　　短資業</t>
  </si>
  <si>
    <t>　　　　　　6612　　手形交換所</t>
  </si>
  <si>
    <t>　　　　　　6613　　両替業</t>
  </si>
  <si>
    <t>　　　　　　6614　　信用保証機関</t>
  </si>
  <si>
    <t>　　　　　　6615　　信用保証再保険機関</t>
  </si>
  <si>
    <t>　　　　　　6616　　預・貯金等保険機関</t>
  </si>
  <si>
    <t>　　　　　　6617　　金融商品取引所</t>
  </si>
  <si>
    <t>　　　　　　6618　　商品取引所</t>
  </si>
  <si>
    <t>　　　　　　6619　　その他の補助的金融業，金融附帯業</t>
  </si>
  <si>
    <t>662</t>
  </si>
  <si>
    <t>信託業</t>
  </si>
  <si>
    <t>　　　　　　6621　　運用型信託業</t>
  </si>
  <si>
    <t>　　　　　　6622　　管理型信託業</t>
  </si>
  <si>
    <t>663</t>
  </si>
  <si>
    <t>金融代理業</t>
  </si>
  <si>
    <t>　　　　　　6631　　金融商品仲介業</t>
  </si>
  <si>
    <t>　　　　　　6632　　信託契約代理業</t>
  </si>
  <si>
    <t>　　　　　　6639　　その他の金融代理業</t>
  </si>
  <si>
    <t>67</t>
  </si>
  <si>
    <t>保険業（保険媒介代理業，保険サービス業を含む）</t>
  </si>
  <si>
    <t>670</t>
  </si>
  <si>
    <t>管理，補助的経済活動を行う事業所（67保険業）</t>
  </si>
  <si>
    <t>　　　　　　6700　　主として管理事務を行う本社等</t>
  </si>
  <si>
    <t>　　　　　　6709　　その他の管理，補助的経済活動を行う事業所</t>
  </si>
  <si>
    <t>671</t>
  </si>
  <si>
    <t>生命保険業</t>
  </si>
  <si>
    <t>　　　　　　6711　　生命保険業（郵便保険業，生命保険再保険業を除く）</t>
  </si>
  <si>
    <t>　　　　　　6712　　郵便保険業</t>
  </si>
  <si>
    <t>　　　　　　6713　　生命保険再保険業</t>
  </si>
  <si>
    <t>　　　　　　6719　　その他の生命保険業</t>
  </si>
  <si>
    <t>672</t>
  </si>
  <si>
    <t>損害保険業</t>
  </si>
  <si>
    <t>　　　　　　6721　　損害保険業（損害保険再保険業を除く）</t>
  </si>
  <si>
    <t>　　　　　　6722　　損害保険再保険業</t>
  </si>
  <si>
    <t>　　　　　　6729　　その他の損害保険業</t>
  </si>
  <si>
    <t>673</t>
  </si>
  <si>
    <t>共済事業，少額短期保険業</t>
    <phoneticPr fontId="3"/>
  </si>
  <si>
    <t>　　　　　　6731　　共済事業（各種災害補償法によるもの）</t>
  </si>
  <si>
    <t>　　　　　　6732　　共済事業（各種協同組合法等によるもの）</t>
  </si>
  <si>
    <t>　　　　　　6733　　少額短期保険業</t>
  </si>
  <si>
    <t>674</t>
  </si>
  <si>
    <t>保険媒介代理業</t>
  </si>
  <si>
    <t>　　　　　　6741　　生命保険媒介業</t>
  </si>
  <si>
    <t>　　　　　　6742　　損害保険代理業</t>
  </si>
  <si>
    <t>　　　　　　6743　　共済事業媒介代理業・少額短期保険代理業</t>
  </si>
  <si>
    <t>675</t>
  </si>
  <si>
    <t>保険サービス業</t>
  </si>
  <si>
    <t>　　　　　　6751　　保険料率算出団体</t>
  </si>
  <si>
    <t>　　　　　　6752　　損害査定業</t>
  </si>
  <si>
    <t>　　　　　　6759　　その他の保険サービス業</t>
  </si>
  <si>
    <t>大分類 Ｋ　不動産業，物品賃貸業</t>
  </si>
  <si>
    <t>68</t>
  </si>
  <si>
    <t>不動産取引業</t>
  </si>
  <si>
    <t>680</t>
  </si>
  <si>
    <t>管理，補助的経済活動を行う事業所（68不動産取引業）</t>
  </si>
  <si>
    <t>　　　　　　6800　　主として管理事務を行う本社等</t>
  </si>
  <si>
    <t>　　　　　　6809　　その他の管理，補助的経済活動を行う事業所</t>
  </si>
  <si>
    <t>681</t>
  </si>
  <si>
    <t>建物売買業，土地売買業</t>
  </si>
  <si>
    <t>　　　　　　6811　　建物売買業</t>
  </si>
  <si>
    <t>　　　　　　6812　　土地売買業</t>
  </si>
  <si>
    <t>682</t>
  </si>
  <si>
    <t>不動産代理業・仲介業</t>
  </si>
  <si>
    <t>　　　　　　6821　　不動産代理業・仲介業</t>
  </si>
  <si>
    <t>69</t>
  </si>
  <si>
    <t>不動産賃貸業・管理業</t>
  </si>
  <si>
    <t>690</t>
  </si>
  <si>
    <t>管理，補助的経済活動を行う事業所（69不動産賃貸業・管理業）</t>
  </si>
  <si>
    <t>　　　　　　6900　　主として管理事務を行う本社等</t>
  </si>
  <si>
    <t>　　　　　　6909　　その他の管理，補助的経済活動を行う事業所</t>
  </si>
  <si>
    <t>691</t>
  </si>
  <si>
    <t>不動産賃貸業（貸家業，貸間業を除く）</t>
  </si>
  <si>
    <t>　　　　　　6911　　貸事務所業</t>
  </si>
  <si>
    <t>　　　　　　6912　　土地賃貸業</t>
  </si>
  <si>
    <t>　　　　　　6919　　その他の不動産賃貸業</t>
  </si>
  <si>
    <t>692</t>
  </si>
  <si>
    <t>貸家業，貸間業</t>
  </si>
  <si>
    <t>　　　　　　6921　　貸家業</t>
  </si>
  <si>
    <t>　　　　　　6922　　貸間業</t>
  </si>
  <si>
    <t>693</t>
  </si>
  <si>
    <t>駐車場業</t>
  </si>
  <si>
    <t>　　　　　　6931　　駐車場業</t>
  </si>
  <si>
    <t>694</t>
  </si>
  <si>
    <t>不動産管理業</t>
  </si>
  <si>
    <t>　　　　　　6941　　不動産管理業</t>
  </si>
  <si>
    <t>70</t>
  </si>
  <si>
    <t>物品賃貸業</t>
  </si>
  <si>
    <t>700</t>
  </si>
  <si>
    <t>管理，補助的経済活動を行う事業所（70物品賃貸業）</t>
  </si>
  <si>
    <t>　　　　　　7000　　主として管理事務を行う本社等</t>
  </si>
  <si>
    <t>　　　　　　7009　　その他の管理，補助的経済活動を行う事業所</t>
  </si>
  <si>
    <t>701</t>
  </si>
  <si>
    <t>各種物品賃貸業</t>
  </si>
  <si>
    <t>　　　　　　7011　　総合リース業</t>
  </si>
  <si>
    <t>　　　　　　7019　　その他の各種物品賃貸業</t>
  </si>
  <si>
    <t>702</t>
  </si>
  <si>
    <t>産業用機械器具賃貸業</t>
  </si>
  <si>
    <t>　　　　　　7021　　産業用機械器具賃貸業（建設機械器具を除く）</t>
  </si>
  <si>
    <t>　　　　　　7022　　建設機械器具賃貸業</t>
  </si>
  <si>
    <t>703</t>
  </si>
  <si>
    <t>事務用機械器具賃貸業</t>
  </si>
  <si>
    <t>　　　　　　7031　　事務用機械器具賃貸業（電子計算機を除く）</t>
  </si>
  <si>
    <t>　　　　　　7032　　電子計算機・同関連機器賃貸業</t>
  </si>
  <si>
    <t>704</t>
  </si>
  <si>
    <t>自動車賃貸業</t>
  </si>
  <si>
    <t>　　　　　　7041　　自動車賃貸業</t>
  </si>
  <si>
    <t>705</t>
  </si>
  <si>
    <t>スポーツ・娯楽用品賃貸業</t>
  </si>
  <si>
    <t>　　　　　　7051　　スポーツ・娯楽用品賃貸業</t>
  </si>
  <si>
    <t>709</t>
  </si>
  <si>
    <t>その他の物品賃貸業</t>
  </si>
  <si>
    <t>　　　　　　7091　　映画・演劇用品賃貸業</t>
  </si>
  <si>
    <t>　　　　　　7092　　音楽・映像記録物賃貸業（別掲を除く）</t>
  </si>
  <si>
    <t>　　　　　　7093　　貸衣しょう業（別掲を除く）</t>
  </si>
  <si>
    <t>　　　　　　7099　　他に分類されない物品賃貸業</t>
  </si>
  <si>
    <t>大分類 Ｌ　学術研究，専門・技術サービス業</t>
  </si>
  <si>
    <t>71</t>
  </si>
  <si>
    <t>学術・開発研究機関</t>
  </si>
  <si>
    <t>710</t>
  </si>
  <si>
    <t>管理，補助的経済活動を行う事業所（71学術・開発研究機関）</t>
  </si>
  <si>
    <t>　　　　　　7101　　管理，補助的経済活動を行う事業所</t>
  </si>
  <si>
    <t>711</t>
  </si>
  <si>
    <t>自然科学研究所</t>
  </si>
  <si>
    <t>　　　　　　7111　　理学研究所</t>
  </si>
  <si>
    <t>　　　　　　7112　　工学研究所</t>
  </si>
  <si>
    <t>　　　　　　7113　　農学研究所</t>
  </si>
  <si>
    <t>　　　　　　7114　　医学・薬学研究所</t>
  </si>
  <si>
    <t>712</t>
  </si>
  <si>
    <t>人文・社会科学研究所</t>
  </si>
  <si>
    <t>　　　　　　7121　　人文・社会科学研究所</t>
  </si>
  <si>
    <t>72</t>
  </si>
  <si>
    <t>専門サービス業（他に分類されないもの）</t>
  </si>
  <si>
    <t>720</t>
  </si>
  <si>
    <t>管理，補助的経済活動を行う事業所（72専門サービス業）</t>
  </si>
  <si>
    <t>　　　　　　7201　　管理，補助的経済活動を行う事業所</t>
  </si>
  <si>
    <t>721</t>
  </si>
  <si>
    <t>法律事務所，特許事務所</t>
  </si>
  <si>
    <t>　　　　　　7211　　法律事務所</t>
  </si>
  <si>
    <t>　　　　　　7212　　特許事務所</t>
  </si>
  <si>
    <t>722</t>
  </si>
  <si>
    <t>公証人役場，司法書士事務所，土地家屋調査士事務所</t>
  </si>
  <si>
    <t>　　　　　　7221　　公証人役場，司法書士事務所</t>
  </si>
  <si>
    <t>　　　　　　7222　　土地家屋調査士事務所</t>
  </si>
  <si>
    <t>723</t>
  </si>
  <si>
    <t>行政書士事務所</t>
  </si>
  <si>
    <t>　　　　　　7231　　行政書士事務所</t>
  </si>
  <si>
    <t>724</t>
  </si>
  <si>
    <t>公認会計士事務所，税理士事務所</t>
  </si>
  <si>
    <t>　　　　　　7241　　公認会計士事務所</t>
  </si>
  <si>
    <t>　　　　　　7242　　税理士事務所</t>
  </si>
  <si>
    <t>725</t>
  </si>
  <si>
    <t>社会保険労務士事務所</t>
  </si>
  <si>
    <t>　　　　　　7251　　社会保険労務士事務所</t>
  </si>
  <si>
    <t>726</t>
  </si>
  <si>
    <t>デザイン業</t>
  </si>
  <si>
    <t>　　　　　　7261　　デザイン業</t>
  </si>
  <si>
    <t>727</t>
  </si>
  <si>
    <t>著述・芸術家業</t>
  </si>
  <si>
    <t>　　　　　　7271　　著述家業</t>
  </si>
  <si>
    <t>　　　　　　7272　　芸術家業</t>
  </si>
  <si>
    <t>728</t>
  </si>
  <si>
    <t>経営コンサルタント業，純粋持株会社</t>
  </si>
  <si>
    <t>　　　　　　7281　　経営コンサルタント業</t>
  </si>
  <si>
    <t>　　　　　　7282　　純粋持株会社</t>
  </si>
  <si>
    <t>729</t>
  </si>
  <si>
    <t>その他の専門サービス業</t>
  </si>
  <si>
    <t>　　　　　　7291　　興信所</t>
  </si>
  <si>
    <t>　　　　　　7292　　翻訳業（著述家業を除く）</t>
  </si>
  <si>
    <t>　　　　　　7293　　通訳業，通訳案内業</t>
  </si>
  <si>
    <t>　　　　　　7294　　不動産鑑定業</t>
  </si>
  <si>
    <t>　　　　　　7299　　他に分類されない専門サービス業</t>
  </si>
  <si>
    <t>73</t>
  </si>
  <si>
    <t>広告業</t>
  </si>
  <si>
    <t>730</t>
  </si>
  <si>
    <t>管理，補助的経済活動を行う事業所（73広告業）</t>
  </si>
  <si>
    <t>　　　　　　7300　　主として管理事務を行う本社等</t>
  </si>
  <si>
    <t>　　　　　　7309　　その他の管理，補助的経済活動を行う事業所</t>
  </si>
  <si>
    <t>731</t>
  </si>
  <si>
    <t>　　　　　　7311　　広告業</t>
  </si>
  <si>
    <t>74</t>
  </si>
  <si>
    <t>技術サービス業（他に分類されないもの）</t>
  </si>
  <si>
    <t>740</t>
  </si>
  <si>
    <t>管理，補助的経済活動を行う事業所（74技術サービス業）</t>
  </si>
  <si>
    <t>　　　　　　7401　　管理，補助的経済活動を行う事業所</t>
  </si>
  <si>
    <t>741</t>
  </si>
  <si>
    <t>獣医業</t>
  </si>
  <si>
    <t>　　　　　　7411　　獣医業</t>
  </si>
  <si>
    <t>742</t>
  </si>
  <si>
    <t>土木建築サービス業</t>
  </si>
  <si>
    <t>　　　　　　7421　　建築設計業</t>
  </si>
  <si>
    <t>　　　　　　7422　　測量業</t>
  </si>
  <si>
    <t>　　　　　　7429　　その他の土木建築サービス業</t>
  </si>
  <si>
    <t>743</t>
  </si>
  <si>
    <t>機械設計業</t>
  </si>
  <si>
    <t>　　　　　　7431　　機械設計業</t>
  </si>
  <si>
    <t>744</t>
  </si>
  <si>
    <t>商品・非破壊検査業</t>
  </si>
  <si>
    <t>　　　　　　7441　　商品検査業</t>
  </si>
  <si>
    <t>　　　　　　7442　　非破壊検査業</t>
  </si>
  <si>
    <t>745</t>
  </si>
  <si>
    <t>計量証明業</t>
  </si>
  <si>
    <t>　　　　　　7451　　一般計量証明業</t>
  </si>
  <si>
    <t>　　　　　　7452　　環境計量証明業</t>
  </si>
  <si>
    <t>　　　　　　7459　　その他の計量証明業</t>
  </si>
  <si>
    <t>746</t>
  </si>
  <si>
    <t>写真業</t>
  </si>
  <si>
    <t>　　　　　　7461　　写真業（商業写真業を除く）</t>
  </si>
  <si>
    <t>　　　　　　7462　　商業写真業</t>
  </si>
  <si>
    <t>749</t>
  </si>
  <si>
    <t>その他の技術サービス業</t>
  </si>
  <si>
    <t>　　　　　　7499　　その他の技術サービス業</t>
  </si>
  <si>
    <t>大分類 Ｍ　宿泊業，飲食サービス業</t>
  </si>
  <si>
    <t>75</t>
  </si>
  <si>
    <t>宿泊業</t>
  </si>
  <si>
    <t>750</t>
  </si>
  <si>
    <t>管理，補助的経済活動を行う事業所（75宿泊業）</t>
  </si>
  <si>
    <t>　　　　　　7500　　主として管理事務を行う本社等</t>
  </si>
  <si>
    <t>　　　　　　7509　　その他の管理，補助的経済活動を行う事業所</t>
  </si>
  <si>
    <t>751</t>
  </si>
  <si>
    <t>旅館，ホテル</t>
  </si>
  <si>
    <t>　　　　　　7511　　旅館，ホテル</t>
  </si>
  <si>
    <t>752</t>
  </si>
  <si>
    <t>簡易宿所</t>
  </si>
  <si>
    <t>　　　　　　7521　　簡易宿所</t>
  </si>
  <si>
    <t>753</t>
  </si>
  <si>
    <t>下宿業</t>
  </si>
  <si>
    <t>　　　　　　7531　　下宿業</t>
  </si>
  <si>
    <t>759</t>
  </si>
  <si>
    <t>その他の宿泊業</t>
  </si>
  <si>
    <t>　　　　　　7591　　会社・団体の宿泊所</t>
  </si>
  <si>
    <t>　　　　　　7592　　リゾートクラブ</t>
  </si>
  <si>
    <t>　　　　　　7599　　他に分類されない宿泊業</t>
  </si>
  <si>
    <t>76</t>
  </si>
  <si>
    <t>飲食店</t>
  </si>
  <si>
    <t>760</t>
  </si>
  <si>
    <t>管理，補助的経済活動を行う事業所（76飲食店）</t>
  </si>
  <si>
    <t>　　　　　　7600　　主として管理事務を行う本社等</t>
  </si>
  <si>
    <t>　　　　　　7609　　その他の管理，補助的経済活動を行う事業所</t>
  </si>
  <si>
    <t>761</t>
  </si>
  <si>
    <t>食堂，レストラン（専門料理店を除く）</t>
  </si>
  <si>
    <t>　　　　　　7611　　食堂，レストラン（専門料理店を除く）</t>
  </si>
  <si>
    <t>762</t>
  </si>
  <si>
    <t>専門料理店</t>
  </si>
  <si>
    <t>　　　　　　7621　　日本料理店</t>
  </si>
  <si>
    <t>　　　　　　7622　　料亭</t>
  </si>
  <si>
    <t>　　　　　　7623　　中華料理店</t>
  </si>
  <si>
    <t>　　　　　　7624　　ラーメン店</t>
  </si>
  <si>
    <t>　　　　　　7625　　焼肉店</t>
  </si>
  <si>
    <t>　　　　　　7629　　その他の専門料理店</t>
  </si>
  <si>
    <t>763</t>
  </si>
  <si>
    <t>そば・うどん店</t>
  </si>
  <si>
    <t>　　　　　　7631　　そば・うどん店</t>
  </si>
  <si>
    <t>764</t>
  </si>
  <si>
    <t>すし店</t>
  </si>
  <si>
    <t>　　　　　　7641　　すし店</t>
  </si>
  <si>
    <t>765</t>
  </si>
  <si>
    <t>酒場，ビヤホール</t>
  </si>
  <si>
    <t>　　　　　　7651　　酒場，ビヤホール</t>
  </si>
  <si>
    <t>766</t>
  </si>
  <si>
    <t>バー，キャバレー，ナイトクラブ</t>
  </si>
  <si>
    <t>　　　　　　7661　　バー，キャバレー，ナイトクラブ</t>
  </si>
  <si>
    <t>767</t>
  </si>
  <si>
    <t>喫茶店</t>
  </si>
  <si>
    <t>　　　　　　7671　　喫茶店</t>
  </si>
  <si>
    <t>769</t>
  </si>
  <si>
    <t>その他の飲食店</t>
  </si>
  <si>
    <t>　　　　　　7691　　ハンバーガー店</t>
  </si>
  <si>
    <t>　　　　　　7692　　お好み焼・焼きそば・たこ焼店</t>
  </si>
  <si>
    <t>　　　　　　7699　　他に分類されない飲食店</t>
    <phoneticPr fontId="3"/>
  </si>
  <si>
    <t>77</t>
  </si>
  <si>
    <t>持ち帰り・配達飲食サービス業</t>
  </si>
  <si>
    <t>770</t>
  </si>
  <si>
    <t>管理，補助的経済活動を行う事業所（77持ち帰り・配達飲食サービス業）</t>
  </si>
  <si>
    <t>　　　　　　7700　　主として管理事務を行う本社等</t>
  </si>
  <si>
    <t>　　　　　　7709　　その他の管理，補助的経済活動を行う事業所</t>
  </si>
  <si>
    <t>771</t>
  </si>
  <si>
    <t>持ち帰り飲食サービス業</t>
  </si>
  <si>
    <t>　　　　　　7711　　持ち帰り飲食サービス業</t>
  </si>
  <si>
    <t>772</t>
  </si>
  <si>
    <t>配達飲食サービス業</t>
  </si>
  <si>
    <t>　　　　　　7721　　配達飲食サービス業</t>
  </si>
  <si>
    <t>大分類 Ｎ　生活関連サービス業，娯楽業</t>
  </si>
  <si>
    <t>78</t>
  </si>
  <si>
    <t>洗濯・理容・美容・浴場業</t>
  </si>
  <si>
    <t>780</t>
  </si>
  <si>
    <t>管理，補助的経済活動を行う事業所（78洗濯・理容・美容・浴場業）</t>
  </si>
  <si>
    <t>　　　　　　7800　　主として管理事務を行う本社等</t>
  </si>
  <si>
    <t>　　　　　　7809　　その他の管理，補助的経済活動を行う事業所</t>
  </si>
  <si>
    <t>781</t>
  </si>
  <si>
    <t>洗濯業</t>
  </si>
  <si>
    <t>　　　　　　7811　　普通洗濯業</t>
  </si>
  <si>
    <t>　　　　　　7812　　洗濯物取次業</t>
  </si>
  <si>
    <t>　　　　　　7813　　リネンサプライ業</t>
  </si>
  <si>
    <t>782</t>
  </si>
  <si>
    <t>理容業</t>
  </si>
  <si>
    <t>　　　　　　7821　　理容業</t>
  </si>
  <si>
    <t>783</t>
  </si>
  <si>
    <t>美容業</t>
  </si>
  <si>
    <t>　　　　　　7831　　美容業</t>
  </si>
  <si>
    <t>784</t>
  </si>
  <si>
    <t>一般公衆浴場業</t>
  </si>
  <si>
    <t>　　　　　　7841　　一般公衆浴場業</t>
  </si>
  <si>
    <t>785</t>
  </si>
  <si>
    <t>その他の公衆浴場業</t>
  </si>
  <si>
    <t>　　　　　　7851　　その他の公衆浴場業</t>
  </si>
  <si>
    <t>789</t>
  </si>
  <si>
    <t>その他の洗濯・理容・美容・浴場業</t>
  </si>
  <si>
    <t>　　　　　　7891　　洗張・染物業</t>
  </si>
  <si>
    <t>　　　　　　7892　　エステティック業</t>
  </si>
  <si>
    <t>　　　　　　7893　　リラクゼーション業（手技を用いるもの）</t>
    <rPh sb="22" eb="24">
      <t>シュギ</t>
    </rPh>
    <rPh sb="25" eb="26">
      <t>モチ</t>
    </rPh>
    <phoneticPr fontId="3"/>
  </si>
  <si>
    <t>　　　　　　7894　　ネイルサービス業</t>
    <phoneticPr fontId="3"/>
  </si>
  <si>
    <t>　　　　　　7899　　他に分類されない洗濯・理容・美容・浴場業</t>
  </si>
  <si>
    <t>79</t>
  </si>
  <si>
    <t>その他の生活関連サービス業</t>
  </si>
  <si>
    <t>790</t>
  </si>
  <si>
    <t>管理，補助的経済活動を行う事業所（79その他の生活関連サービス業）</t>
  </si>
  <si>
    <t>　　　　　　7900　　主として管理事務を行う本社等</t>
  </si>
  <si>
    <t>　　　　　　7909　　その他の管理，補助的経済活動を行う事業所</t>
  </si>
  <si>
    <t>791</t>
  </si>
  <si>
    <t>旅行業</t>
  </si>
  <si>
    <t>　　　　　　7911　　旅行業(旅行業者代理業を除く)</t>
  </si>
  <si>
    <t>　　　　　　7912　　旅行業者代理業</t>
  </si>
  <si>
    <t>792</t>
  </si>
  <si>
    <t>家事サービス業</t>
  </si>
  <si>
    <t>　　　　　　7921　　家事サービス業（住込みのもの）</t>
  </si>
  <si>
    <t>　　　　　　7922　　家事サービス業（住込みでないもの）</t>
  </si>
  <si>
    <t>793</t>
  </si>
  <si>
    <t>衣服裁縫修理業</t>
  </si>
  <si>
    <t>　　　　　　7931　　衣服裁縫修理業</t>
  </si>
  <si>
    <t>794</t>
  </si>
  <si>
    <t>物品預り業</t>
  </si>
  <si>
    <t>　　　　　　7941　　物品預り業</t>
  </si>
  <si>
    <t>795</t>
  </si>
  <si>
    <t>火葬・墓地管理業</t>
  </si>
  <si>
    <t>　　　　　　7951　　火葬業</t>
  </si>
  <si>
    <t>　　　　　　7952　　墓地管理業</t>
  </si>
  <si>
    <t>796</t>
  </si>
  <si>
    <t>冠婚葬祭業</t>
  </si>
  <si>
    <t>　　　　　　7961　　葬儀業</t>
  </si>
  <si>
    <t>　　　　　　7962　　結婚式場業</t>
  </si>
  <si>
    <t>　　　　　　7963　　冠婚葬祭互助会</t>
  </si>
  <si>
    <t>799</t>
  </si>
  <si>
    <t>他に分類されない生活関連サービス業</t>
  </si>
  <si>
    <t>　　　　　　7991　　食品賃加工業</t>
  </si>
  <si>
    <t>　　　　　　7992　　結婚相談業，結婚式場紹介業</t>
  </si>
  <si>
    <t>　　　　　　7993　　写真プリント，現像・焼付業</t>
    <phoneticPr fontId="3"/>
  </si>
  <si>
    <t>　　　　　　7999　　他に分類されないその他の生活関連サービス業</t>
  </si>
  <si>
    <t>80</t>
  </si>
  <si>
    <t>娯楽業</t>
  </si>
  <si>
    <t>800</t>
  </si>
  <si>
    <t>管理，補助的経済活動を行う事業所（80娯楽業）</t>
  </si>
  <si>
    <t>　　　　　　8000　　主として管理事務を行う本社等</t>
  </si>
  <si>
    <t>　　　　　　8009　　その他の管理，補助的経済活動を行う事業所</t>
  </si>
  <si>
    <t>801</t>
  </si>
  <si>
    <t>映画館</t>
  </si>
  <si>
    <t>　　　　　　8011　　映画館</t>
  </si>
  <si>
    <t>802</t>
  </si>
  <si>
    <t>興行場（別掲を除く），興行団</t>
  </si>
  <si>
    <t>　　　　　　8021　　劇場</t>
  </si>
  <si>
    <t>　　　　　　8022　　興行場</t>
  </si>
  <si>
    <t>　　　　　　8023　　劇団</t>
  </si>
  <si>
    <t>　　　　　　8024　　楽団，舞踏団</t>
  </si>
  <si>
    <t>　　　　　　8025　　演芸・スポーツ等興行団</t>
  </si>
  <si>
    <t>803</t>
  </si>
  <si>
    <t>競輪・競馬等の競走場，競技団</t>
  </si>
  <si>
    <t>　　　　　　8031　　競輪場</t>
  </si>
  <si>
    <t>　　　　　　8032　　競馬場</t>
  </si>
  <si>
    <t>　　　　　　8033　　自動車・モータボートの競走場</t>
  </si>
  <si>
    <t>　　　　　　8034　　競輪競技団</t>
  </si>
  <si>
    <t>　　　　　　8035　　競馬競技団</t>
  </si>
  <si>
    <t>　　　　　　8036　　自動車・モータボートの競技団</t>
  </si>
  <si>
    <t>804</t>
  </si>
  <si>
    <t>スポーツ施設提供業</t>
  </si>
  <si>
    <t>　　　　　　8041　　スポーツ施設提供業（別掲を除く）</t>
  </si>
  <si>
    <t>　　　　　　8042　　体育館</t>
  </si>
  <si>
    <t>　　　　　　8043　　ゴルフ場</t>
  </si>
  <si>
    <t>　　　　　　8044　　ゴルフ練習場</t>
  </si>
  <si>
    <t>　　　　　　8045　　ボウリング場</t>
  </si>
  <si>
    <t>　　　　　　8046　　テニス場</t>
  </si>
  <si>
    <t>　　　　　　8047　　バッティング・テニス練習場</t>
  </si>
  <si>
    <t>　　　　　　8048　　フィットネスクラブ</t>
  </si>
  <si>
    <t>805</t>
  </si>
  <si>
    <t>公園，遊園地</t>
  </si>
  <si>
    <t>　　　　　　8051　　公園</t>
  </si>
  <si>
    <t>　　　　　　8052　　遊園地（テーマパークを除く）</t>
  </si>
  <si>
    <t>　　　　　　8053　　テーマパーク</t>
  </si>
  <si>
    <t>806</t>
  </si>
  <si>
    <t>遊戯場</t>
  </si>
  <si>
    <t>　　　　　　8061　　ビリヤード場</t>
  </si>
  <si>
    <t>　　　　　　8062　　囲碁・将棋所</t>
  </si>
  <si>
    <t>　　　　　　8063　　マージャンクラブ</t>
  </si>
  <si>
    <t>　　　　　　8064　　パチンコホール</t>
  </si>
  <si>
    <t>　　　　　　8065　　ゲームセンター</t>
  </si>
  <si>
    <t>　　　　　　8069　　その他の遊戯場</t>
  </si>
  <si>
    <t>809</t>
  </si>
  <si>
    <t>その他の娯楽業</t>
  </si>
  <si>
    <t>　　　　　　8091　　ダンスホール</t>
  </si>
  <si>
    <t>　　　　　　8092　　マリーナ業</t>
  </si>
  <si>
    <t>　　　　　　8093　　遊漁船業</t>
  </si>
  <si>
    <t>　　　　　　8094　　芸ぎ業</t>
  </si>
  <si>
    <t>　　　　　　8095　　カラオケボックス業</t>
  </si>
  <si>
    <t>　　　　　　8096　　娯楽に附帯するサービス業</t>
  </si>
  <si>
    <t>　　　　　　8099　　他に分類されない娯楽業</t>
  </si>
  <si>
    <t>大分類 Ｏ　教育，学習支援業</t>
  </si>
  <si>
    <t>81</t>
  </si>
  <si>
    <t>学校教育</t>
  </si>
  <si>
    <t>810</t>
  </si>
  <si>
    <t>管理，補助的経済活動を行う事業所（81学校教育）</t>
  </si>
  <si>
    <t>　　　　　　8101　　管理，補助的経済活動を行う事業所</t>
  </si>
  <si>
    <t>811</t>
  </si>
  <si>
    <t>幼稚園</t>
  </si>
  <si>
    <t>　　　　　　8111　　幼稚園</t>
  </si>
  <si>
    <t>812</t>
  </si>
  <si>
    <t>小学校</t>
  </si>
  <si>
    <t>　　　　　　8121　　小学校</t>
  </si>
  <si>
    <t>813</t>
  </si>
  <si>
    <t>中学校</t>
  </si>
  <si>
    <t>　　　　　　8131　　中学校</t>
  </si>
  <si>
    <t>814</t>
  </si>
  <si>
    <t>高等学校，中等教育学校</t>
  </si>
  <si>
    <t>　　　　　　8141　　高等学校</t>
  </si>
  <si>
    <t>　　　　　　8142　　中等教育学校</t>
  </si>
  <si>
    <t>815</t>
  </si>
  <si>
    <t>特別支援学校</t>
  </si>
  <si>
    <t>　　　　　　8151　　特別支援学校</t>
  </si>
  <si>
    <t>816</t>
  </si>
  <si>
    <t>高等教育機関</t>
  </si>
  <si>
    <t>　　　　　　8161　　大学</t>
  </si>
  <si>
    <t>　　　　　　8162　　短期大学</t>
  </si>
  <si>
    <t>　　　　　　8163　　高等専門学校</t>
  </si>
  <si>
    <t>817</t>
  </si>
  <si>
    <t>専修学校，各種学校</t>
  </si>
  <si>
    <t>　　　　　　8171　　専修学校</t>
  </si>
  <si>
    <t>　　　　　　8172　　各種学校</t>
  </si>
  <si>
    <t>818</t>
  </si>
  <si>
    <t>学校教育支援機関</t>
  </si>
  <si>
    <t>　　　　　　8181　　学校教育支援機関</t>
  </si>
  <si>
    <t>819</t>
  </si>
  <si>
    <t>幼保連携型認定こども園</t>
    <rPh sb="1" eb="2">
      <t>タモツ</t>
    </rPh>
    <rPh sb="2" eb="5">
      <t>レンケイガタ</t>
    </rPh>
    <rPh sb="5" eb="7">
      <t>ニンテイ</t>
    </rPh>
    <rPh sb="10" eb="11">
      <t>エン</t>
    </rPh>
    <phoneticPr fontId="3"/>
  </si>
  <si>
    <t>　　　　　　8191　　幼保連携型認定こども園</t>
    <phoneticPr fontId="3"/>
  </si>
  <si>
    <t>82</t>
  </si>
  <si>
    <t>その他の教育，学習支援業</t>
  </si>
  <si>
    <t>820</t>
  </si>
  <si>
    <t>管理，補助的経済活動を行う事業所（82その他の教育，学習支援業）</t>
  </si>
  <si>
    <t>　　　　　　8200　　主として管理事務を行う本社等</t>
  </si>
  <si>
    <t>　　　　　　8209　　その他の管理，補助的経済活動を行う事業所</t>
  </si>
  <si>
    <t>821</t>
  </si>
  <si>
    <t>社会教育</t>
  </si>
  <si>
    <t>　　　　　　8211　　公民館</t>
  </si>
  <si>
    <t>　　　　　　8212　　図書館</t>
  </si>
  <si>
    <t>　　　　　　8213　　博物館，美術館</t>
  </si>
  <si>
    <t>　　　　　　8214　　動物園，植物園，水族館</t>
  </si>
  <si>
    <t>　　　　　　8215　　青少年教育施設</t>
  </si>
  <si>
    <t>　　　　　　8216　　社会通信教育</t>
  </si>
  <si>
    <t>　　　　　　8219　　その他の社会教育</t>
  </si>
  <si>
    <t>822</t>
  </si>
  <si>
    <t>職業・教育支援施設</t>
  </si>
  <si>
    <t>　　　　　　8221　　職員教育施設・支援業</t>
  </si>
  <si>
    <t>　　　　　　8222　　職業訓練施設</t>
  </si>
  <si>
    <t>　　　　　　8229　　その他の職業・教育支援施設</t>
  </si>
  <si>
    <t>823</t>
  </si>
  <si>
    <t>学習塾</t>
  </si>
  <si>
    <t>　　　　　　8231　　学習塾</t>
  </si>
  <si>
    <t>824</t>
  </si>
  <si>
    <t>教養・技能教授業</t>
  </si>
  <si>
    <t>　　　　　　8241　　音楽教授業</t>
  </si>
  <si>
    <t>　　　　　　8242　　書道教授業</t>
  </si>
  <si>
    <t>　　　　　　8243　　生花・茶道教授業</t>
  </si>
  <si>
    <t>　　　　　　8244　　そろばん教授業</t>
  </si>
  <si>
    <t>　　　　　　8245　　外国語会話教授業</t>
  </si>
  <si>
    <t>　　　　　　8246　　スポーツ・健康教授業</t>
  </si>
  <si>
    <t>　　　　　　8249　　その他の教養・技能教授業</t>
  </si>
  <si>
    <t>829</t>
  </si>
  <si>
    <t>他に分類されない教育，学習支援業</t>
  </si>
  <si>
    <t>　　　　　　8299　　他に分類されない教育，学習支援業</t>
  </si>
  <si>
    <t>大分類 Ｐ　医療，福祉</t>
  </si>
  <si>
    <t>83</t>
  </si>
  <si>
    <t>医療業</t>
  </si>
  <si>
    <t>830</t>
  </si>
  <si>
    <t>管理，補助的経済活動を行う事業所（83医療業）</t>
  </si>
  <si>
    <t>　　　　　　8300　　主として管理事務を行う本社等</t>
  </si>
  <si>
    <t>　　　　　　8309　　その他の管理，補助的経済活動を行う事業所</t>
  </si>
  <si>
    <t>831</t>
  </si>
  <si>
    <t>病院</t>
  </si>
  <si>
    <t>　　　　　　8311　　一般病院</t>
  </si>
  <si>
    <t>　　　　　　8312　　精神科病院</t>
  </si>
  <si>
    <t>832</t>
  </si>
  <si>
    <t>一般診療所</t>
  </si>
  <si>
    <t>　　　　　　8321　　有床診療所</t>
  </si>
  <si>
    <t>　　　　　　8322　　無床診療所</t>
  </si>
  <si>
    <t>833</t>
  </si>
  <si>
    <t>歯科診療所</t>
  </si>
  <si>
    <t>　　　　　　8331　　歯科診療所</t>
  </si>
  <si>
    <t>834</t>
  </si>
  <si>
    <t>助産・看護業</t>
  </si>
  <si>
    <t>　　　　　　8341　　助産所</t>
  </si>
  <si>
    <t>　　　　　　8342　　看護業</t>
  </si>
  <si>
    <t>835</t>
  </si>
  <si>
    <t>療術業</t>
  </si>
  <si>
    <t>　　　　　　8351　　あん摩マッサージ指圧師・はり師・きゅう師・柔道整復師の施術所</t>
  </si>
  <si>
    <t>　　　　　　8359　　その他の療術業</t>
  </si>
  <si>
    <t>836</t>
  </si>
  <si>
    <t>医療に附帯するサービス業</t>
  </si>
  <si>
    <t>　　　　　　8361　　歯科技工所</t>
  </si>
  <si>
    <t>　　　　　　8369　　その他の医療に附帯するサービス業</t>
  </si>
  <si>
    <t>84</t>
  </si>
  <si>
    <t>保健衛生</t>
  </si>
  <si>
    <t>840</t>
  </si>
  <si>
    <t>管理，補助的経済活動を行う事業所（84保健衛生）</t>
  </si>
  <si>
    <t>　　　　　　8400　　主として管理事務を行う本社等</t>
  </si>
  <si>
    <t>　　　　　　8409　　その他の管理，補助的経済活動を行う事業所</t>
  </si>
  <si>
    <t>841</t>
  </si>
  <si>
    <t>保健所</t>
  </si>
  <si>
    <t>　　　　　　8411　　保健所</t>
  </si>
  <si>
    <t>842</t>
  </si>
  <si>
    <t>健康相談施設</t>
  </si>
  <si>
    <t>　　　　　　8421　　結核健康相談施設</t>
  </si>
  <si>
    <t>　　　　　　8422　　精神保健相談施設</t>
  </si>
  <si>
    <t>　　　　　　8423　　母子健康相談施設</t>
  </si>
  <si>
    <t>　　　　　　8429　　その他の健康相談施設</t>
  </si>
  <si>
    <t>849</t>
  </si>
  <si>
    <t>その他の保健衛生</t>
  </si>
  <si>
    <t>　　　　　　8491　　検疫所（動物検疫所，植物防疫所を除く）</t>
  </si>
  <si>
    <t>　　　　　　8492　　検査業</t>
  </si>
  <si>
    <t>　　　　　　8493　　消毒業</t>
  </si>
  <si>
    <t>　　　　　　8499　　他に分類されない保健衛生</t>
  </si>
  <si>
    <t>85</t>
  </si>
  <si>
    <t>社会保険・社会福祉・介護事業</t>
  </si>
  <si>
    <t>850</t>
  </si>
  <si>
    <t>管理，補助的経済活動を行う事業所（85社会保険・社会福祉・介護事業）</t>
  </si>
  <si>
    <t>　　　　　　8500　　主として管理事務を行う本社等</t>
  </si>
  <si>
    <t>　　　　　　8509　　その他の管理，補助的経済活動を行う事業所</t>
  </si>
  <si>
    <t>851</t>
  </si>
  <si>
    <t>社会保険事業団体</t>
  </si>
  <si>
    <t>　　　　　　8511　　社会保険事業団体</t>
  </si>
  <si>
    <t>852</t>
  </si>
  <si>
    <t>福祉事務所</t>
  </si>
  <si>
    <t>　　　　　　8521　　福祉事務所</t>
  </si>
  <si>
    <t>853</t>
  </si>
  <si>
    <t>児童福祉事業</t>
  </si>
  <si>
    <t>　　　　　　8531　　保育所</t>
  </si>
  <si>
    <t>　　　　　　8539　　その他の児童福祉事業</t>
  </si>
  <si>
    <t>854</t>
  </si>
  <si>
    <t>老人福祉・介護事業</t>
  </si>
  <si>
    <t>　　　　　　8541　　特別養護老人ホーム</t>
  </si>
  <si>
    <t>　　　　　　8542　　介護老人保健施設</t>
  </si>
  <si>
    <t>　　　　　　8543　　通所・短期入所介護事業</t>
  </si>
  <si>
    <t>　　　　　　8544　　訪問介護事業</t>
  </si>
  <si>
    <t>　　　　　　8545　　認知症老人グループホーム</t>
  </si>
  <si>
    <t>　　　　　　8546　　有料老人ホーム</t>
  </si>
  <si>
    <t>　　　　　　8549　　その他の老人福祉・介護事業</t>
  </si>
  <si>
    <t>855</t>
  </si>
  <si>
    <t>障害者福祉事業</t>
  </si>
  <si>
    <t>　　　　　　8551　　居住支援事業</t>
  </si>
  <si>
    <t>　　　　　　8559　　その他の障害者福祉事業</t>
  </si>
  <si>
    <t>859</t>
  </si>
  <si>
    <t>その他の社会保険・社会福祉・介護事業</t>
  </si>
  <si>
    <t>　　　　　　8591　　更生保護事業</t>
  </si>
  <si>
    <t>　　　　　　8599　　他に分類されない社会保険・社会福祉・介護事業</t>
  </si>
  <si>
    <t>大分類 Ｑ　複合サービス事業</t>
  </si>
  <si>
    <t>86</t>
  </si>
  <si>
    <t>郵便局</t>
  </si>
  <si>
    <t>860</t>
  </si>
  <si>
    <t>管理，補助的経済活動を行う事業所（86郵便局）</t>
  </si>
  <si>
    <t>　　　　　　8601　　管理，補助的経済活動を行う事業所</t>
  </si>
  <si>
    <t>861</t>
  </si>
  <si>
    <t>　　　　　　8611　　郵便局</t>
  </si>
  <si>
    <t>862</t>
  </si>
  <si>
    <t>郵便局受託業</t>
  </si>
  <si>
    <t>　　　　　　8621　　簡易郵便局</t>
  </si>
  <si>
    <t>　　　　　　8629　　その他の郵便局受託業</t>
  </si>
  <si>
    <t>87</t>
  </si>
  <si>
    <t>協同組合（他に分類されないもの）</t>
  </si>
  <si>
    <t>870</t>
  </si>
  <si>
    <t>管理，補助的経済活動を行う事業所（87協同組合）</t>
  </si>
  <si>
    <t>　　　　　　8701　　管理，補助的経済活動を行う事業所</t>
  </si>
  <si>
    <t>871</t>
  </si>
  <si>
    <t>農林水産業協同組合（他に分類されないもの）</t>
  </si>
  <si>
    <t>　　　　　　8711　　農業協同組合（他に分類されないもの）</t>
  </si>
  <si>
    <t>　　　　　　8712　　漁業協同組合（他に分類されないもの）</t>
  </si>
  <si>
    <t>　　　　　　8713　　水産加工業協同組合（他に分類されないもの）</t>
  </si>
  <si>
    <t>　　　　　　8714　　森林組合（他に分類されないもの）</t>
  </si>
  <si>
    <t>872</t>
  </si>
  <si>
    <t>事業協同組合（他に分類されないもの）</t>
  </si>
  <si>
    <t>　　　　　　8721　　事業協同組合（他に分類されないもの）</t>
  </si>
  <si>
    <t>大分類 Ｒ　サービス業（他に分類されないもの）</t>
  </si>
  <si>
    <t>88</t>
  </si>
  <si>
    <t>廃棄物処理業</t>
  </si>
  <si>
    <t>880</t>
  </si>
  <si>
    <t>管理，補助的経済活動を行う事業所（88廃棄物処理業）</t>
  </si>
  <si>
    <t>　　　　　　8800　　主として管理事務を行う本社等</t>
  </si>
  <si>
    <t>　　　　　　8809　　その他の管理，補助的経済活動を行う事業所</t>
  </si>
  <si>
    <t>881</t>
  </si>
  <si>
    <t>一般廃棄物処理業</t>
  </si>
  <si>
    <t>　　　　　　8811　　し尿収集運搬業</t>
  </si>
  <si>
    <t>　　　　　　8812　　し尿処分業</t>
  </si>
  <si>
    <t>　　　　　　8813　　浄化槽清掃業</t>
  </si>
  <si>
    <t>　　　　　　8814　　浄化槽保守点検業</t>
  </si>
  <si>
    <t>　　　　　　8815　　ごみ収集運搬業</t>
  </si>
  <si>
    <t>　　　　　　8816　　ごみ処分業</t>
  </si>
  <si>
    <t>　　　　　　8817　　清掃事務所</t>
  </si>
  <si>
    <t>882</t>
  </si>
  <si>
    <t>産業廃棄物処理業</t>
  </si>
  <si>
    <t>　　　　　　8821　　産業廃棄物収集運搬業</t>
  </si>
  <si>
    <t>　　　　　　8822　　産業廃棄物処分業</t>
  </si>
  <si>
    <t>　　　　　　8823　　特別管理産業廃棄物収集運搬業</t>
  </si>
  <si>
    <t>　　　　　　8824　　特別管理産業廃棄物処分業</t>
  </si>
  <si>
    <t>889</t>
  </si>
  <si>
    <t>その他の廃棄物処理業</t>
  </si>
  <si>
    <t>　　　　　　8891　　死亡獣畜取扱業</t>
  </si>
  <si>
    <t>　　　　　　8899　　他に分類されない廃棄物処理業</t>
  </si>
  <si>
    <t>89</t>
  </si>
  <si>
    <t>自動車整備業</t>
  </si>
  <si>
    <t>890</t>
  </si>
  <si>
    <t>管理，補助的経済活動を行う事業所（89自動車整備業）</t>
  </si>
  <si>
    <t>　　　　　　8901　　管理，補助的経済活動を行う事業所</t>
  </si>
  <si>
    <t>891</t>
  </si>
  <si>
    <t>　　　　　　8911　　自動車一般整備業</t>
  </si>
  <si>
    <t>　　　　　　8919　　その他の自動車整備業</t>
  </si>
  <si>
    <t>90</t>
  </si>
  <si>
    <t>機械等修理業（別掲を除く）</t>
  </si>
  <si>
    <t>900</t>
  </si>
  <si>
    <t>管理，補助的経済活動を行う事業所（90機械等修理業）</t>
  </si>
  <si>
    <t>　　　　　　9000　　主として管理事務を行う本社等</t>
  </si>
  <si>
    <t>　　　　　　9009　　その他の管理，補助的経済活動を行う事業所</t>
  </si>
  <si>
    <t>901</t>
  </si>
  <si>
    <t>機械修理業（電気機械器具を除く）</t>
  </si>
  <si>
    <t>　　　　　　9011　　一般機械修理業（建設・鉱山機械を除く）</t>
  </si>
  <si>
    <t>　　　　　　9012　　建設・鉱山機械整備業</t>
  </si>
  <si>
    <t>902</t>
  </si>
  <si>
    <t>電気機械器具修理業</t>
  </si>
  <si>
    <t>　　　　　　9021　　電気機械器具修理業</t>
  </si>
  <si>
    <t>903</t>
  </si>
  <si>
    <t>表具業</t>
  </si>
  <si>
    <t>　　　　　　9031　　表具業</t>
  </si>
  <si>
    <t>909</t>
  </si>
  <si>
    <t>その他の修理業</t>
  </si>
  <si>
    <t>　　　　　　9091　　家具修理業</t>
  </si>
  <si>
    <t>　　　　　　9092　　時計修理業</t>
  </si>
  <si>
    <t>　　　　　　9093　　履物修理業</t>
  </si>
  <si>
    <t>　　　　　　9094　　かじ業</t>
  </si>
  <si>
    <t>　　　　　　9099　　他に分類されない修理業</t>
  </si>
  <si>
    <t>91</t>
  </si>
  <si>
    <t>職業紹介・労働者派遣業</t>
  </si>
  <si>
    <t>910</t>
  </si>
  <si>
    <t>管理，補助的経済活動を行う事業所（91職業紹介・労働者派遣業）</t>
  </si>
  <si>
    <t>　　　　　　9100　　主として管理事務を行う本社等</t>
  </si>
  <si>
    <t>　　　　　　9109　　その他の管理，補助的経済活動を行う事業所</t>
  </si>
  <si>
    <t>911</t>
  </si>
  <si>
    <t>職業紹介業</t>
  </si>
  <si>
    <t>　　　　　　9111　　職業紹介業</t>
  </si>
  <si>
    <t>912</t>
  </si>
  <si>
    <t>労働者派遣業</t>
  </si>
  <si>
    <t>　　　　　　9121　　労働者派遣業</t>
  </si>
  <si>
    <t>92</t>
  </si>
  <si>
    <t>その他の事業サービス業</t>
  </si>
  <si>
    <t>920</t>
  </si>
  <si>
    <t>管理，補助的経済活動を行う事業所（92その他の事業サービス業）</t>
  </si>
  <si>
    <t>　　　　　　9200　　主として管理事務を行う本社等</t>
  </si>
  <si>
    <t>　　　　　　9209　　その他の管理，補助的経済活動を行う事業所</t>
  </si>
  <si>
    <t>921</t>
  </si>
  <si>
    <t>速記・ワープロ入力・複写業</t>
  </si>
  <si>
    <t>　　　　　　9211　　速記・ワープロ入力業</t>
  </si>
  <si>
    <t>　　　　　　9212　　複写業</t>
  </si>
  <si>
    <t>922</t>
  </si>
  <si>
    <t>建物サービス業</t>
  </si>
  <si>
    <t>　　　　　　9221　　ビルメンテナンス業</t>
  </si>
  <si>
    <t>　　　　　　9229　　その他の建物サービス業</t>
  </si>
  <si>
    <t>923</t>
  </si>
  <si>
    <t>警備業</t>
  </si>
  <si>
    <t>　　　　　　9231　　警備業</t>
  </si>
  <si>
    <t>929</t>
  </si>
  <si>
    <t>他に分類されない事業サービス業</t>
  </si>
  <si>
    <t>　　　　　　9291　　ディスプレイ業</t>
  </si>
  <si>
    <t>　　　　　　9292　　産業用設備洗浄業</t>
  </si>
  <si>
    <t>　　　　　　9293　　看板書き業</t>
  </si>
  <si>
    <t>　　　　　　9294　　コールセンター業</t>
    <phoneticPr fontId="3"/>
  </si>
  <si>
    <t>　　　　　　9299　　他に分類されないその他の事業サービス業</t>
  </si>
  <si>
    <t>93</t>
  </si>
  <si>
    <t>政治・経済・文化団体</t>
  </si>
  <si>
    <t>931</t>
  </si>
  <si>
    <t>経済団体</t>
  </si>
  <si>
    <t>　　　　　　9311　　実業団体</t>
  </si>
  <si>
    <t>　　　　　　9312　　同業団体</t>
  </si>
  <si>
    <t>932</t>
  </si>
  <si>
    <t>労働団体</t>
  </si>
  <si>
    <t>　　　　　　9321　　労働団体</t>
  </si>
  <si>
    <t>933</t>
  </si>
  <si>
    <t>学術・文化団体</t>
  </si>
  <si>
    <t>　　　　　　9331　　学術団体</t>
  </si>
  <si>
    <t>　　　　　　9332　　文化団体</t>
  </si>
  <si>
    <t>934</t>
  </si>
  <si>
    <t>政治団体</t>
  </si>
  <si>
    <t>　　　　　　9341　　政治団体</t>
  </si>
  <si>
    <t>939</t>
  </si>
  <si>
    <t>他に分類されない非営利的団体</t>
  </si>
  <si>
    <t>　　　　　　9399　　他に分類されない非営利的団体</t>
  </si>
  <si>
    <t>94</t>
  </si>
  <si>
    <t>宗教</t>
  </si>
  <si>
    <t>941</t>
  </si>
  <si>
    <t>神道系宗教</t>
  </si>
  <si>
    <t>　　　　　　9411　　神社，神道教会</t>
  </si>
  <si>
    <t>　　　　　　9412　　教派事務所</t>
  </si>
  <si>
    <t>942</t>
  </si>
  <si>
    <t>仏教系宗教</t>
  </si>
  <si>
    <t>　　　　　　9421　　寺院，仏教教会</t>
  </si>
  <si>
    <t>　　　　　　9422　　宗派事務所</t>
  </si>
  <si>
    <t>943</t>
  </si>
  <si>
    <t>キリスト教系宗教</t>
  </si>
  <si>
    <t>　　　　　　9431　　キリスト教教会，修道院</t>
  </si>
  <si>
    <t>　　　　　　9432　　教団事務所</t>
  </si>
  <si>
    <t>949</t>
  </si>
  <si>
    <t>その他の宗教</t>
  </si>
  <si>
    <t>　　　　　　9491　　その他の宗教の教会</t>
  </si>
  <si>
    <t>　　　　　　9499　　その他の宗教の教団事務所</t>
  </si>
  <si>
    <t>95</t>
  </si>
  <si>
    <t>その他のサービス業</t>
  </si>
  <si>
    <t>950</t>
  </si>
  <si>
    <t>管理，補助的経済活動を行う事業所（95その他のサービス業）</t>
  </si>
  <si>
    <t>　　　　　　9501　　管理，補助的経済活動を行う事業所</t>
  </si>
  <si>
    <t>951</t>
  </si>
  <si>
    <t>集会場</t>
  </si>
  <si>
    <t>　　　　　　9511　　集会場</t>
  </si>
  <si>
    <t>952</t>
  </si>
  <si>
    <t>と畜場</t>
  </si>
  <si>
    <t>　　　　　　9521　　と畜場</t>
  </si>
  <si>
    <t>959</t>
  </si>
  <si>
    <t>他に分類されないサービス業</t>
  </si>
  <si>
    <t>　　　　　　9599　　他に分類されないサービス業</t>
  </si>
  <si>
    <t>96</t>
  </si>
  <si>
    <t>外国公務</t>
  </si>
  <si>
    <t>961</t>
  </si>
  <si>
    <t>外国公館</t>
  </si>
  <si>
    <t>　　　　　　9611　　外国公館</t>
  </si>
  <si>
    <t>969</t>
  </si>
  <si>
    <t>その他の外国公務</t>
  </si>
  <si>
    <t>　　　　　　9699　　その他の外国公務</t>
  </si>
  <si>
    <t>大分類 Ｓ　公務（他に分類されるものを除く）</t>
  </si>
  <si>
    <t>97</t>
  </si>
  <si>
    <t>国家公務</t>
  </si>
  <si>
    <t>971</t>
  </si>
  <si>
    <t>立法機関</t>
  </si>
  <si>
    <t>　　　　　　9711　　立法機関</t>
  </si>
  <si>
    <t>972</t>
  </si>
  <si>
    <t>司法機関</t>
  </si>
  <si>
    <t>　　　　　　9721　　司法機関</t>
  </si>
  <si>
    <t>973</t>
  </si>
  <si>
    <t>行政機関</t>
  </si>
  <si>
    <t>　　　　　　9731　　行政機関</t>
  </si>
  <si>
    <t>98</t>
  </si>
  <si>
    <t>地方公務</t>
  </si>
  <si>
    <t>981</t>
  </si>
  <si>
    <t>都道府県機関</t>
  </si>
  <si>
    <t>　　　　　　9811　　都道府県機関</t>
  </si>
  <si>
    <t>982</t>
  </si>
  <si>
    <t>市町村機関</t>
  </si>
  <si>
    <t>　　　　　　9821　　市町村機関</t>
  </si>
  <si>
    <t>大分類 Ｔ　分類不能の産業</t>
  </si>
  <si>
    <t>99</t>
  </si>
  <si>
    <t>分類不能の産業</t>
    <rPh sb="0" eb="1">
      <t>ブン</t>
    </rPh>
    <phoneticPr fontId="3"/>
  </si>
  <si>
    <t>999</t>
  </si>
  <si>
    <t>　　　　　　9999　分類不能の産業</t>
  </si>
  <si>
    <t>蓄電池導入の有無：</t>
    <rPh sb="0" eb="3">
      <t>チクデンチ</t>
    </rPh>
    <rPh sb="3" eb="5">
      <t>ドウニュウ</t>
    </rPh>
    <rPh sb="6" eb="8">
      <t>ウム</t>
    </rPh>
    <phoneticPr fontId="8"/>
  </si>
  <si>
    <t>※本補助金で蓄電池を導入しない場合は、上記の網掛け部分は空欄とすること</t>
    <rPh sb="1" eb="5">
      <t>ホンホジョキン</t>
    </rPh>
    <rPh sb="6" eb="9">
      <t>チクデンチ</t>
    </rPh>
    <rPh sb="10" eb="12">
      <t>ドウニュウ</t>
    </rPh>
    <rPh sb="15" eb="17">
      <t>バアイ</t>
    </rPh>
    <rPh sb="19" eb="21">
      <t>ジョウキ</t>
    </rPh>
    <rPh sb="22" eb="24">
      <t>アミカ</t>
    </rPh>
    <rPh sb="25" eb="27">
      <t>ブブン</t>
    </rPh>
    <rPh sb="28" eb="30">
      <t>クウラン</t>
    </rPh>
    <phoneticPr fontId="8"/>
  </si>
  <si>
    <t>蓄電池の判定：</t>
    <rPh sb="0" eb="3">
      <t>チクデンチ</t>
    </rPh>
    <rPh sb="4" eb="6">
      <t>ハンテイ</t>
    </rPh>
    <phoneticPr fontId="8"/>
  </si>
  <si>
    <t>15年以上</t>
    <rPh sb="2" eb="3">
      <t>ネン</t>
    </rPh>
    <rPh sb="3" eb="5">
      <t>イジョウ</t>
    </rPh>
    <phoneticPr fontId="8"/>
  </si>
  <si>
    <t>10年</t>
    <rPh sb="2" eb="3">
      <t>ネン</t>
    </rPh>
    <phoneticPr fontId="8"/>
  </si>
  <si>
    <t>12年</t>
    <rPh sb="2" eb="3">
      <t>ネン</t>
    </rPh>
    <phoneticPr fontId="8"/>
  </si>
  <si>
    <t>13年</t>
    <rPh sb="2" eb="3">
      <t>ネン</t>
    </rPh>
    <phoneticPr fontId="8"/>
  </si>
  <si>
    <t>14年</t>
    <rPh sb="2" eb="3">
      <t>ネン</t>
    </rPh>
    <phoneticPr fontId="8"/>
  </si>
  <si>
    <t>9年以下</t>
    <rPh sb="1" eb="2">
      <t>ネン</t>
    </rPh>
    <rPh sb="2" eb="4">
      <t>イカ</t>
    </rPh>
    <phoneticPr fontId="8"/>
  </si>
  <si>
    <t>パワーコンディショナーの定格出力　</t>
    <rPh sb="12" eb="14">
      <t>テイカク</t>
    </rPh>
    <rPh sb="14" eb="16">
      <t>シュツリョク</t>
    </rPh>
    <phoneticPr fontId="8"/>
  </si>
  <si>
    <t>登録要件</t>
    <phoneticPr fontId="8"/>
  </si>
  <si>
    <t>項　目</t>
    <phoneticPr fontId="8"/>
  </si>
  <si>
    <t>判定</t>
    <rPh sb="0" eb="2">
      <t>ハンテイ</t>
    </rPh>
    <phoneticPr fontId="8"/>
  </si>
  <si>
    <t>太陽電池出力（太陽電池モジュールの公称最大出力の合計値）
※(き)の範囲内とすること</t>
    <rPh sb="0" eb="2">
      <t>タイヨウ</t>
    </rPh>
    <rPh sb="2" eb="4">
      <t>デンチ</t>
    </rPh>
    <rPh sb="4" eb="6">
      <t>シュツリョク</t>
    </rPh>
    <phoneticPr fontId="8"/>
  </si>
  <si>
    <t>住宅用</t>
    <rPh sb="0" eb="3">
      <t>ジュウタクヨウ</t>
    </rPh>
    <phoneticPr fontId="8"/>
  </si>
  <si>
    <t>産業用</t>
    <rPh sb="0" eb="3">
      <t>サンギョウヨウ</t>
    </rPh>
    <phoneticPr fontId="8"/>
  </si>
  <si>
    <t>保証年数10年</t>
    <rPh sb="0" eb="4">
      <t>ホショウネンスウ</t>
    </rPh>
    <phoneticPr fontId="8"/>
  </si>
  <si>
    <t>保証年数11年</t>
    <phoneticPr fontId="8"/>
  </si>
  <si>
    <t>保証年数12年</t>
    <phoneticPr fontId="8"/>
  </si>
  <si>
    <t>保証年数13年</t>
    <phoneticPr fontId="8"/>
  </si>
  <si>
    <t>保証年数14年</t>
    <phoneticPr fontId="8"/>
  </si>
  <si>
    <t>保証年数15年以上</t>
    <phoneticPr fontId="8"/>
  </si>
  <si>
    <t>目標価格（蓄電システム費)</t>
    <phoneticPr fontId="8"/>
  </si>
  <si>
    <t>機器ごとの保証年数に応じて設定した目標価格以下のシステム費であるか</t>
    <phoneticPr fontId="8"/>
  </si>
  <si>
    <t>(す)</t>
    <phoneticPr fontId="8"/>
  </si>
  <si>
    <t>当該施設における再エネの自家消費率
※(し) ＝ (さ) ÷ (こ) ×100</t>
    <rPh sb="0" eb="4">
      <t>トウガイシセツ</t>
    </rPh>
    <rPh sb="12" eb="17">
      <t>ジカショウヒリツ</t>
    </rPh>
    <phoneticPr fontId="8"/>
  </si>
  <si>
    <t>(そ)</t>
    <phoneticPr fontId="8"/>
  </si>
  <si>
    <t>蓄電池の定格容量
　　※入力した数値を確認できる仕様書を添付すること</t>
    <rPh sb="4" eb="8">
      <t>テイカクヨウリョウ</t>
    </rPh>
    <rPh sb="12" eb="14">
      <t>ニュウリョク</t>
    </rPh>
    <rPh sb="16" eb="18">
      <t>スウチ</t>
    </rPh>
    <rPh sb="19" eb="21">
      <t>カクニン</t>
    </rPh>
    <rPh sb="24" eb="27">
      <t>シヨウショ</t>
    </rPh>
    <rPh sb="28" eb="30">
      <t>テンプ</t>
    </rPh>
    <phoneticPr fontId="8"/>
  </si>
  <si>
    <t>蓄電池の定格出力
　　※入力した数値を確認できる仕様書を添付すること</t>
    <rPh sb="0" eb="3">
      <t>チクデンチ</t>
    </rPh>
    <rPh sb="4" eb="6">
      <t>テイカク</t>
    </rPh>
    <rPh sb="6" eb="8">
      <t>シュツリョク</t>
    </rPh>
    <phoneticPr fontId="8"/>
  </si>
  <si>
    <t>(ね)</t>
    <phoneticPr fontId="8"/>
  </si>
  <si>
    <t>合計　（に）</t>
    <rPh sb="0" eb="2">
      <t>ゴウケイ</t>
    </rPh>
    <phoneticPr fontId="8"/>
  </si>
  <si>
    <t>(ぬ)</t>
    <phoneticPr fontId="8"/>
  </si>
  <si>
    <t>同施設の再エネ比率
※(せ) ＝ (こ) ÷施設全体の年間使用電力量×100</t>
    <rPh sb="7" eb="9">
      <t>ヒリツ</t>
    </rPh>
    <phoneticPr fontId="8"/>
  </si>
  <si>
    <t>(J)</t>
    <phoneticPr fontId="8"/>
  </si>
  <si>
    <t>円/年
※金額の根拠資料を添付すること</t>
    <rPh sb="0" eb="1">
      <t>エン</t>
    </rPh>
    <rPh sb="2" eb="3">
      <t>ネン</t>
    </rPh>
    <rPh sb="5" eb="7">
      <t>キンガク</t>
    </rPh>
    <phoneticPr fontId="9"/>
  </si>
  <si>
    <t>●●社、5kWh</t>
    <rPh sb="2" eb="3">
      <t>シャ</t>
    </rPh>
    <phoneticPr fontId="8"/>
  </si>
  <si>
    <t>合計金額（消費税抜き）</t>
    <rPh sb="0" eb="2">
      <t>ゴウケイ</t>
    </rPh>
    <phoneticPr fontId="8"/>
  </si>
  <si>
    <t>(E)</t>
    <phoneticPr fontId="8"/>
  </si>
  <si>
    <t>※考え方を記入すること</t>
    <phoneticPr fontId="8"/>
  </si>
  <si>
    <t>太陽光発電（蓄電池を含まない）</t>
    <phoneticPr fontId="8"/>
  </si>
  <si>
    <t>サプライチェーン改革・生産拠点の国内投資も踏まえた脱炭素社会への転換支援事業〈経費集計表〉</t>
    <rPh sb="18" eb="20">
      <t>トウシ</t>
    </rPh>
    <rPh sb="39" eb="41">
      <t>ケイヒ</t>
    </rPh>
    <phoneticPr fontId="9"/>
  </si>
  <si>
    <t>サプライチェーン改革・生産拠点の国内投資も踏まえた脱炭素社会への転換支援事業
【経費内訳】</t>
    <rPh sb="8" eb="10">
      <t>カイカク</t>
    </rPh>
    <rPh sb="11" eb="13">
      <t>セイサン</t>
    </rPh>
    <rPh sb="13" eb="15">
      <t>キョテン</t>
    </rPh>
    <rPh sb="16" eb="18">
      <t>コクナイ</t>
    </rPh>
    <rPh sb="18" eb="20">
      <t>トウシ</t>
    </rPh>
    <rPh sb="21" eb="22">
      <t>フ</t>
    </rPh>
    <rPh sb="25" eb="26">
      <t>ダツ</t>
    </rPh>
    <rPh sb="26" eb="28">
      <t>タンソ</t>
    </rPh>
    <rPh sb="28" eb="30">
      <t>シャカイ</t>
    </rPh>
    <rPh sb="32" eb="34">
      <t>テンカン</t>
    </rPh>
    <rPh sb="34" eb="36">
      <t>シエン</t>
    </rPh>
    <rPh sb="36" eb="38">
      <t>ジギョウ</t>
    </rPh>
    <phoneticPr fontId="3"/>
  </si>
  <si>
    <t>二酸化炭素排出抑制対策事業費等補助金
（サプライチェーン改革・生産拠点の国内投資も踏まえた脱炭素社会への転換支援事業）
提出書類チェックリスト</t>
    <rPh sb="38" eb="40">
      <t>トウシ</t>
    </rPh>
    <phoneticPr fontId="9"/>
  </si>
  <si>
    <t>(た)</t>
  </si>
  <si>
    <t>(つ)</t>
  </si>
  <si>
    <t>蓄電池の蓄電容量÷定格出力
　　※(て) ＝ (た) ÷ (つ)</t>
    <rPh sb="0" eb="3">
      <t>チクデンチ</t>
    </rPh>
    <rPh sb="4" eb="6">
      <t>チクデン</t>
    </rPh>
    <rPh sb="6" eb="8">
      <t>ヨウリョウ</t>
    </rPh>
    <phoneticPr fontId="8"/>
  </si>
  <si>
    <t>①事業</t>
    <rPh sb="1" eb="3">
      <t>ジギョウ</t>
    </rPh>
    <phoneticPr fontId="2"/>
  </si>
  <si>
    <t>②事業</t>
    <rPh sb="1" eb="3">
      <t>ジギョウ</t>
    </rPh>
    <phoneticPr fontId="2"/>
  </si>
  <si>
    <t>③事業</t>
    <phoneticPr fontId="2"/>
  </si>
  <si>
    <t>④事業</t>
    <phoneticPr fontId="2"/>
  </si>
  <si>
    <t>⑤事業</t>
    <phoneticPr fontId="2"/>
  </si>
  <si>
    <t>⑥事業</t>
    <phoneticPr fontId="2"/>
  </si>
  <si>
    <r>
      <t xml:space="preserve">(8) 補助金所要額
</t>
    </r>
    <r>
      <rPr>
        <sz val="10"/>
        <rFont val="ＭＳ Ｐ明朝"/>
        <family val="1"/>
        <charset val="128"/>
      </rPr>
      <t>　※(7) を千円未満切り捨て
　※上限1.2億円</t>
    </r>
    <rPh sb="4" eb="7">
      <t>ホジョキン</t>
    </rPh>
    <rPh sb="7" eb="9">
      <t>ショヨウ</t>
    </rPh>
    <rPh sb="9" eb="10">
      <t>ガク</t>
    </rPh>
    <rPh sb="22" eb="23">
      <t>キ</t>
    </rPh>
    <rPh sb="24" eb="25">
      <t>ス</t>
    </rPh>
    <rPh sb="29" eb="31">
      <t>ジョウゲン</t>
    </rPh>
    <rPh sb="34" eb="36">
      <t>オクエン</t>
    </rPh>
    <phoneticPr fontId="3"/>
  </si>
  <si>
    <t>本補助事業で導入する
蓄電池の蓄電容量：</t>
    <rPh sb="0" eb="1">
      <t>ホン</t>
    </rPh>
    <rPh sb="1" eb="3">
      <t>ホジョ</t>
    </rPh>
    <rPh sb="3" eb="5">
      <t>ジギョウ</t>
    </rPh>
    <rPh sb="6" eb="8">
      <t>ドウニュウ</t>
    </rPh>
    <rPh sb="11" eb="14">
      <t>チクデンチ</t>
    </rPh>
    <rPh sb="15" eb="17">
      <t>チクデン</t>
    </rPh>
    <rPh sb="17" eb="19">
      <t>ヨウリョウ</t>
    </rPh>
    <phoneticPr fontId="2"/>
  </si>
  <si>
    <t>本補助事業で導入する
蓄電池の定格出力：</t>
    <rPh sb="0" eb="1">
      <t>ホン</t>
    </rPh>
    <rPh sb="1" eb="3">
      <t>ホジョ</t>
    </rPh>
    <rPh sb="3" eb="5">
      <t>ジギョウ</t>
    </rPh>
    <rPh sb="6" eb="8">
      <t>ドウニュウ</t>
    </rPh>
    <phoneticPr fontId="2"/>
  </si>
  <si>
    <t>需要家の名称：</t>
    <rPh sb="0" eb="3">
      <t>ジュヨウカ</t>
    </rPh>
    <rPh sb="4" eb="6">
      <t>メイショウ</t>
    </rPh>
    <phoneticPr fontId="9"/>
  </si>
  <si>
    <t>間接補助事業の内容：</t>
  </si>
  <si>
    <t>対象施設の区分：</t>
    <rPh sb="0" eb="2">
      <t>タイショウ</t>
    </rPh>
    <rPh sb="2" eb="4">
      <t>シセツ</t>
    </rPh>
    <rPh sb="5" eb="7">
      <t>クブン</t>
    </rPh>
    <phoneticPr fontId="3"/>
  </si>
  <si>
    <t>工場</t>
    <rPh sb="0" eb="2">
      <t>コウジョウ</t>
    </rPh>
    <phoneticPr fontId="8"/>
  </si>
  <si>
    <t>物流施設</t>
    <rPh sb="0" eb="4">
      <t>ブツリュウシセツ</t>
    </rPh>
    <phoneticPr fontId="8"/>
  </si>
  <si>
    <t>業務用施設</t>
    <rPh sb="0" eb="5">
      <t>ギョウムヨウシセツ</t>
    </rPh>
    <phoneticPr fontId="8"/>
  </si>
  <si>
    <t>産業用施設</t>
    <rPh sb="0" eb="5">
      <t>サンギョウヨウシセツ</t>
    </rPh>
    <phoneticPr fontId="8"/>
  </si>
  <si>
    <t>公共施設</t>
    <rPh sb="0" eb="4">
      <t>コウキョウシセツ</t>
    </rPh>
    <phoneticPr fontId="8"/>
  </si>
  <si>
    <t>戸建て住宅</t>
    <rPh sb="0" eb="2">
      <t>コダ</t>
    </rPh>
    <rPh sb="3" eb="5">
      <t>ジュウタク</t>
    </rPh>
    <phoneticPr fontId="8"/>
  </si>
  <si>
    <t>その他</t>
    <rPh sb="2" eb="3">
      <t>タ</t>
    </rPh>
    <phoneticPr fontId="8"/>
  </si>
  <si>
    <t>サプライチェーン対策のための国内投資促進事業費補助金（経済産業省）の交付の要件を満たす施設であり、同補助金の交付決定を受けた施設である：</t>
    <phoneticPr fontId="8"/>
  </si>
  <si>
    <t>市区町村</t>
    <phoneticPr fontId="8"/>
  </si>
  <si>
    <t>建築面積</t>
    <rPh sb="0" eb="2">
      <t>ケンチク</t>
    </rPh>
    <phoneticPr fontId="8"/>
  </si>
  <si>
    <t>㎡</t>
    <phoneticPr fontId="8"/>
  </si>
  <si>
    <t>施設1の名称</t>
    <rPh sb="0" eb="2">
      <t>シセツ</t>
    </rPh>
    <phoneticPr fontId="3"/>
  </si>
  <si>
    <t>施設1の所在地（住所）</t>
    <rPh sb="0" eb="2">
      <t>シセツ</t>
    </rPh>
    <rPh sb="8" eb="10">
      <t>ジュウショ</t>
    </rPh>
    <phoneticPr fontId="3"/>
  </si>
  <si>
    <t>施設2の名称</t>
    <rPh sb="0" eb="2">
      <t>シセツ</t>
    </rPh>
    <phoneticPr fontId="3"/>
  </si>
  <si>
    <t>施設2の所在地（住所）</t>
    <rPh sb="0" eb="2">
      <t>シセツ</t>
    </rPh>
    <rPh sb="8" eb="10">
      <t>ジュウショ</t>
    </rPh>
    <phoneticPr fontId="3"/>
  </si>
  <si>
    <t>施設3の名称</t>
    <rPh sb="0" eb="2">
      <t>シセツ</t>
    </rPh>
    <phoneticPr fontId="3"/>
  </si>
  <si>
    <t>施設3の所在地（住所）</t>
    <rPh sb="0" eb="2">
      <t>シセツ</t>
    </rPh>
    <rPh sb="8" eb="10">
      <t>ジュウショ</t>
    </rPh>
    <phoneticPr fontId="3"/>
  </si>
  <si>
    <t>（注）対象とする施設の数に応じて、適宜欄を追加・削除すること</t>
    <rPh sb="1" eb="2">
      <t>チュウ</t>
    </rPh>
    <rPh sb="3" eb="5">
      <t>タイショウ</t>
    </rPh>
    <rPh sb="8" eb="10">
      <t>シセツ</t>
    </rPh>
    <rPh sb="11" eb="12">
      <t>カズ</t>
    </rPh>
    <rPh sb="13" eb="14">
      <t>オウ</t>
    </rPh>
    <rPh sb="17" eb="19">
      <t>テキギ</t>
    </rPh>
    <rPh sb="19" eb="20">
      <t>ラン</t>
    </rPh>
    <rPh sb="21" eb="23">
      <t>ツイカ</t>
    </rPh>
    <rPh sb="24" eb="26">
      <t>サクジョ</t>
    </rPh>
    <phoneticPr fontId="8"/>
  </si>
  <si>
    <t>※1　「【参照】産業分類番号一覧」のシートから該当する番号を選択すること</t>
    <phoneticPr fontId="8"/>
  </si>
  <si>
    <t>※○の場合、交付決定通知書の写しを添付すること</t>
    <rPh sb="3" eb="5">
      <t>バアイ</t>
    </rPh>
    <rPh sb="6" eb="13">
      <t>コウフケッテイツウチショ</t>
    </rPh>
    <rPh sb="14" eb="15">
      <t>ウツ</t>
    </rPh>
    <rPh sb="17" eb="19">
      <t>テンプ</t>
    </rPh>
    <phoneticPr fontId="8"/>
  </si>
  <si>
    <t>投資計画（上記「対象施設の区分」における「工場」又は「物流施設」の新増設又は対象施設における設備増強に係る計画）について、令和2年4月7日（「新型コロナウイルス感染症緊急経済対策」閣議決定日）より前に対外発表した事業でない：</t>
    <rPh sb="21" eb="23">
      <t>コウジョウ</t>
    </rPh>
    <rPh sb="24" eb="25">
      <t>マタ</t>
    </rPh>
    <rPh sb="27" eb="31">
      <t>ブツリュウシセツ</t>
    </rPh>
    <phoneticPr fontId="8"/>
  </si>
  <si>
    <t>中分類番号（2桁）※1</t>
    <rPh sb="0" eb="5">
      <t>チュウブンルイバンゴウ</t>
    </rPh>
    <rPh sb="7" eb="8">
      <t>ケタ</t>
    </rPh>
    <phoneticPr fontId="8"/>
  </si>
  <si>
    <t>小分類番号（3桁）※1</t>
    <rPh sb="0" eb="5">
      <t>ショウブンルイバンゴウ</t>
    </rPh>
    <phoneticPr fontId="8"/>
  </si>
  <si>
    <r>
      <t>（大分類：アルファベット　</t>
    </r>
    <r>
      <rPr>
        <b/>
        <sz val="14"/>
        <color rgb="FFFF0000"/>
        <rFont val="ＭＳ Ｐ明朝"/>
        <family val="1"/>
        <charset val="128"/>
      </rPr>
      <t>中分類：２桁　小分類：３桁</t>
    </r>
    <r>
      <rPr>
        <b/>
        <sz val="14"/>
        <rFont val="ＭＳ Ｐ明朝"/>
        <family val="1"/>
        <charset val="128"/>
      </rPr>
      <t>　細分類：４桁）</t>
    </r>
    <rPh sb="1" eb="4">
      <t>ダイブンルイ</t>
    </rPh>
    <rPh sb="13" eb="14">
      <t>チュウ</t>
    </rPh>
    <rPh sb="14" eb="16">
      <t>ブンルイ</t>
    </rPh>
    <rPh sb="18" eb="19">
      <t>ケタ</t>
    </rPh>
    <rPh sb="20" eb="23">
      <t>ショウブンルイ</t>
    </rPh>
    <rPh sb="25" eb="26">
      <t>ケタ</t>
    </rPh>
    <rPh sb="27" eb="30">
      <t>サイブンルイ</t>
    </rPh>
    <rPh sb="32" eb="33">
      <t>ケタ</t>
    </rPh>
    <phoneticPr fontId="3"/>
  </si>
  <si>
    <t>※対外発表した事業であるか、ないかを確認できる資料を適宜添付すること</t>
    <rPh sb="1" eb="3">
      <t>タイガイ</t>
    </rPh>
    <rPh sb="3" eb="5">
      <t>ハッピョウ</t>
    </rPh>
    <rPh sb="7" eb="9">
      <t>ジギョウ</t>
    </rPh>
    <rPh sb="18" eb="20">
      <t>カクニン</t>
    </rPh>
    <rPh sb="23" eb="25">
      <t>シリョウ</t>
    </rPh>
    <rPh sb="26" eb="28">
      <t>テキギ</t>
    </rPh>
    <rPh sb="28" eb="30">
      <t>テンプ</t>
    </rPh>
    <phoneticPr fontId="8"/>
  </si>
  <si>
    <t>A-3</t>
    <phoneticPr fontId="9"/>
  </si>
  <si>
    <t>需要家の対象施設の区分等</t>
    <phoneticPr fontId="9"/>
  </si>
  <si>
    <t>資金計画表</t>
    <rPh sb="4" eb="5">
      <t>ヒョウ</t>
    </rPh>
    <phoneticPr fontId="8"/>
  </si>
  <si>
    <t>Excel</t>
    <phoneticPr fontId="8"/>
  </si>
  <si>
    <t>金額（円）</t>
    <rPh sb="3" eb="4">
      <t>エン</t>
    </rPh>
    <phoneticPr fontId="8"/>
  </si>
  <si>
    <r>
      <t>選択肢（</t>
    </r>
    <r>
      <rPr>
        <u/>
        <sz val="12"/>
        <rFont val="ＭＳ Ｐ明朝"/>
        <family val="1"/>
        <charset val="128"/>
      </rPr>
      <t>複数回答可</t>
    </r>
    <r>
      <rPr>
        <sz val="12"/>
        <rFont val="ＭＳ Ｐ明朝"/>
        <family val="1"/>
        <charset val="128"/>
      </rPr>
      <t>）</t>
    </r>
    <rPh sb="0" eb="3">
      <t>センタクシ</t>
    </rPh>
    <rPh sb="4" eb="6">
      <t>フクスウ</t>
    </rPh>
    <rPh sb="6" eb="8">
      <t>カイトウ</t>
    </rPh>
    <rPh sb="8" eb="9">
      <t>カ</t>
    </rPh>
    <phoneticPr fontId="3"/>
  </si>
  <si>
    <t>サプライチェーン改革・生産拠点の国内投資も
踏まえた脱炭素社会への転換支援事業補助金</t>
    <rPh sb="8" eb="10">
      <t>カイカク</t>
    </rPh>
    <rPh sb="11" eb="13">
      <t>セイサン</t>
    </rPh>
    <rPh sb="13" eb="15">
      <t>キョテン</t>
    </rPh>
    <rPh sb="16" eb="18">
      <t>コクナイ</t>
    </rPh>
    <rPh sb="18" eb="20">
      <t>トウシ</t>
    </rPh>
    <rPh sb="22" eb="23">
      <t>フ</t>
    </rPh>
    <rPh sb="26" eb="27">
      <t>ダツ</t>
    </rPh>
    <rPh sb="27" eb="29">
      <t>タンソ</t>
    </rPh>
    <rPh sb="29" eb="31">
      <t>シャカイ</t>
    </rPh>
    <rPh sb="33" eb="35">
      <t>テンカン</t>
    </rPh>
    <rPh sb="35" eb="37">
      <t>シエン</t>
    </rPh>
    <rPh sb="37" eb="39">
      <t>ジギョウ</t>
    </rPh>
    <rPh sb="39" eb="42">
      <t>ホジョキン</t>
    </rPh>
    <phoneticPr fontId="3"/>
  </si>
  <si>
    <t>左記の詳細説明
（相談先の固有名詞や種別（商工会、商工会議所、金融機関、税理士、民間コンサルティング会社等）を具体的に記入すること）</t>
    <rPh sb="0" eb="2">
      <t>サキ</t>
    </rPh>
    <rPh sb="3" eb="5">
      <t>ショウサイ</t>
    </rPh>
    <rPh sb="5" eb="7">
      <t>セツメイ</t>
    </rPh>
    <rPh sb="55" eb="58">
      <t>グタイテキ</t>
    </rPh>
    <rPh sb="59" eb="61">
      <t>キニュウ</t>
    </rPh>
    <phoneticPr fontId="3"/>
  </si>
  <si>
    <t>金融機関・税理士等の専門家へ相談済</t>
    <phoneticPr fontId="3"/>
  </si>
  <si>
    <t>起債又は借入金（注1）</t>
    <rPh sb="8" eb="9">
      <t>チュウ</t>
    </rPh>
    <phoneticPr fontId="3"/>
  </si>
  <si>
    <t>上記以外の補助金（注2）</t>
    <phoneticPr fontId="3"/>
  </si>
  <si>
    <t>（注1）当該起債又は借入に関する資金計画（資金調達先、返済計画等）について分かる資料（親会社や出資企業等がある場合はその会社の財務資料など）を添付すること</t>
    <phoneticPr fontId="3"/>
  </si>
  <si>
    <t>（注2）他の補助金の活用を検討している場合は、以下に助成者、制度名、助成内容等を記載すること</t>
    <rPh sb="4" eb="5">
      <t>タ</t>
    </rPh>
    <rPh sb="10" eb="12">
      <t>カツヨウ</t>
    </rPh>
    <phoneticPr fontId="3"/>
  </si>
  <si>
    <t>連絡先</t>
    <phoneticPr fontId="8"/>
  </si>
  <si>
    <t>社名</t>
    <phoneticPr fontId="8"/>
  </si>
  <si>
    <t>本社所在地</t>
    <phoneticPr fontId="8"/>
  </si>
  <si>
    <t>設立年月日</t>
    <phoneticPr fontId="8"/>
  </si>
  <si>
    <t>資本金</t>
    <phoneticPr fontId="8"/>
  </si>
  <si>
    <t>事業内容</t>
    <phoneticPr fontId="8"/>
  </si>
  <si>
    <t>主な出資者
（出資比率）</t>
    <phoneticPr fontId="8"/>
  </si>
  <si>
    <t>代表者</t>
    <phoneticPr fontId="8"/>
  </si>
  <si>
    <t>役職</t>
    <phoneticPr fontId="8"/>
  </si>
  <si>
    <t>氏名</t>
  </si>
  <si>
    <t>担当者</t>
    <rPh sb="0" eb="1">
      <t>タン</t>
    </rPh>
    <phoneticPr fontId="3"/>
  </si>
  <si>
    <t>Tel</t>
    <phoneticPr fontId="8"/>
  </si>
  <si>
    <t>Fax</t>
    <phoneticPr fontId="8"/>
  </si>
  <si>
    <t>E-mail</t>
    <phoneticPr fontId="8"/>
  </si>
  <si>
    <t>事務所所在地</t>
    <phoneticPr fontId="8"/>
  </si>
  <si>
    <t>〒</t>
    <phoneticPr fontId="8"/>
  </si>
  <si>
    <t>西暦</t>
    <rPh sb="0" eb="2">
      <t>セイレキ</t>
    </rPh>
    <phoneticPr fontId="8"/>
  </si>
  <si>
    <t>年</t>
    <rPh sb="0" eb="1">
      <t>ネン</t>
    </rPh>
    <phoneticPr fontId="8"/>
  </si>
  <si>
    <t>月</t>
    <rPh sb="0" eb="1">
      <t>ガツ</t>
    </rPh>
    <phoneticPr fontId="8"/>
  </si>
  <si>
    <t>千円</t>
    <rPh sb="0" eb="2">
      <t>センエン</t>
    </rPh>
    <phoneticPr fontId="8"/>
  </si>
  <si>
    <t>決算月</t>
    <rPh sb="0" eb="2">
      <t>ケッサン</t>
    </rPh>
    <rPh sb="2" eb="3">
      <t>ツキ</t>
    </rPh>
    <phoneticPr fontId="8"/>
  </si>
  <si>
    <t>従業員数</t>
    <rPh sb="0" eb="4">
      <t>ジュウギョウインスウ</t>
    </rPh>
    <phoneticPr fontId="8"/>
  </si>
  <si>
    <t>人</t>
    <rPh sb="0" eb="1">
      <t>ニン</t>
    </rPh>
    <phoneticPr fontId="8"/>
  </si>
  <si>
    <t>年度</t>
    <rPh sb="0" eb="2">
      <t>ネンド</t>
    </rPh>
    <phoneticPr fontId="8"/>
  </si>
  <si>
    <t>の決算額</t>
  </si>
  <si>
    <t>%)</t>
    <phoneticPr fontId="8"/>
  </si>
  <si>
    <t>(</t>
    <phoneticPr fontId="8"/>
  </si>
  <si>
    <t>法人番号(13桁)※</t>
    <phoneticPr fontId="8"/>
  </si>
  <si>
    <t>定款及び寄付行為等</t>
    <phoneticPr fontId="8"/>
  </si>
  <si>
    <t>D-9</t>
    <phoneticPr fontId="8"/>
  </si>
  <si>
    <t>※補助金の額については、審査の結果、希望する額を下回る可能性があります。予めご了承ください。</t>
    <rPh sb="3" eb="4">
      <t>キン</t>
    </rPh>
    <rPh sb="5" eb="6">
      <t>ガク</t>
    </rPh>
    <rPh sb="10" eb="12">
      <t>シンサ</t>
    </rPh>
    <rPh sb="13" eb="15">
      <t>ケッカ</t>
    </rPh>
    <rPh sb="16" eb="18">
      <t>キボウ</t>
    </rPh>
    <rPh sb="22" eb="23">
      <t>ガク</t>
    </rPh>
    <rPh sb="36" eb="37">
      <t>アラカジ</t>
    </rPh>
    <phoneticPr fontId="3"/>
  </si>
  <si>
    <t>※行を適宜追加・削除し、見積書・金入り設計書の項目どおりに記入すること（合計金額のみの記入は不可）</t>
    <rPh sb="43" eb="45">
      <t>キニュウ</t>
    </rPh>
    <phoneticPr fontId="9"/>
  </si>
  <si>
    <t>※複合単価を用いた場合は、「材料費」に金額を含めること</t>
    <phoneticPr fontId="9"/>
  </si>
  <si>
    <t>会社概要</t>
    <phoneticPr fontId="8"/>
  </si>
  <si>
    <t>経理的基礎等に関する書類</t>
    <phoneticPr fontId="8"/>
  </si>
  <si>
    <t>資金計画表</t>
    <phoneticPr fontId="8"/>
  </si>
  <si>
    <t>―</t>
    <phoneticPr fontId="8"/>
  </si>
  <si>
    <t>【オンサイトPPAモデルの場合】契約関係資料</t>
    <rPh sb="18" eb="22">
      <t>カンケイシリョウ</t>
    </rPh>
    <phoneticPr fontId="8"/>
  </si>
  <si>
    <t>※該当する全ての書類を提出してください。</t>
    <rPh sb="1" eb="3">
      <t>ガイトウ</t>
    </rPh>
    <rPh sb="5" eb="6">
      <t>スベ</t>
    </rPh>
    <rPh sb="8" eb="10">
      <t>ショルイ</t>
    </rPh>
    <rPh sb="11" eb="13">
      <t>テイシュツ</t>
    </rPh>
    <phoneticPr fontId="8"/>
  </si>
  <si>
    <t>ファイル形式</t>
    <rPh sb="4" eb="6">
      <t>ケイシキ</t>
    </rPh>
    <phoneticPr fontId="9"/>
  </si>
  <si>
    <t>共同住宅</t>
    <rPh sb="0" eb="4">
      <t>キョウドウジュウタク</t>
    </rPh>
    <phoneticPr fontId="8"/>
  </si>
  <si>
    <t>（注）需要家が異なる場合は、別ファイルで作成すること（同じシートに記入しないこと）</t>
    <rPh sb="1" eb="2">
      <t>チュウ</t>
    </rPh>
    <rPh sb="3" eb="6">
      <t>ジュヨウカ</t>
    </rPh>
    <rPh sb="7" eb="8">
      <t>コト</t>
    </rPh>
    <rPh sb="10" eb="12">
      <t>バアイ</t>
    </rPh>
    <rPh sb="14" eb="15">
      <t>ベツ</t>
    </rPh>
    <rPh sb="20" eb="22">
      <t>サクセイ</t>
    </rPh>
    <rPh sb="27" eb="28">
      <t>オナ</t>
    </rPh>
    <rPh sb="33" eb="35">
      <t>キニュウ</t>
    </rPh>
    <phoneticPr fontId="8"/>
  </si>
  <si>
    <t>土地の所有権者※3</t>
    <rPh sb="0" eb="2">
      <t>トチ</t>
    </rPh>
    <rPh sb="3" eb="6">
      <t>ショユウケン</t>
    </rPh>
    <rPh sb="6" eb="7">
      <t>シャ</t>
    </rPh>
    <phoneticPr fontId="3"/>
  </si>
  <si>
    <t>※3　他者が所有する土地の場合には、土地の使用契約期限を付記すること</t>
    <rPh sb="10" eb="12">
      <t>トチ</t>
    </rPh>
    <rPh sb="18" eb="20">
      <t>トチ</t>
    </rPh>
    <phoneticPr fontId="8"/>
  </si>
  <si>
    <t>※2　記入した内容が確認できる資料を適宜添付すること</t>
    <rPh sb="3" eb="5">
      <t>キニュウ</t>
    </rPh>
    <rPh sb="7" eb="9">
      <t>ナイヨウ</t>
    </rPh>
    <rPh sb="10" eb="12">
      <t>カクニン</t>
    </rPh>
    <rPh sb="15" eb="17">
      <t>シリョウ</t>
    </rPh>
    <rPh sb="18" eb="20">
      <t>テキギ</t>
    </rPh>
    <rPh sb="20" eb="22">
      <t>テンプ</t>
    </rPh>
    <phoneticPr fontId="8"/>
  </si>
  <si>
    <t>需要家の名称：</t>
    <rPh sb="0" eb="3">
      <t>ジュヨウカ</t>
    </rPh>
    <rPh sb="4" eb="6">
      <t>メイショウ</t>
    </rPh>
    <phoneticPr fontId="2"/>
  </si>
  <si>
    <t>事業実施部分の土地・
建物の所有関係※2</t>
    <phoneticPr fontId="8"/>
  </si>
  <si>
    <t>【①・③・④・⑥事業の場合】設備設置承諾書の写し</t>
    <rPh sb="8" eb="10">
      <t>ジギョウ</t>
    </rPh>
    <rPh sb="11" eb="13">
      <t>バアイ</t>
    </rPh>
    <rPh sb="14" eb="16">
      <t>セツビ</t>
    </rPh>
    <rPh sb="16" eb="18">
      <t>セッチ</t>
    </rPh>
    <rPh sb="18" eb="21">
      <t>ショウダクショ</t>
    </rPh>
    <rPh sb="22" eb="23">
      <t>ウツ</t>
    </rPh>
    <phoneticPr fontId="8"/>
  </si>
  <si>
    <t>定格出力１kWあたり15.0万円</t>
    <rPh sb="0" eb="2">
      <t>テイカク</t>
    </rPh>
    <phoneticPr fontId="1"/>
  </si>
  <si>
    <t>蓄電容量１kWhあたり6.6万円</t>
    <phoneticPr fontId="8"/>
  </si>
  <si>
    <t>蓄電容量１kWhあたり7.2万円</t>
    <phoneticPr fontId="8"/>
  </si>
  <si>
    <t>蓄電容量１kWhあたり7.8万円</t>
    <phoneticPr fontId="8"/>
  </si>
  <si>
    <t>蓄電容量１kWhあたり8.4万円</t>
    <phoneticPr fontId="8"/>
  </si>
  <si>
    <t>蓄電容量１kWhあたり9.0万円</t>
    <phoneticPr fontId="8"/>
  </si>
  <si>
    <t>蓄電容量１kWhあたり6.0万円</t>
    <phoneticPr fontId="8"/>
  </si>
  <si>
    <t>※(つ) ＜3.0のときは控除しない</t>
    <rPh sb="13" eb="15">
      <t>コウジョ</t>
    </rPh>
    <phoneticPr fontId="8"/>
  </si>
  <si>
    <t>【住宅用の場合】蓄電容量1kWhあたりのシステム費
【PCS一体型で経費を切り分けられない場合】(ぬ) ＝ ((に) － (そ)×2万円) ÷ (た)
【それ以外の場合】(ぬ) ＝ (に) ÷ (た)</t>
    <rPh sb="1" eb="4">
      <t>ジュウタクヨウ</t>
    </rPh>
    <rPh sb="5" eb="7">
      <t>バアイ</t>
    </rPh>
    <rPh sb="34" eb="36">
      <t>ケイヒ</t>
    </rPh>
    <rPh sb="37" eb="38">
      <t>キ</t>
    </rPh>
    <rPh sb="39" eb="40">
      <t>ワ</t>
    </rPh>
    <rPh sb="45" eb="47">
      <t>バアイ</t>
    </rPh>
    <rPh sb="65" eb="67">
      <t>マンエン</t>
    </rPh>
    <rPh sb="79" eb="81">
      <t>イガイ</t>
    </rPh>
    <rPh sb="82" eb="84">
      <t>バアイ</t>
    </rPh>
    <phoneticPr fontId="8"/>
  </si>
  <si>
    <t>【産業用の場合】定格出力1kWあたりのシステム費
【PCS一体型で経費を切り分けられない場合】(ね) ＝ ((に) － (つ) ×3万円※－ (そ)×2万円) ÷ (つ)
【それ以外の場合】(ね) ＝ ((に) － (つ) ×3万円※) ÷ (つ)</t>
    <rPh sb="1" eb="3">
      <t>サンギョウ</t>
    </rPh>
    <rPh sb="8" eb="12">
      <t>テイカクシュツリョク</t>
    </rPh>
    <rPh sb="33" eb="35">
      <t>ケイヒ</t>
    </rPh>
    <rPh sb="89" eb="91">
      <t>イガイ</t>
    </rPh>
    <rPh sb="92" eb="94">
      <t>バアイ</t>
    </rPh>
    <phoneticPr fontId="8"/>
  </si>
  <si>
    <t>パワーコンディショナー（PCS）一体型の蓄電池で、経費の切り分けができない</t>
    <rPh sb="13" eb="16">
      <t>チクデンチ</t>
    </rPh>
    <rPh sb="25" eb="27">
      <t>ケイヒ</t>
    </rPh>
    <rPh sb="28" eb="29">
      <t>キ</t>
    </rPh>
    <rPh sb="30" eb="31">
      <t>ワ</t>
    </rPh>
    <phoneticPr fontId="8"/>
  </si>
  <si>
    <t>一体型で切り分けができない</t>
    <rPh sb="0" eb="3">
      <t>イッタイガタ</t>
    </rPh>
    <rPh sb="4" eb="5">
      <t>キ</t>
    </rPh>
    <rPh sb="6" eb="7">
      <t>ワ</t>
    </rPh>
    <phoneticPr fontId="8"/>
  </si>
  <si>
    <t>切り分けられる</t>
    <rPh sb="0" eb="1">
      <t>キ</t>
    </rPh>
    <rPh sb="2" eb="3">
      <t>ワ</t>
    </rPh>
    <phoneticPr fontId="8"/>
  </si>
  <si>
    <t>自家消費</t>
    <phoneticPr fontId="8"/>
  </si>
  <si>
    <t>照明
携帯電話充電用コンセント
POSレジ用コンセント</t>
    <rPh sb="3" eb="7">
      <t>ケイタイデンワ</t>
    </rPh>
    <rPh sb="7" eb="10">
      <t>ジュウデンヨウ</t>
    </rPh>
    <phoneticPr fontId="8"/>
  </si>
  <si>
    <t>日中・夜間共に、非常用コンセントとして利用可能</t>
    <rPh sb="0" eb="2">
      <t>ニッチュウ</t>
    </rPh>
    <rPh sb="3" eb="5">
      <t>ヤカン</t>
    </rPh>
    <rPh sb="5" eb="6">
      <t>トモ</t>
    </rPh>
    <phoneticPr fontId="8"/>
  </si>
  <si>
    <t>日中は非常用コンセントとして利用可能</t>
    <rPh sb="0" eb="2">
      <t>ニッチュウ</t>
    </rPh>
    <phoneticPr fontId="8"/>
  </si>
  <si>
    <t>太陽光発電
設備費</t>
    <rPh sb="0" eb="3">
      <t>タイヨウコウ</t>
    </rPh>
    <rPh sb="3" eb="5">
      <t>ハツデン</t>
    </rPh>
    <rPh sb="6" eb="8">
      <t>セツビ</t>
    </rPh>
    <rPh sb="8" eb="9">
      <t>ヒ</t>
    </rPh>
    <phoneticPr fontId="9"/>
  </si>
  <si>
    <t>※本様式を活用して、太陽電池モジュールのJIS等に基づく公称最大出力の合計値と
　パワーコンディショナーの定格出力の比率（過積載率）の妥当性を示すこと</t>
    <rPh sb="1" eb="4">
      <t>ホンヨウシキ</t>
    </rPh>
    <rPh sb="5" eb="7">
      <t>カツヨウ</t>
    </rPh>
    <rPh sb="58" eb="60">
      <t>ヒリツ</t>
    </rPh>
    <rPh sb="61" eb="65">
      <t>カセキサイリツ</t>
    </rPh>
    <rPh sb="67" eb="70">
      <t>ダトウセイ</t>
    </rPh>
    <rPh sb="71" eb="72">
      <t>シメ</t>
    </rPh>
    <phoneticPr fontId="8"/>
  </si>
  <si>
    <t>申請書の太陽電池モジュール容量を設置した場合でも、パワーコンディショナーの入力に関するメーカー保証があることを確認している。</t>
    <rPh sb="0" eb="3">
      <t>シンセイショ</t>
    </rPh>
    <rPh sb="13" eb="15">
      <t>ヨウリョウ</t>
    </rPh>
    <rPh sb="16" eb="18">
      <t>セッチ</t>
    </rPh>
    <rPh sb="20" eb="22">
      <t>バアイ</t>
    </rPh>
    <rPh sb="37" eb="39">
      <t>ニュウリョク</t>
    </rPh>
    <rPh sb="40" eb="41">
      <t>カン</t>
    </rPh>
    <rPh sb="47" eb="49">
      <t>ホショウ</t>
    </rPh>
    <rPh sb="55" eb="57">
      <t>カクニン</t>
    </rPh>
    <phoneticPr fontId="9"/>
  </si>
  <si>
    <t>(こ) のうち、当該施設で使用する予定の年間電力量
※余剰電力 ((こ) － (さ)) がある場合、備考欄や別紙で用途を示すこと</t>
    <rPh sb="8" eb="10">
      <t>トウガイ</t>
    </rPh>
    <rPh sb="10" eb="12">
      <t>シセツ</t>
    </rPh>
    <rPh sb="13" eb="15">
      <t>シヨウ</t>
    </rPh>
    <rPh sb="17" eb="19">
      <t>ヨテイ</t>
    </rPh>
    <rPh sb="20" eb="22">
      <t>ネンカン</t>
    </rPh>
    <rPh sb="22" eb="24">
      <t>デンリョク</t>
    </rPh>
    <rPh sb="24" eb="25">
      <t>リョウ</t>
    </rPh>
    <rPh sb="27" eb="31">
      <t>ヨジョウデンリョク</t>
    </rPh>
    <rPh sb="47" eb="49">
      <t>バアイ</t>
    </rPh>
    <rPh sb="50" eb="53">
      <t>ビコウラン</t>
    </rPh>
    <rPh sb="54" eb="56">
      <t>ベッシ</t>
    </rPh>
    <rPh sb="60" eb="61">
      <t>シメ</t>
    </rPh>
    <phoneticPr fontId="8"/>
  </si>
  <si>
    <t>（注）各項目について直近決算年度末の数値を申請企業の単体ベースで記入すること</t>
    <rPh sb="1" eb="2">
      <t>チュウ</t>
    </rPh>
    <phoneticPr fontId="3"/>
  </si>
  <si>
    <t>【ファイナンスリース契約の場合】契約関係資料</t>
    <phoneticPr fontId="8"/>
  </si>
  <si>
    <t>※該当する場合、内容を確認のうえ、○を選択すること</t>
    <rPh sb="1" eb="3">
      <t>ガイトウ</t>
    </rPh>
    <rPh sb="5" eb="7">
      <t>バアイ</t>
    </rPh>
    <rPh sb="8" eb="10">
      <t>ナイヨウ</t>
    </rPh>
    <rPh sb="11" eb="13">
      <t>カクニン</t>
    </rPh>
    <rPh sb="19" eb="21">
      <t>センタク</t>
    </rPh>
    <phoneticPr fontId="8"/>
  </si>
  <si>
    <t>【オンサイトPPAモデルの場合】PPA契約期間満了後に太陽光発電設備等の譲渡を受け、法定耐用年数期間経過後に当該太陽光発電設備等の廃棄を行う場合には、当該譲渡を受けた者の責任において行う必要があることを理解している：</t>
    <rPh sb="13" eb="15">
      <t>バアイ</t>
    </rPh>
    <rPh sb="101" eb="103">
      <t>リカイ</t>
    </rPh>
    <phoneticPr fontId="8"/>
  </si>
  <si>
    <t>【オンサイトPPAモデルの場合】補助金額の5分の4以上が、サービス料金の低減等により、需要家に還元される契約を需要家と締結する：</t>
    <rPh sb="52" eb="54">
      <t>ケイヤク</t>
    </rPh>
    <rPh sb="55" eb="58">
      <t>ジュヨウカ</t>
    </rPh>
    <rPh sb="59" eb="61">
      <t>テイケツ</t>
    </rPh>
    <phoneticPr fontId="8"/>
  </si>
  <si>
    <t>【ファイナンスリースの場合】補助金相当分がリース料金から控除される契約を需要家と締結する：</t>
    <rPh sb="33" eb="35">
      <t>ケイヤク</t>
    </rPh>
    <rPh sb="36" eb="39">
      <t>ジュヨウカ</t>
    </rPh>
    <rPh sb="40" eb="42">
      <t>テイケツ</t>
    </rPh>
    <phoneticPr fontId="8"/>
  </si>
  <si>
    <t>これに準ずる施設＝○
（①・②・③事業の対象施設）</t>
    <rPh sb="20" eb="24">
      <t>タイショウシセツ</t>
    </rPh>
    <phoneticPr fontId="3"/>
  </si>
  <si>
    <t>※「【参照】産業分類番号一覧」のシートは「工場」「物流施設」の区分に○を付しているので参照すること</t>
    <rPh sb="21" eb="23">
      <t>コウジョウ</t>
    </rPh>
    <rPh sb="25" eb="29">
      <t>ブツリュウシセツ</t>
    </rPh>
    <rPh sb="31" eb="33">
      <t>クブン</t>
    </rPh>
    <rPh sb="36" eb="37">
      <t>ツ</t>
    </rPh>
    <rPh sb="43" eb="45">
      <t>サンショウ</t>
    </rPh>
    <phoneticPr fontId="8"/>
  </si>
  <si>
    <t>需要家の名称：</t>
    <rPh sb="0" eb="3">
      <t>ジュヨウカ</t>
    </rPh>
    <rPh sb="4" eb="6">
      <t>メイショウ</t>
    </rPh>
    <phoneticPr fontId="3"/>
  </si>
  <si>
    <t>●●●●</t>
    <phoneticPr fontId="8"/>
  </si>
  <si>
    <t>需要家の名称：</t>
    <phoneticPr fontId="3"/>
  </si>
  <si>
    <t>需要家の対象施設の区分等</t>
    <phoneticPr fontId="8"/>
  </si>
  <si>
    <t>※入力した数値の根拠資料を提出すること</t>
    <rPh sb="1" eb="3">
      <t>ニュウリョク</t>
    </rPh>
    <rPh sb="5" eb="7">
      <t>スウチ</t>
    </rPh>
    <rPh sb="8" eb="10">
      <t>コンキョ</t>
    </rPh>
    <rPh sb="10" eb="12">
      <t>シリョウ</t>
    </rPh>
    <rPh sb="13" eb="15">
      <t>テイシュツ</t>
    </rPh>
    <phoneticPr fontId="8"/>
  </si>
  <si>
    <t>パワコン出力に合わせた
太陽電池モジュール出力（1：1）
の場合</t>
    <rPh sb="4" eb="6">
      <t>シュツリョク</t>
    </rPh>
    <rPh sb="7" eb="8">
      <t>ア</t>
    </rPh>
    <rPh sb="30" eb="32">
      <t>バアイ</t>
    </rPh>
    <phoneticPr fontId="9"/>
  </si>
  <si>
    <t>パワコン出力と異なる
太陽電池モジュール出力（過積載）
の場合</t>
    <rPh sb="7" eb="8">
      <t>コト</t>
    </rPh>
    <rPh sb="23" eb="26">
      <t>カセキサイ</t>
    </rPh>
    <rPh sb="29" eb="31">
      <t>バアイ</t>
    </rPh>
    <phoneticPr fontId="9"/>
  </si>
  <si>
    <t>【確認事項】（内容を確認し、該当する場合、「レ点」でチェックを入れること）</t>
    <rPh sb="14" eb="16">
      <t>ガイトウ</t>
    </rPh>
    <phoneticPr fontId="9"/>
  </si>
  <si>
    <t>※根拠とした見積書・金入り設計書の最初のページにNo.を付記し、「経費内訳表」との関係が分かるようにすること</t>
    <rPh sb="28" eb="30">
      <t>フキ</t>
    </rPh>
    <rPh sb="33" eb="38">
      <t>ケイヒウチワケヒョウ</t>
    </rPh>
    <rPh sb="41" eb="43">
      <t>カンケイ</t>
    </rPh>
    <rPh sb="44" eb="45">
      <t>ワ</t>
    </rPh>
    <phoneticPr fontId="9"/>
  </si>
  <si>
    <t>電工（令和2年3月から適用する公共工事設計労務単価　●●県）</t>
    <rPh sb="0" eb="2">
      <t>デンコウ</t>
    </rPh>
    <rPh sb="6" eb="7">
      <t>ネン</t>
    </rPh>
    <rPh sb="28" eb="29">
      <t>ケン</t>
    </rPh>
    <phoneticPr fontId="9"/>
  </si>
  <si>
    <t>電工（令和2年3月から適用する公共工事設計労務単価　●●県）</t>
    <rPh sb="0" eb="2">
      <t>デンコウ</t>
    </rPh>
    <rPh sb="3" eb="5">
      <t>レイワ</t>
    </rPh>
    <rPh sb="28" eb="29">
      <t>ケン</t>
    </rPh>
    <phoneticPr fontId="9"/>
  </si>
  <si>
    <t>●●社</t>
    <phoneticPr fontId="8"/>
  </si>
  <si>
    <t>〈資金計画に関する詳細説明〉
　・該当する項目に○を付けた上で、詳細説明の欄に記入すること
　・根拠資料として、「金融機関の同意または内諾を示す資料」や「起債又は借入れに関する資金計画」を適宜添付すること</t>
    <rPh sb="29" eb="30">
      <t>ウエ</t>
    </rPh>
    <rPh sb="34" eb="36">
      <t>セツメイ</t>
    </rPh>
    <rPh sb="48" eb="50">
      <t>コンキョ</t>
    </rPh>
    <rPh sb="94" eb="96">
      <t>テキギ</t>
    </rPh>
    <phoneticPr fontId="3"/>
  </si>
  <si>
    <t>本補助金で導入する蓄電池は当該施設で使用できるように固定して設置し、
災害時に転倒・浸水等により破損しないように必要な固定措置を講じる：</t>
    <rPh sb="0" eb="1">
      <t>ホン</t>
    </rPh>
    <rPh sb="1" eb="4">
      <t>ホジョキン</t>
    </rPh>
    <rPh sb="5" eb="7">
      <t>ドウニュウ</t>
    </rPh>
    <rPh sb="9" eb="12">
      <t>チクデンチ</t>
    </rPh>
    <rPh sb="13" eb="15">
      <t>トウガイ</t>
    </rPh>
    <rPh sb="15" eb="17">
      <t>シセツ</t>
    </rPh>
    <rPh sb="18" eb="20">
      <t>シヨウ</t>
    </rPh>
    <rPh sb="26" eb="28">
      <t>コテイ</t>
    </rPh>
    <rPh sb="30" eb="32">
      <t>セッチ</t>
    </rPh>
    <rPh sb="35" eb="37">
      <t>サイガイ</t>
    </rPh>
    <rPh sb="37" eb="38">
      <t>ジ</t>
    </rPh>
    <rPh sb="39" eb="41">
      <t>テントウ</t>
    </rPh>
    <rPh sb="42" eb="44">
      <t>シンスイ</t>
    </rPh>
    <rPh sb="44" eb="45">
      <t>トウ</t>
    </rPh>
    <rPh sb="48" eb="50">
      <t>ハソン</t>
    </rPh>
    <rPh sb="56" eb="58">
      <t>ヒツヨウ</t>
    </rPh>
    <rPh sb="59" eb="61">
      <t>コテイ</t>
    </rPh>
    <rPh sb="61" eb="63">
      <t>ソチ</t>
    </rPh>
    <rPh sb="64" eb="65">
      <t>コウ</t>
    </rPh>
    <phoneticPr fontId="8"/>
  </si>
  <si>
    <t>原則として、系統からの充電は行わず、太陽光発電設備によって発電した電気を蓄電
するものであり、平時において充放電を繰り返すことを前提とした蓄電池設備である：</t>
    <rPh sb="0" eb="2">
      <t>ゲンソク</t>
    </rPh>
    <rPh sb="6" eb="8">
      <t>ケイトウ</t>
    </rPh>
    <rPh sb="11" eb="13">
      <t>ジュウデン</t>
    </rPh>
    <rPh sb="14" eb="15">
      <t>オコナ</t>
    </rPh>
    <rPh sb="18" eb="21">
      <t>タイヨウコウ</t>
    </rPh>
    <rPh sb="21" eb="23">
      <t>ハツデン</t>
    </rPh>
    <rPh sb="23" eb="25">
      <t>セツビ</t>
    </rPh>
    <rPh sb="29" eb="31">
      <t>ハツデン</t>
    </rPh>
    <rPh sb="33" eb="35">
      <t>デンキ</t>
    </rPh>
    <rPh sb="36" eb="38">
      <t>チクデン</t>
    </rPh>
    <rPh sb="47" eb="49">
      <t>ヘイジ</t>
    </rPh>
    <rPh sb="53" eb="56">
      <t>ジュウホウデン</t>
    </rPh>
    <rPh sb="57" eb="58">
      <t>ク</t>
    </rPh>
    <rPh sb="59" eb="60">
      <t>カエ</t>
    </rPh>
    <rPh sb="64" eb="66">
      <t>ゼンテイ</t>
    </rPh>
    <rPh sb="69" eb="72">
      <t>チクデンチ</t>
    </rPh>
    <rPh sb="72" eb="74">
      <t>セツビ</t>
    </rPh>
    <phoneticPr fontId="8"/>
  </si>
  <si>
    <t>対象施設の位置図・対象施設の外観写真・設備の設置場所写真</t>
    <rPh sb="0" eb="2">
      <t>タイショウ</t>
    </rPh>
    <rPh sb="2" eb="4">
      <t>シセツ</t>
    </rPh>
    <rPh sb="5" eb="7">
      <t>イチ</t>
    </rPh>
    <rPh sb="7" eb="8">
      <t>ズ</t>
    </rPh>
    <rPh sb="9" eb="11">
      <t>タイショウ</t>
    </rPh>
    <rPh sb="11" eb="13">
      <t>シセツ</t>
    </rPh>
    <rPh sb="14" eb="16">
      <t>ガイカン</t>
    </rPh>
    <rPh sb="16" eb="18">
      <t>シャシン</t>
    </rPh>
    <rPh sb="19" eb="21">
      <t>セツビ</t>
    </rPh>
    <rPh sb="22" eb="24">
      <t>セッチ</t>
    </rPh>
    <rPh sb="24" eb="26">
      <t>バショ</t>
    </rPh>
    <rPh sb="26" eb="28">
      <t>シャシン</t>
    </rPh>
    <phoneticPr fontId="9"/>
  </si>
  <si>
    <t>※法人番号は国税庁のウェブサイト https://www.houjin-bangou.nta.go.jp/ で検索できるものを記入すること</t>
    <phoneticPr fontId="8"/>
  </si>
  <si>
    <t>連結決算の有無（※「有」を選択した場合、下記の欄にも入力すること）</t>
    <rPh sb="10" eb="11">
      <t>ア</t>
    </rPh>
    <rPh sb="13" eb="15">
      <t>センタク</t>
    </rPh>
    <rPh sb="17" eb="19">
      <t>バアイ</t>
    </rPh>
    <rPh sb="20" eb="22">
      <t>カキ</t>
    </rPh>
    <rPh sb="23" eb="24">
      <t>ラン</t>
    </rPh>
    <rPh sb="26" eb="28">
      <t>ニュウリョク</t>
    </rPh>
    <phoneticPr fontId="8"/>
  </si>
  <si>
    <t>連結売上高</t>
    <rPh sb="0" eb="2">
      <t>レンケツ</t>
    </rPh>
    <phoneticPr fontId="8"/>
  </si>
  <si>
    <t>連結営業利益</t>
    <phoneticPr fontId="8"/>
  </si>
  <si>
    <t>連結経常利益</t>
    <phoneticPr fontId="8"/>
  </si>
  <si>
    <t>連結当期純利益</t>
    <phoneticPr fontId="8"/>
  </si>
  <si>
    <t>連結純資産</t>
    <phoneticPr fontId="8"/>
  </si>
  <si>
    <t>（注）各項目について直近決算年度末の数値を申請企業の連結ベースで記入すること</t>
    <rPh sb="1" eb="2">
      <t>チュウ</t>
    </rPh>
    <rPh sb="26" eb="28">
      <t>レンケツ</t>
    </rPh>
    <phoneticPr fontId="3"/>
  </si>
  <si>
    <t>（注）記入した情報が確認できる資料（パンフレット・決算書など）を添付すること</t>
    <rPh sb="1" eb="2">
      <t>チュウ</t>
    </rPh>
    <rPh sb="3" eb="5">
      <t>カクニン</t>
    </rPh>
    <rPh sb="8" eb="10">
      <t>シリョウ</t>
    </rPh>
    <rPh sb="11" eb="13">
      <t>テキギ</t>
    </rPh>
    <rPh sb="13" eb="15">
      <t>テンプ</t>
    </rPh>
    <rPh sb="25" eb="28">
      <t>ケッサンショ</t>
    </rPh>
    <phoneticPr fontId="3"/>
  </si>
  <si>
    <t>（注）記入した情報が確認できる資料（決算書）を添付すること</t>
    <rPh sb="1" eb="2">
      <t>チュウ</t>
    </rPh>
    <rPh sb="3" eb="5">
      <t>カクニン</t>
    </rPh>
    <rPh sb="8" eb="10">
      <t>シリョウ</t>
    </rPh>
    <rPh sb="11" eb="13">
      <t>テキギ</t>
    </rPh>
    <rPh sb="13" eb="15">
      <t>テンプ</t>
    </rPh>
    <rPh sb="18" eb="21">
      <t>ケッサンショ</t>
    </rPh>
    <phoneticPr fontId="3"/>
  </si>
  <si>
    <t>④パワーコンディショナーの定格出力 [kW]</t>
    <rPh sb="13" eb="15">
      <t>テイカク</t>
    </rPh>
    <rPh sb="15" eb="17">
      <t>シュツリョク</t>
    </rPh>
    <phoneticPr fontId="9"/>
  </si>
  <si>
    <t>本補助金で導入するパワーコンディショナーは
全て自立運転機能を有するものである：</t>
    <phoneticPr fontId="8"/>
  </si>
  <si>
    <t>※【オンサイトPPAモデル】原則として、PPA事業者の単独申請とすること。ただし、リース会社が介在する場合はB-10「事業の実施体制表」の記入例を参考にして、必要に応じて、リース会社を共同申請者とすること</t>
    <phoneticPr fontId="8"/>
  </si>
  <si>
    <t>C. 特定負荷表（※停電時に使用を想定している機器を記入すること）</t>
    <rPh sb="10" eb="12">
      <t>テイデン</t>
    </rPh>
    <phoneticPr fontId="8"/>
  </si>
  <si>
    <t>t-CO2/年＝施設全体の年間使用電力量
×商用電力の排出係数 (代替値) 0.488kg-CO2/kWh
 ※R2.1.7環境省・経済産業省公表</t>
    <rPh sb="6" eb="7">
      <t>ネン</t>
    </rPh>
    <rPh sb="8" eb="10">
      <t>シセツ</t>
    </rPh>
    <rPh sb="10" eb="12">
      <t>ゼンタイ</t>
    </rPh>
    <rPh sb="13" eb="15">
      <t>ネンカン</t>
    </rPh>
    <rPh sb="15" eb="17">
      <t>シヨウ</t>
    </rPh>
    <rPh sb="17" eb="19">
      <t>デンリョク</t>
    </rPh>
    <rPh sb="19" eb="20">
      <t>リョウ</t>
    </rPh>
    <rPh sb="22" eb="26">
      <t>ショウヨウデンリョク</t>
    </rPh>
    <rPh sb="27" eb="29">
      <t>ハイシュツ</t>
    </rPh>
    <rPh sb="29" eb="31">
      <t>ケイスウ</t>
    </rPh>
    <rPh sb="33" eb="35">
      <t>ダイタイ</t>
    </rPh>
    <rPh sb="35" eb="36">
      <t>チ</t>
    </rPh>
    <phoneticPr fontId="9"/>
  </si>
  <si>
    <t>③太陽電池モジュールのJIS等に基づく公称最大出力の合計値 [kW] (①*②/1,000)</t>
    <rPh sb="1" eb="3">
      <t>タイヨウ</t>
    </rPh>
    <rPh sb="3" eb="5">
      <t>デンチ</t>
    </rPh>
    <rPh sb="14" eb="15">
      <t>ナド</t>
    </rPh>
    <rPh sb="16" eb="17">
      <t>モト</t>
    </rPh>
    <rPh sb="19" eb="21">
      <t>コウショウ</t>
    </rPh>
    <rPh sb="21" eb="23">
      <t>サイダイ</t>
    </rPh>
    <rPh sb="23" eb="25">
      <t>シュツリョク</t>
    </rPh>
    <rPh sb="26" eb="29">
      <t>ゴウケイチ</t>
    </rPh>
    <phoneticPr fontId="9"/>
  </si>
  <si>
    <t>⑥年間CO2削減量 [t-CO2] (⑤×商用電力の排出係数 (代替値) 0.000488)</t>
    <rPh sb="1" eb="3">
      <t>ネンカン</t>
    </rPh>
    <rPh sb="6" eb="8">
      <t>サクゲン</t>
    </rPh>
    <rPh sb="8" eb="9">
      <t>リョウ</t>
    </rPh>
    <phoneticPr fontId="9"/>
  </si>
  <si>
    <t>⑪設備合計金額 [円] (⑦+⑧+⑨+⑩)</t>
    <rPh sb="1" eb="3">
      <t>セツビ</t>
    </rPh>
    <rPh sb="3" eb="5">
      <t>ゴウケイ</t>
    </rPh>
    <rPh sb="5" eb="7">
      <t>キンガク</t>
    </rPh>
    <rPh sb="6" eb="7">
      <t>シキン</t>
    </rPh>
    <phoneticPr fontId="9"/>
  </si>
  <si>
    <t>⑫設備投資コスト [円/kWh] (⑪/⑤)</t>
    <rPh sb="1" eb="3">
      <t>セツビ</t>
    </rPh>
    <rPh sb="3" eb="5">
      <t>トウシ</t>
    </rPh>
    <phoneticPr fontId="9"/>
  </si>
  <si>
    <t>⑬CO2削減コスト [円/t-CO2] (⑪/⑥)</t>
    <rPh sb="4" eb="6">
      <t>サクゲン</t>
    </rPh>
    <phoneticPr fontId="9"/>
  </si>
  <si>
    <t>t-CO2/年＝当該施設で使用する予定の年間電力量×安全率 (E)
×商用電力の排出係数 (代替値) 0.000488t-CO2/kWh</t>
    <rPh sb="6" eb="7">
      <t>ネン</t>
    </rPh>
    <rPh sb="26" eb="29">
      <t>アンゼンリツ</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</si>
</sst>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0;&quot;▲ &quot;#,##0.0"/>
    <numFmt numFmtId="177" formatCode="0.0"/>
    <numFmt numFmtId="178" formatCode="0.000"/>
    <numFmt numFmtId="179" formatCode="#,##0_ "/>
    <numFmt numFmtId="180" formatCode="#,##0_);[Red]\(#,##0\)"/>
    <numFmt numFmtId="181" formatCode="#,##0.0_);[Red]\(#,##0.0\)"/>
    <numFmt numFmtId="182" formatCode="#,##0.00_);[Red]\(#,##0.00\)"/>
    <numFmt numFmtId="183" formatCode="0.0_ "/>
    <numFmt numFmtId="184" formatCode="0.00_ "/>
    <numFmt numFmtId="185" formatCode="#,##0;&quot;▲ &quot;#,##0"/>
    <numFmt numFmtId="186" formatCode="0_ "/>
    <numFmt numFmtId="187" formatCode="#,##0.0;[Red]\-#,##0.0"/>
  </numFmts>
  <fonts count="99">
    <font>
      <sz val="10"/>
      <color theme="1"/>
      <name val="游ゴシック"/>
      <family val="3"/>
      <charset val="128"/>
      <scheme val="minor"/>
    </font>
    <font>
      <sz val="11"/>
      <color theme="1"/>
      <name val="游ゴシック"/>
      <family val="2"/>
      <charset val="128"/>
      <scheme val="minor"/>
    </font>
    <font>
      <sz val="6"/>
      <name val="游ゴシック"/>
      <family val="3"/>
      <charset val="128"/>
    </font>
    <font>
      <sz val="6"/>
      <name val="ＭＳ Ｐゴシック"/>
      <family val="3"/>
      <charset val="128"/>
    </font>
    <font>
      <sz val="11"/>
      <color theme="1"/>
      <name val="游ゴシック"/>
      <family val="3"/>
      <charset val="128"/>
      <scheme val="minor"/>
    </font>
    <font>
      <b/>
      <sz val="11"/>
      <color indexed="81"/>
      <name val="MS P ゴシック"/>
      <family val="3"/>
      <charset val="128"/>
    </font>
    <font>
      <sz val="10"/>
      <color theme="1"/>
      <name val="游ゴシック"/>
      <family val="3"/>
      <charset val="128"/>
      <scheme val="minor"/>
    </font>
    <font>
      <sz val="11"/>
      <color theme="1"/>
      <name val="游ゴシック"/>
      <family val="2"/>
      <charset val="128"/>
      <scheme val="minor"/>
    </font>
    <font>
      <sz val="6"/>
      <name val="游ゴシック"/>
      <family val="3"/>
      <charset val="128"/>
      <scheme val="minor"/>
    </font>
    <font>
      <sz val="6"/>
      <name val="游ゴシック"/>
      <family val="2"/>
      <charset val="128"/>
      <scheme val="minor"/>
    </font>
    <font>
      <sz val="10"/>
      <color theme="1"/>
      <name val="游ゴシック"/>
      <family val="2"/>
      <charset val="128"/>
      <scheme val="minor"/>
    </font>
    <font>
      <sz val="18"/>
      <color theme="1"/>
      <name val="游ゴシック"/>
      <family val="2"/>
      <charset val="128"/>
      <scheme val="minor"/>
    </font>
    <font>
      <sz val="12"/>
      <color theme="1"/>
      <name val="游ゴシック"/>
      <family val="3"/>
      <charset val="128"/>
      <scheme val="minor"/>
    </font>
    <font>
      <sz val="18"/>
      <color theme="3"/>
      <name val="游ゴシック Light"/>
      <family val="2"/>
      <charset val="128"/>
      <scheme val="major"/>
    </font>
    <font>
      <sz val="10"/>
      <color theme="1"/>
      <name val="Arial"/>
      <family val="2"/>
    </font>
    <font>
      <sz val="10"/>
      <color theme="1"/>
      <name val="游ゴシック"/>
      <family val="3"/>
      <charset val="128"/>
    </font>
    <font>
      <b/>
      <sz val="11"/>
      <color rgb="FFFF0000"/>
      <name val="游ゴシック"/>
      <family val="3"/>
      <charset val="128"/>
      <scheme val="minor"/>
    </font>
    <font>
      <sz val="10"/>
      <color rgb="FFFF0000"/>
      <name val="游ゴシック"/>
      <family val="2"/>
      <charset val="128"/>
      <scheme val="minor"/>
    </font>
    <font>
      <sz val="10"/>
      <color rgb="FFFF0000"/>
      <name val="Arial"/>
      <family val="2"/>
    </font>
    <font>
      <sz val="10"/>
      <color rgb="FFFF0000"/>
      <name val="游ゴシック"/>
      <family val="3"/>
      <charset val="128"/>
      <scheme val="minor"/>
    </font>
    <font>
      <sz val="8"/>
      <color rgb="FFFF0000"/>
      <name val="游ゴシック"/>
      <family val="3"/>
      <charset val="128"/>
      <scheme val="minor"/>
    </font>
    <font>
      <b/>
      <sz val="20"/>
      <color theme="1"/>
      <name val="游ゴシック"/>
      <family val="3"/>
      <charset val="128"/>
    </font>
    <font>
      <b/>
      <sz val="10"/>
      <color theme="1"/>
      <name val="游ゴシック"/>
      <family val="3"/>
      <charset val="128"/>
    </font>
    <font>
      <b/>
      <sz val="11"/>
      <color theme="1"/>
      <name val="游ゴシック"/>
      <family val="3"/>
      <charset val="128"/>
    </font>
    <font>
      <sz val="11"/>
      <color theme="1"/>
      <name val="游ゴシック"/>
      <family val="3"/>
      <charset val="128"/>
    </font>
    <font>
      <b/>
      <sz val="16"/>
      <color theme="1"/>
      <name val="游ゴシック"/>
      <family val="3"/>
      <charset val="128"/>
    </font>
    <font>
      <b/>
      <sz val="12"/>
      <color theme="1"/>
      <name val="游ゴシック"/>
      <family val="3"/>
      <charset val="128"/>
    </font>
    <font>
      <sz val="10"/>
      <name val="游ゴシック"/>
      <family val="3"/>
      <charset val="128"/>
    </font>
    <font>
      <sz val="16"/>
      <name val="游ゴシック"/>
      <family val="3"/>
      <charset val="128"/>
    </font>
    <font>
      <sz val="16"/>
      <color theme="1"/>
      <name val="游ゴシック"/>
      <family val="3"/>
      <charset val="128"/>
    </font>
    <font>
      <sz val="14"/>
      <color theme="1"/>
      <name val="Arial"/>
      <family val="2"/>
    </font>
    <font>
      <sz val="14"/>
      <name val="Arial"/>
      <family val="2"/>
    </font>
    <font>
      <sz val="14"/>
      <color theme="1"/>
      <name val="游ゴシック"/>
      <family val="3"/>
      <charset val="128"/>
      <scheme val="minor"/>
    </font>
    <font>
      <b/>
      <sz val="12"/>
      <color rgb="FFFF0000"/>
      <name val="游ゴシック"/>
      <family val="3"/>
      <charset val="128"/>
      <scheme val="minor"/>
    </font>
    <font>
      <sz val="12"/>
      <name val="ＭＳ Ｐ明朝"/>
      <family val="1"/>
      <charset val="128"/>
    </font>
    <font>
      <sz val="14"/>
      <name val="ＭＳ Ｐ明朝"/>
      <family val="1"/>
      <charset val="128"/>
    </font>
    <font>
      <sz val="11"/>
      <name val="ＭＳ Ｐ明朝"/>
      <family val="1"/>
      <charset val="128"/>
    </font>
    <font>
      <b/>
      <sz val="14"/>
      <name val="ＭＳ Ｐ明朝"/>
      <family val="1"/>
      <charset val="128"/>
    </font>
    <font>
      <b/>
      <sz val="12"/>
      <name val="ＭＳ Ｐ明朝"/>
      <family val="1"/>
      <charset val="128"/>
    </font>
    <font>
      <sz val="10"/>
      <name val="ＭＳ Ｐ明朝"/>
      <family val="1"/>
      <charset val="128"/>
    </font>
    <font>
      <sz val="9"/>
      <color rgb="FF000000"/>
      <name val="ＭＳ Ｐ明朝"/>
      <family val="1"/>
      <charset val="128"/>
    </font>
    <font>
      <sz val="12"/>
      <color rgb="FF000000"/>
      <name val="ＭＳ Ｐ明朝"/>
      <family val="1"/>
      <charset val="128"/>
    </font>
    <font>
      <sz val="12"/>
      <color theme="1"/>
      <name val="ＭＳ Ｐ明朝"/>
      <family val="1"/>
      <charset val="128"/>
    </font>
    <font>
      <sz val="10"/>
      <color theme="1"/>
      <name val="ＭＳ Ｐ明朝"/>
      <family val="1"/>
      <charset val="128"/>
    </font>
    <font>
      <b/>
      <sz val="12"/>
      <color rgb="FFFF0000"/>
      <name val="ＭＳ Ｐ明朝"/>
      <family val="1"/>
      <charset val="128"/>
    </font>
    <font>
      <b/>
      <sz val="12"/>
      <color indexed="81"/>
      <name val="MS P ゴシック"/>
      <family val="3"/>
      <charset val="128"/>
    </font>
    <font>
      <sz val="12"/>
      <name val="Arial"/>
      <family val="2"/>
    </font>
    <font>
      <sz val="9"/>
      <color theme="1"/>
      <name val="游ゴシック"/>
      <family val="3"/>
      <charset val="128"/>
      <scheme val="minor"/>
    </font>
    <font>
      <b/>
      <sz val="11"/>
      <name val="ＭＳ Ｐ明朝"/>
      <family val="1"/>
      <charset val="128"/>
    </font>
    <font>
      <b/>
      <sz val="16"/>
      <color theme="1"/>
      <name val="ＭＳ Ｐゴシック"/>
      <family val="3"/>
      <charset val="128"/>
    </font>
    <font>
      <sz val="11"/>
      <color theme="1"/>
      <name val="ＭＳ Ｐゴシック"/>
      <family val="3"/>
      <charset val="128"/>
    </font>
    <font>
      <sz val="10"/>
      <color theme="1"/>
      <name val="ＭＳ Ｐゴシック"/>
      <family val="3"/>
      <charset val="128"/>
    </font>
    <font>
      <sz val="11"/>
      <color indexed="8"/>
      <name val="ＭＳ Ｐゴシック"/>
      <family val="3"/>
      <charset val="128"/>
    </font>
    <font>
      <u/>
      <sz val="11"/>
      <color theme="10"/>
      <name val="游ゴシック"/>
      <family val="2"/>
      <charset val="128"/>
      <scheme val="minor"/>
    </font>
    <font>
      <sz val="14"/>
      <color theme="1"/>
      <name val="ＭＳ Ｐゴシック"/>
      <family val="3"/>
      <charset val="128"/>
    </font>
    <font>
      <sz val="16"/>
      <name val="ＭＳ Ｐ明朝"/>
      <family val="1"/>
      <charset val="128"/>
    </font>
    <font>
      <sz val="9"/>
      <color theme="1"/>
      <name val="ＭＳ Ｐ明朝"/>
      <family val="1"/>
      <charset val="128"/>
    </font>
    <font>
      <sz val="9"/>
      <name val="ＭＳ Ｐ明朝"/>
      <family val="1"/>
      <charset val="128"/>
    </font>
    <font>
      <sz val="8"/>
      <name val="ＭＳ Ｐ明朝"/>
      <family val="1"/>
      <charset val="128"/>
    </font>
    <font>
      <sz val="16"/>
      <color rgb="FFFF0000"/>
      <name val="ＭＳ Ｐ明朝"/>
      <family val="1"/>
      <charset val="128"/>
    </font>
    <font>
      <sz val="12"/>
      <color indexed="8"/>
      <name val="ＭＳ Ｐ明朝"/>
      <family val="1"/>
      <charset val="128"/>
    </font>
    <font>
      <sz val="14"/>
      <color rgb="FFFF0000"/>
      <name val="ＭＳ Ｐ明朝"/>
      <family val="1"/>
      <charset val="128"/>
    </font>
    <font>
      <sz val="10"/>
      <color rgb="FFFF0000"/>
      <name val="ＭＳ Ｐ明朝"/>
      <family val="1"/>
      <charset val="128"/>
    </font>
    <font>
      <sz val="11"/>
      <color indexed="8"/>
      <name val="ＭＳ Ｐ明朝"/>
      <family val="1"/>
      <charset val="128"/>
    </font>
    <font>
      <sz val="10"/>
      <color indexed="8"/>
      <name val="ＭＳ Ｐ明朝"/>
      <family val="1"/>
      <charset val="128"/>
    </font>
    <font>
      <sz val="18"/>
      <color indexed="8"/>
      <name val="ＭＳ Ｐ明朝"/>
      <family val="1"/>
      <charset val="128"/>
    </font>
    <font>
      <sz val="9"/>
      <color indexed="8"/>
      <name val="ＭＳ Ｐ明朝"/>
      <family val="1"/>
      <charset val="128"/>
    </font>
    <font>
      <sz val="18"/>
      <color theme="1"/>
      <name val="ＭＳ Ｐゴシック"/>
      <family val="3"/>
      <charset val="128"/>
    </font>
    <font>
      <sz val="20"/>
      <color theme="1"/>
      <name val="ＭＳ Ｐゴシック"/>
      <family val="3"/>
      <charset val="128"/>
    </font>
    <font>
      <sz val="14"/>
      <name val="ＭＳ Ｐゴシック"/>
      <family val="3"/>
      <charset val="128"/>
    </font>
    <font>
      <sz val="11"/>
      <name val="ＭＳ Ｐゴシック"/>
      <family val="3"/>
      <charset val="128"/>
    </font>
    <font>
      <b/>
      <sz val="14"/>
      <name val="ＭＳ Ｐゴシック"/>
      <family val="3"/>
      <charset val="128"/>
    </font>
    <font>
      <sz val="8"/>
      <color theme="1"/>
      <name val="ＭＳ Ｐゴシック"/>
      <family val="3"/>
      <charset val="128"/>
    </font>
    <font>
      <sz val="12"/>
      <color theme="1"/>
      <name val="ＭＳ Ｐゴシック"/>
      <family val="3"/>
      <charset val="128"/>
    </font>
    <font>
      <sz val="10"/>
      <name val="ＭＳ Ｐゴシック"/>
      <family val="3"/>
      <charset val="128"/>
    </font>
    <font>
      <b/>
      <sz val="13.2"/>
      <name val="ＭＳ Ｐゴシック"/>
      <family val="3"/>
      <charset val="128"/>
    </font>
    <font>
      <b/>
      <sz val="13"/>
      <name val="ＭＳ Ｐ明朝"/>
      <family val="1"/>
      <charset val="128"/>
    </font>
    <font>
      <b/>
      <sz val="12.1"/>
      <color indexed="57"/>
      <name val="ＭＳ Ｐゴシック"/>
      <family val="3"/>
      <charset val="128"/>
    </font>
    <font>
      <sz val="9.9"/>
      <name val="ＭＳ Ｐゴシック"/>
      <family val="3"/>
      <charset val="128"/>
    </font>
    <font>
      <sz val="11"/>
      <color theme="1"/>
      <name val="ＭＳ Ｐ明朝"/>
      <family val="1"/>
      <charset val="128"/>
    </font>
    <font>
      <sz val="24"/>
      <color theme="1"/>
      <name val="ＭＳ Ｐ明朝"/>
      <family val="1"/>
      <charset val="128"/>
    </font>
    <font>
      <sz val="10.5"/>
      <color theme="1"/>
      <name val="ＭＳ Ｐ明朝"/>
      <family val="1"/>
      <charset val="128"/>
    </font>
    <font>
      <sz val="11"/>
      <color theme="10"/>
      <name val="ＭＳ Ｐ明朝"/>
      <family val="1"/>
      <charset val="128"/>
    </font>
    <font>
      <sz val="16"/>
      <color indexed="8"/>
      <name val="ＭＳ Ｐ明朝"/>
      <family val="1"/>
      <charset val="128"/>
    </font>
    <font>
      <b/>
      <sz val="11"/>
      <color rgb="FFFF0000"/>
      <name val="ＭＳ Ｐ明朝"/>
      <family val="1"/>
      <charset val="128"/>
    </font>
    <font>
      <sz val="9"/>
      <color rgb="FFFF0000"/>
      <name val="ＭＳ Ｐ明朝"/>
      <family val="1"/>
      <charset val="128"/>
    </font>
    <font>
      <sz val="10.5"/>
      <name val="ＭＳ Ｐ明朝"/>
      <family val="1"/>
      <charset val="128"/>
    </font>
    <font>
      <b/>
      <sz val="14"/>
      <color rgb="FFFF0000"/>
      <name val="ＭＳ Ｐ明朝"/>
      <family val="1"/>
      <charset val="128"/>
    </font>
    <font>
      <b/>
      <sz val="12.1"/>
      <color rgb="FFFF0000"/>
      <name val="ＭＳ Ｐゴシック"/>
      <family val="3"/>
      <charset val="128"/>
    </font>
    <font>
      <b/>
      <sz val="10"/>
      <color rgb="FFFF0000"/>
      <name val="ＭＳ Ｐゴシック"/>
      <family val="3"/>
      <charset val="128"/>
    </font>
    <font>
      <sz val="10"/>
      <color rgb="FFFF0000"/>
      <name val="ＭＳ Ｐゴシック"/>
      <family val="3"/>
      <charset val="128"/>
    </font>
    <font>
      <sz val="9.9"/>
      <color rgb="FFFF0000"/>
      <name val="ＭＳ Ｐゴシック"/>
      <family val="3"/>
      <charset val="128"/>
    </font>
    <font>
      <b/>
      <sz val="13"/>
      <color rgb="FFFF0000"/>
      <name val="ＭＳ Ｐ明朝"/>
      <family val="1"/>
      <charset val="128"/>
    </font>
    <font>
      <sz val="14"/>
      <color theme="1"/>
      <name val="ＭＳ Ｐ明朝"/>
      <family val="1"/>
      <charset val="128"/>
    </font>
    <font>
      <sz val="12"/>
      <color rgb="FFFF0000"/>
      <name val="ＭＳ Ｐ明朝"/>
      <family val="1"/>
      <charset val="128"/>
    </font>
    <font>
      <u/>
      <sz val="12"/>
      <name val="ＭＳ Ｐ明朝"/>
      <family val="1"/>
      <charset val="128"/>
    </font>
    <font>
      <sz val="10.5"/>
      <color rgb="FFFF0000"/>
      <name val="ＭＳ Ｐ明朝"/>
      <family val="1"/>
      <charset val="128"/>
    </font>
    <font>
      <sz val="11"/>
      <color rgb="FFFF0000"/>
      <name val="ＭＳ Ｐ明朝"/>
      <family val="1"/>
      <charset val="128"/>
    </font>
    <font>
      <sz val="8"/>
      <color theme="1"/>
      <name val="ＭＳ Ｐ明朝"/>
      <family val="1"/>
      <charset val="128"/>
    </font>
  </fonts>
  <fills count="12">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7"/>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indexed="9"/>
        <bgColor indexed="64"/>
      </patternFill>
    </fill>
    <fill>
      <patternFill patternType="solid">
        <fgColor indexed="22"/>
        <bgColor indexed="64"/>
      </patternFill>
    </fill>
    <fill>
      <patternFill patternType="solid">
        <fgColor rgb="FFC0C0C0"/>
        <bgColor indexed="64"/>
      </patternFill>
    </fill>
  </fills>
  <borders count="182">
    <border>
      <left/>
      <right/>
      <top/>
      <bottom/>
      <diagonal/>
    </border>
    <border>
      <left style="thin">
        <color indexed="64"/>
      </left>
      <right/>
      <top style="hair">
        <color indexed="64"/>
      </top>
      <bottom style="medium">
        <color indexed="64"/>
      </bottom>
      <diagonal/>
    </border>
    <border>
      <left style="thin">
        <color indexed="64"/>
      </left>
      <right/>
      <top style="hair">
        <color indexed="64"/>
      </top>
      <bottom style="thin">
        <color indexed="64"/>
      </bottom>
      <diagonal/>
    </border>
    <border>
      <left style="medium">
        <color indexed="64"/>
      </left>
      <right style="hair">
        <color indexed="64"/>
      </right>
      <top style="medium">
        <color indexed="64"/>
      </top>
      <bottom style="thin">
        <color indexed="64"/>
      </bottom>
      <diagonal/>
    </border>
    <border>
      <left style="medium">
        <color indexed="64"/>
      </left>
      <right style="hair">
        <color indexed="64"/>
      </right>
      <top style="thin">
        <color indexed="64"/>
      </top>
      <bottom style="hair">
        <color indexed="64"/>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bottom/>
      <diagonal/>
    </border>
    <border>
      <left/>
      <right/>
      <top style="hair">
        <color indexed="64"/>
      </top>
      <bottom style="thin">
        <color indexed="64"/>
      </bottom>
      <diagonal/>
    </border>
    <border>
      <left/>
      <right/>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hair">
        <color indexed="64"/>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hair">
        <color indexed="64"/>
      </bottom>
      <diagonal/>
    </border>
    <border>
      <left/>
      <right style="thin">
        <color indexed="64"/>
      </right>
      <top style="medium">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hair">
        <color indexed="64"/>
      </right>
      <top style="medium">
        <color indexed="64"/>
      </top>
      <bottom style="hair">
        <color indexed="64"/>
      </bottom>
      <diagonal/>
    </border>
    <border>
      <left style="hair">
        <color indexed="64"/>
      </left>
      <right style="thin">
        <color indexed="64"/>
      </right>
      <top style="medium">
        <color indexed="64"/>
      </top>
      <bottom style="hair">
        <color indexed="64"/>
      </bottom>
      <diagonal/>
    </border>
    <border>
      <left style="hair">
        <color indexed="64"/>
      </left>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thin">
        <color indexed="64"/>
      </top>
      <bottom style="hair">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double">
        <color indexed="64"/>
      </bottom>
      <diagonal/>
    </border>
    <border>
      <left/>
      <right style="thin">
        <color indexed="64"/>
      </right>
      <top/>
      <bottom style="double">
        <color indexed="64"/>
      </bottom>
      <diagonal/>
    </border>
    <border>
      <left style="medium">
        <color indexed="64"/>
      </left>
      <right/>
      <top style="hair">
        <color indexed="64"/>
      </top>
      <bottom style="hair">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right style="medium">
        <color indexed="64"/>
      </right>
      <top/>
      <bottom style="double">
        <color indexed="64"/>
      </bottom>
      <diagonal/>
    </border>
    <border>
      <left style="hair">
        <color indexed="64"/>
      </left>
      <right/>
      <top style="hair">
        <color indexed="64"/>
      </top>
      <bottom style="hair">
        <color indexed="64"/>
      </bottom>
      <diagonal/>
    </border>
    <border>
      <left style="hair">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top/>
      <bottom/>
      <diagonal/>
    </border>
    <border>
      <left/>
      <right style="medium">
        <color indexed="64"/>
      </right>
      <top/>
      <bottom/>
      <diagonal/>
    </border>
    <border>
      <left style="thin">
        <color indexed="64"/>
      </left>
      <right/>
      <top/>
      <bottom style="double">
        <color indexed="64"/>
      </bottom>
      <diagonal/>
    </border>
    <border>
      <left style="thin">
        <color indexed="64"/>
      </left>
      <right style="thin">
        <color indexed="64"/>
      </right>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hair">
        <color indexed="64"/>
      </top>
      <bottom style="hair">
        <color indexed="64"/>
      </bottom>
      <diagonal/>
    </border>
    <border>
      <left/>
      <right/>
      <top/>
      <bottom style="hair">
        <color indexed="64"/>
      </bottom>
      <diagonal/>
    </border>
    <border>
      <left/>
      <right style="thin">
        <color indexed="64"/>
      </right>
      <top/>
      <bottom style="hair">
        <color indexed="64"/>
      </bottom>
      <diagonal/>
    </border>
    <border diagonalUp="1">
      <left style="thin">
        <color indexed="64"/>
      </left>
      <right/>
      <top style="thin">
        <color indexed="64"/>
      </top>
      <bottom style="thin">
        <color indexed="64"/>
      </bottom>
      <diagonal style="thin">
        <color indexed="64"/>
      </diagonal>
    </border>
    <border>
      <left style="thin">
        <color indexed="64"/>
      </left>
      <right style="thin">
        <color indexed="64"/>
      </right>
      <top style="thin">
        <color indexed="64"/>
      </top>
      <bottom style="medium">
        <color indexed="64"/>
      </bottom>
      <diagonal/>
    </border>
    <border diagonalUp="1">
      <left style="thin">
        <color indexed="64"/>
      </left>
      <right style="thin">
        <color indexed="64"/>
      </right>
      <top/>
      <bottom style="thin">
        <color indexed="64"/>
      </bottom>
      <diagonal style="thin">
        <color indexed="64"/>
      </diagonal>
    </border>
    <border diagonalUp="1">
      <left style="thin">
        <color indexed="64"/>
      </left>
      <right/>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diagonalUp="1">
      <left style="thin">
        <color indexed="64"/>
      </left>
      <right style="thin">
        <color indexed="64"/>
      </right>
      <top style="thin">
        <color indexed="64"/>
      </top>
      <bottom/>
      <diagonal style="thin">
        <color indexed="64"/>
      </diagonal>
    </border>
    <border>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diagonalUp="1">
      <left style="thin">
        <color indexed="64"/>
      </left>
      <right style="thin">
        <color indexed="64"/>
      </right>
      <top style="medium">
        <color indexed="64"/>
      </top>
      <bottom style="thin">
        <color indexed="64"/>
      </bottom>
      <diagonal style="thin">
        <color indexed="64"/>
      </diagonal>
    </border>
    <border diagonalUp="1">
      <left style="thin">
        <color indexed="64"/>
      </left>
      <right/>
      <top style="medium">
        <color indexed="64"/>
      </top>
      <bottom style="thin">
        <color indexed="64"/>
      </bottom>
      <diagonal style="thin">
        <color indexed="64"/>
      </diagonal>
    </border>
    <border>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hair">
        <color theme="0" tint="-0.499984740745262"/>
      </right>
      <top style="medium">
        <color indexed="64"/>
      </top>
      <bottom style="thin">
        <color indexed="64"/>
      </bottom>
      <diagonal/>
    </border>
    <border>
      <left style="hair">
        <color theme="0" tint="-0.499984740745262"/>
      </left>
      <right style="hair">
        <color theme="0" tint="-0.499984740745262"/>
      </right>
      <top style="medium">
        <color indexed="64"/>
      </top>
      <bottom style="thin">
        <color indexed="64"/>
      </bottom>
      <diagonal/>
    </border>
    <border>
      <left style="hair">
        <color theme="0" tint="-0.499984740745262"/>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style="thin">
        <color indexed="64"/>
      </right>
      <top style="thin">
        <color indexed="64"/>
      </top>
      <bottom style="hair">
        <color theme="0" tint="-0.499984740745262"/>
      </bottom>
      <diagonal/>
    </border>
    <border>
      <left style="thin">
        <color indexed="64"/>
      </left>
      <right style="thin">
        <color indexed="64"/>
      </right>
      <top style="thin">
        <color indexed="64"/>
      </top>
      <bottom style="hair">
        <color theme="0" tint="-0.499984740745262"/>
      </bottom>
      <diagonal/>
    </border>
    <border>
      <left style="thin">
        <color indexed="64"/>
      </left>
      <right style="medium">
        <color indexed="64"/>
      </right>
      <top style="thin">
        <color indexed="64"/>
      </top>
      <bottom style="hair">
        <color theme="0" tint="-0.499984740745262"/>
      </bottom>
      <diagonal/>
    </border>
    <border>
      <left style="medium">
        <color indexed="64"/>
      </left>
      <right style="thin">
        <color indexed="64"/>
      </right>
      <top style="hair">
        <color indexed="64"/>
      </top>
      <bottom style="hair">
        <color indexed="64"/>
      </bottom>
      <diagonal/>
    </border>
    <border>
      <left/>
      <right style="thin">
        <color indexed="64"/>
      </right>
      <top style="hair">
        <color theme="0" tint="-0.499984740745262"/>
      </top>
      <bottom style="hair">
        <color theme="0" tint="-0.499984740745262"/>
      </bottom>
      <diagonal/>
    </border>
    <border>
      <left style="thin">
        <color indexed="64"/>
      </left>
      <right style="thin">
        <color indexed="64"/>
      </right>
      <top style="hair">
        <color theme="0" tint="-0.499984740745262"/>
      </top>
      <bottom style="hair">
        <color theme="0" tint="-0.499984740745262"/>
      </bottom>
      <diagonal/>
    </border>
    <border>
      <left style="thin">
        <color indexed="64"/>
      </left>
      <right style="medium">
        <color indexed="64"/>
      </right>
      <top style="hair">
        <color theme="0" tint="-0.499984740745262"/>
      </top>
      <bottom style="hair">
        <color theme="0" tint="-0.499984740745262"/>
      </bottom>
      <diagonal/>
    </border>
    <border>
      <left style="medium">
        <color indexed="64"/>
      </left>
      <right style="thin">
        <color indexed="64"/>
      </right>
      <top/>
      <bottom style="hair">
        <color theme="0" tint="-0.499984740745262"/>
      </bottom>
      <diagonal/>
    </border>
    <border>
      <left/>
      <right style="thin">
        <color indexed="64"/>
      </right>
      <top/>
      <bottom style="hair">
        <color theme="0" tint="-0.499984740745262"/>
      </bottom>
      <diagonal/>
    </border>
    <border>
      <left style="medium">
        <color indexed="64"/>
      </left>
      <right style="thin">
        <color indexed="64"/>
      </right>
      <top style="hair">
        <color theme="0" tint="-0.499984740745262"/>
      </top>
      <bottom style="hair">
        <color theme="0" tint="-0.499984740745262"/>
      </bottom>
      <diagonal/>
    </border>
    <border>
      <left style="medium">
        <color indexed="64"/>
      </left>
      <right style="thin">
        <color indexed="64"/>
      </right>
      <top style="hair">
        <color theme="0" tint="-0.499984740745262"/>
      </top>
      <bottom style="medium">
        <color indexed="64"/>
      </bottom>
      <diagonal/>
    </border>
    <border>
      <left style="thin">
        <color indexed="64"/>
      </left>
      <right style="thin">
        <color indexed="64"/>
      </right>
      <top style="hair">
        <color theme="0" tint="-0.499984740745262"/>
      </top>
      <bottom style="medium">
        <color indexed="64"/>
      </bottom>
      <diagonal/>
    </border>
    <border>
      <left/>
      <right style="thin">
        <color indexed="64"/>
      </right>
      <top style="hair">
        <color theme="0" tint="-0.499984740745262"/>
      </top>
      <bottom style="medium">
        <color indexed="64"/>
      </bottom>
      <diagonal/>
    </border>
    <border>
      <left style="thin">
        <color indexed="64"/>
      </left>
      <right style="medium">
        <color indexed="64"/>
      </right>
      <top style="hair">
        <color theme="0" tint="-0.499984740745262"/>
      </top>
      <bottom style="medium">
        <color indexed="64"/>
      </bottom>
      <diagonal/>
    </border>
    <border>
      <left style="medium">
        <color indexed="64"/>
      </left>
      <right style="thin">
        <color indexed="64"/>
      </right>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hair">
        <color indexed="64"/>
      </right>
      <top style="medium">
        <color indexed="64"/>
      </top>
      <bottom style="hair">
        <color indexed="64"/>
      </bottom>
      <diagonal/>
    </border>
    <border>
      <left/>
      <right style="thin">
        <color indexed="64"/>
      </right>
      <top style="hair">
        <color indexed="64"/>
      </top>
      <bottom style="thin">
        <color indexed="64"/>
      </bottom>
      <diagonal/>
    </border>
    <border>
      <left style="thin">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right style="medium">
        <color auto="1"/>
      </right>
      <top style="thin">
        <color auto="1"/>
      </top>
      <bottom style="thin">
        <color auto="1"/>
      </bottom>
      <diagonal/>
    </border>
    <border>
      <left/>
      <right style="medium">
        <color auto="1"/>
      </right>
      <top style="thin">
        <color auto="1"/>
      </top>
      <bottom style="medium">
        <color auto="1"/>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dotted">
        <color indexed="64"/>
      </right>
      <top style="thin">
        <color indexed="64"/>
      </top>
      <bottom style="medium">
        <color indexed="64"/>
      </bottom>
      <diagonal/>
    </border>
    <border>
      <left style="dotted">
        <color auto="1"/>
      </left>
      <right style="dotted">
        <color auto="1"/>
      </right>
      <top style="thin">
        <color auto="1"/>
      </top>
      <bottom style="medium">
        <color indexed="64"/>
      </bottom>
      <diagonal/>
    </border>
    <border>
      <left style="dotted">
        <color indexed="64"/>
      </left>
      <right style="thin">
        <color indexed="64"/>
      </right>
      <top style="thin">
        <color auto="1"/>
      </top>
      <bottom style="medium">
        <color indexed="64"/>
      </bottom>
      <diagonal/>
    </border>
    <border>
      <left/>
      <right style="dotted">
        <color indexed="64"/>
      </right>
      <top style="thin">
        <color auto="1"/>
      </top>
      <bottom style="medium">
        <color indexed="64"/>
      </bottom>
      <diagonal/>
    </border>
    <border>
      <left style="dotted">
        <color indexed="64"/>
      </left>
      <right style="medium">
        <color indexed="64"/>
      </right>
      <top style="thin">
        <color auto="1"/>
      </top>
      <bottom style="medium">
        <color indexed="64"/>
      </bottom>
      <diagonal/>
    </border>
    <border>
      <left style="thin">
        <color indexed="64"/>
      </left>
      <right style="dotted">
        <color indexed="64"/>
      </right>
      <top/>
      <bottom style="thin">
        <color auto="1"/>
      </bottom>
      <diagonal/>
    </border>
    <border>
      <left style="dotted">
        <color auto="1"/>
      </left>
      <right style="dotted">
        <color auto="1"/>
      </right>
      <top/>
      <bottom style="thin">
        <color auto="1"/>
      </bottom>
      <diagonal/>
    </border>
    <border>
      <left style="dotted">
        <color indexed="64"/>
      </left>
      <right style="thin">
        <color indexed="64"/>
      </right>
      <top/>
      <bottom style="thin">
        <color indexed="64"/>
      </bottom>
      <diagonal/>
    </border>
    <border>
      <left/>
      <right style="dotted">
        <color indexed="64"/>
      </right>
      <top/>
      <bottom style="thin">
        <color auto="1"/>
      </bottom>
      <diagonal/>
    </border>
    <border>
      <left style="dotted">
        <color auto="1"/>
      </left>
      <right style="medium">
        <color indexed="64"/>
      </right>
      <top/>
      <bottom style="thin">
        <color auto="1"/>
      </bottom>
      <diagonal/>
    </border>
    <border>
      <left style="thin">
        <color indexed="64"/>
      </left>
      <right style="dotted">
        <color indexed="64"/>
      </right>
      <top style="thin">
        <color indexed="64"/>
      </top>
      <bottom style="thin">
        <color indexed="64"/>
      </bottom>
      <diagonal/>
    </border>
    <border>
      <left style="dotted">
        <color auto="1"/>
      </left>
      <right style="dotted">
        <color auto="1"/>
      </right>
      <top style="thin">
        <color auto="1"/>
      </top>
      <bottom style="thin">
        <color auto="1"/>
      </bottom>
      <diagonal/>
    </border>
    <border>
      <left style="dotted">
        <color indexed="64"/>
      </left>
      <right style="thin">
        <color indexed="64"/>
      </right>
      <top style="thin">
        <color indexed="64"/>
      </top>
      <bottom style="thin">
        <color indexed="64"/>
      </bottom>
      <diagonal/>
    </border>
    <border>
      <left/>
      <right style="dotted">
        <color indexed="64"/>
      </right>
      <top style="thin">
        <color indexed="64"/>
      </top>
      <bottom style="thin">
        <color indexed="64"/>
      </bottom>
      <diagonal/>
    </border>
    <border>
      <left style="dotted">
        <color auto="1"/>
      </left>
      <right style="medium">
        <color indexed="64"/>
      </right>
      <top style="thin">
        <color auto="1"/>
      </top>
      <bottom style="thin">
        <color auto="1"/>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ck">
        <color indexed="53"/>
      </left>
      <right/>
      <top/>
      <bottom style="medium">
        <color indexed="51"/>
      </bottom>
      <diagonal/>
    </border>
    <border>
      <left style="thick">
        <color indexed="53"/>
      </left>
      <right/>
      <top/>
      <bottom style="medium">
        <color indexed="55"/>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style="thin">
        <color indexed="64"/>
      </right>
      <top style="thin">
        <color indexed="64"/>
      </top>
      <bottom style="thin">
        <color indexed="64"/>
      </bottom>
      <diagonal/>
    </border>
    <border>
      <left/>
      <right/>
      <top style="thin">
        <color auto="1"/>
      </top>
      <bottom/>
      <diagonal/>
    </border>
    <border>
      <left/>
      <right style="thin">
        <color indexed="64"/>
      </right>
      <top style="thin">
        <color auto="1"/>
      </top>
      <bottom/>
      <diagonal/>
    </border>
    <border diagonalUp="1">
      <left style="thin">
        <color auto="1"/>
      </left>
      <right style="thin">
        <color auto="1"/>
      </right>
      <top style="thin">
        <color auto="1"/>
      </top>
      <bottom style="thin">
        <color auto="1"/>
      </bottom>
      <diagonal style="thin">
        <color auto="1"/>
      </diagonal>
    </border>
    <border>
      <left style="hair">
        <color indexed="64"/>
      </left>
      <right style="medium">
        <color indexed="64"/>
      </right>
      <top style="medium">
        <color indexed="64"/>
      </top>
      <bottom style="hair">
        <color indexed="64"/>
      </bottom>
      <diagonal/>
    </border>
    <border>
      <left/>
      <right style="medium">
        <color indexed="64"/>
      </right>
      <top style="hair">
        <color indexed="64"/>
      </top>
      <bottom style="thin">
        <color indexed="64"/>
      </bottom>
      <diagonal/>
    </border>
    <border>
      <left style="thin">
        <color indexed="64"/>
      </left>
      <right style="medium">
        <color indexed="64"/>
      </right>
      <top style="medium">
        <color indexed="64"/>
      </top>
      <bottom/>
      <diagonal/>
    </border>
    <border diagonalUp="1">
      <left style="medium">
        <color indexed="64"/>
      </left>
      <right style="thin">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 diagonalUp="1">
      <left style="thin">
        <color indexed="64"/>
      </left>
      <right style="medium">
        <color indexed="64"/>
      </right>
      <top/>
      <bottom style="thin">
        <color indexed="64"/>
      </bottom>
      <diagonal style="thin">
        <color indexed="64"/>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s>
  <cellStyleXfs count="19">
    <xf numFmtId="0" fontId="0" fillId="0" borderId="0">
      <alignment vertical="center"/>
    </xf>
    <xf numFmtId="0" fontId="4" fillId="0" borderId="0"/>
    <xf numFmtId="38" fontId="6" fillId="0" borderId="0" applyFont="0" applyFill="0" applyBorder="0" applyAlignment="0" applyProtection="0">
      <alignment vertical="center"/>
    </xf>
    <xf numFmtId="0" fontId="7" fillId="0" borderId="0">
      <alignment vertical="center"/>
    </xf>
    <xf numFmtId="0" fontId="7" fillId="0" borderId="0">
      <alignment vertical="center"/>
    </xf>
    <xf numFmtId="38" fontId="7" fillId="0" borderId="0" applyFont="0" applyFill="0" applyBorder="0" applyAlignment="0" applyProtection="0">
      <alignment vertical="center"/>
    </xf>
    <xf numFmtId="0" fontId="7" fillId="0" borderId="0">
      <alignment vertical="center"/>
    </xf>
    <xf numFmtId="38" fontId="7"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52" fillId="0" borderId="0">
      <alignment vertical="center"/>
    </xf>
    <xf numFmtId="9" fontId="52" fillId="0" borderId="0" applyFont="0" applyFill="0" applyBorder="0" applyAlignment="0" applyProtection="0">
      <alignment vertical="center"/>
    </xf>
    <xf numFmtId="0" fontId="53" fillId="0" borderId="0" applyNumberFormat="0" applyFill="0" applyBorder="0" applyAlignment="0" applyProtection="0">
      <alignment vertical="center"/>
    </xf>
    <xf numFmtId="0" fontId="4" fillId="0" borderId="0">
      <alignment vertical="center"/>
    </xf>
  </cellStyleXfs>
  <cellXfs count="1240">
    <xf numFmtId="0" fontId="0" fillId="0" borderId="0" xfId="0">
      <alignment vertical="center"/>
    </xf>
    <xf numFmtId="0" fontId="7" fillId="0" borderId="0" xfId="4">
      <alignment vertical="center"/>
    </xf>
    <xf numFmtId="0" fontId="7" fillId="0" borderId="0" xfId="4" applyAlignment="1">
      <alignment horizontal="center" vertical="center"/>
    </xf>
    <xf numFmtId="38" fontId="0" fillId="0" borderId="0" xfId="5" applyFont="1" applyAlignment="1">
      <alignment horizontal="center" vertical="center"/>
    </xf>
    <xf numFmtId="38" fontId="0" fillId="0" borderId="0" xfId="5" applyFont="1" applyAlignment="1">
      <alignment horizontal="center" vertical="center" shrinkToFit="1"/>
    </xf>
    <xf numFmtId="38" fontId="0" fillId="0" borderId="16" xfId="5" applyFont="1" applyBorder="1" applyAlignment="1">
      <alignment horizontal="center" vertical="center" shrinkToFit="1"/>
    </xf>
    <xf numFmtId="0" fontId="10" fillId="0" borderId="54" xfId="4" applyFont="1" applyBorder="1" applyAlignment="1">
      <alignment horizontal="center" vertical="center"/>
    </xf>
    <xf numFmtId="0" fontId="10" fillId="0" borderId="11" xfId="4" applyFont="1" applyBorder="1" applyAlignment="1">
      <alignment vertical="center" shrinkToFit="1"/>
    </xf>
    <xf numFmtId="0" fontId="10" fillId="0" borderId="54" xfId="4" applyFont="1" applyBorder="1" applyAlignment="1">
      <alignment vertical="center" shrinkToFit="1"/>
    </xf>
    <xf numFmtId="0" fontId="6" fillId="0" borderId="0" xfId="4" applyFont="1" applyAlignment="1">
      <alignment horizontal="center" vertical="center"/>
    </xf>
    <xf numFmtId="0" fontId="6" fillId="0" borderId="0" xfId="4" applyFont="1">
      <alignment vertical="center"/>
    </xf>
    <xf numFmtId="38" fontId="0" fillId="0" borderId="0" xfId="5" applyFont="1" applyAlignment="1">
      <alignment horizontal="right" vertical="center" shrinkToFit="1"/>
    </xf>
    <xf numFmtId="38" fontId="0" fillId="0" borderId="0" xfId="5" applyFont="1" applyAlignment="1">
      <alignment horizontal="right" vertical="center"/>
    </xf>
    <xf numFmtId="38" fontId="0" fillId="0" borderId="0" xfId="5" applyFont="1">
      <alignment vertical="center"/>
    </xf>
    <xf numFmtId="38" fontId="6" fillId="0" borderId="0" xfId="5" applyFont="1" applyBorder="1" applyAlignment="1">
      <alignment horizontal="center" vertical="center" shrinkToFit="1"/>
    </xf>
    <xf numFmtId="38" fontId="6" fillId="0" borderId="0" xfId="5" applyFont="1" applyBorder="1" applyAlignment="1">
      <alignment vertical="center" shrinkToFit="1"/>
    </xf>
    <xf numFmtId="0" fontId="11" fillId="0" borderId="0" xfId="4" applyFont="1" applyAlignment="1">
      <alignment horizontal="left" vertical="center"/>
    </xf>
    <xf numFmtId="0" fontId="4" fillId="0" borderId="0" xfId="4" applyFont="1" applyAlignment="1">
      <alignment horizontal="center" vertical="center"/>
    </xf>
    <xf numFmtId="0" fontId="4" fillId="3" borderId="54" xfId="5" applyNumberFormat="1" applyFont="1" applyFill="1" applyBorder="1" applyAlignment="1">
      <alignment horizontal="center" vertical="center" shrinkToFit="1"/>
    </xf>
    <xf numFmtId="0" fontId="4" fillId="3" borderId="54" xfId="5" applyNumberFormat="1" applyFont="1" applyFill="1" applyBorder="1" applyAlignment="1">
      <alignment horizontal="center" vertical="center" wrapText="1" shrinkToFit="1"/>
    </xf>
    <xf numFmtId="0" fontId="12" fillId="0" borderId="0" xfId="4" applyFont="1">
      <alignment vertical="center"/>
    </xf>
    <xf numFmtId="38" fontId="14" fillId="0" borderId="54" xfId="5" applyFont="1" applyBorder="1" applyAlignment="1">
      <alignment horizontal="right" vertical="center" shrinkToFit="1"/>
    </xf>
    <xf numFmtId="38" fontId="14" fillId="0" borderId="63" xfId="5" applyFont="1" applyBorder="1" applyAlignment="1">
      <alignment horizontal="right" vertical="center" shrinkToFit="1"/>
    </xf>
    <xf numFmtId="0" fontId="14" fillId="0" borderId="0" xfId="4" applyFont="1">
      <alignment vertical="center"/>
    </xf>
    <xf numFmtId="0" fontId="14" fillId="0" borderId="0" xfId="4" applyFont="1" applyAlignment="1">
      <alignment horizontal="center" vertical="center"/>
    </xf>
    <xf numFmtId="38" fontId="14" fillId="0" borderId="0" xfId="5" applyFont="1">
      <alignment vertical="center"/>
    </xf>
    <xf numFmtId="38" fontId="14" fillId="0" borderId="0" xfId="5" applyFont="1" applyAlignment="1">
      <alignment horizontal="right" vertical="center" shrinkToFit="1"/>
    </xf>
    <xf numFmtId="38" fontId="14" fillId="0" borderId="11" xfId="5" applyFont="1" applyBorder="1" applyAlignment="1">
      <alignment horizontal="right" vertical="center" shrinkToFit="1"/>
    </xf>
    <xf numFmtId="0" fontId="16" fillId="0" borderId="0" xfId="4" applyFont="1" applyAlignment="1">
      <alignment horizontal="center" vertical="center"/>
    </xf>
    <xf numFmtId="0" fontId="16" fillId="0" borderId="54" xfId="4" applyFont="1" applyBorder="1" applyAlignment="1">
      <alignment horizontal="center" vertical="center"/>
    </xf>
    <xf numFmtId="0" fontId="16" fillId="0" borderId="54" xfId="4" applyFont="1" applyBorder="1" applyAlignment="1">
      <alignment horizontal="center" vertical="center"/>
    </xf>
    <xf numFmtId="0" fontId="10" fillId="0" borderId="63" xfId="4" applyFont="1" applyBorder="1" applyAlignment="1">
      <alignment horizontal="center" vertical="center"/>
    </xf>
    <xf numFmtId="38" fontId="14" fillId="0" borderId="69" xfId="5" applyFont="1" applyBorder="1" applyAlignment="1">
      <alignment horizontal="right" vertical="center" shrinkToFit="1"/>
    </xf>
    <xf numFmtId="0" fontId="16" fillId="0" borderId="11" xfId="4" applyFont="1" applyBorder="1" applyAlignment="1">
      <alignment horizontal="center" vertical="center"/>
    </xf>
    <xf numFmtId="0" fontId="10" fillId="0" borderId="68" xfId="4" applyFont="1" applyBorder="1" applyAlignment="1">
      <alignment horizontal="center" vertical="center"/>
    </xf>
    <xf numFmtId="38" fontId="14" fillId="0" borderId="68" xfId="5" applyFont="1" applyBorder="1" applyAlignment="1">
      <alignment horizontal="right" vertical="center" shrinkToFit="1"/>
    </xf>
    <xf numFmtId="38" fontId="14" fillId="0" borderId="71" xfId="5" applyFont="1" applyBorder="1" applyAlignment="1">
      <alignment horizontal="right" vertical="center" shrinkToFit="1"/>
    </xf>
    <xf numFmtId="0" fontId="16" fillId="0" borderId="68" xfId="4" applyFont="1" applyBorder="1" applyAlignment="1">
      <alignment horizontal="center" vertical="center"/>
    </xf>
    <xf numFmtId="0" fontId="6" fillId="0" borderId="15" xfId="4" applyFont="1" applyBorder="1" applyAlignment="1">
      <alignment horizontal="center" vertical="center"/>
    </xf>
    <xf numFmtId="0" fontId="16" fillId="0" borderId="54" xfId="4" applyFont="1" applyBorder="1" applyAlignment="1">
      <alignment horizontal="center" vertical="center"/>
    </xf>
    <xf numFmtId="0" fontId="10" fillId="0" borderId="12" xfId="4" applyFont="1" applyBorder="1" applyAlignment="1">
      <alignment horizontal="center" vertical="center"/>
    </xf>
    <xf numFmtId="38" fontId="14" fillId="0" borderId="12" xfId="5" applyFont="1" applyBorder="1" applyAlignment="1">
      <alignment horizontal="right" vertical="center" shrinkToFit="1"/>
    </xf>
    <xf numFmtId="38" fontId="14" fillId="0" borderId="76" xfId="5" applyFont="1" applyBorder="1" applyAlignment="1">
      <alignment horizontal="right" vertical="center" shrinkToFit="1"/>
    </xf>
    <xf numFmtId="0" fontId="16" fillId="0" borderId="12" xfId="4" applyFont="1" applyBorder="1" applyAlignment="1">
      <alignment horizontal="center" vertical="center"/>
    </xf>
    <xf numFmtId="38" fontId="15" fillId="0" borderId="77" xfId="5" applyFont="1" applyBorder="1" applyAlignment="1">
      <alignment horizontal="right" vertical="center" shrinkToFit="1"/>
    </xf>
    <xf numFmtId="38" fontId="15" fillId="0" borderId="18" xfId="5" applyFont="1" applyBorder="1" applyAlignment="1">
      <alignment horizontal="right" vertical="center" shrinkToFit="1"/>
    </xf>
    <xf numFmtId="38" fontId="6" fillId="0" borderId="18" xfId="5" applyFont="1" applyBorder="1" applyAlignment="1">
      <alignment horizontal="right" vertical="center" shrinkToFit="1"/>
    </xf>
    <xf numFmtId="0" fontId="10" fillId="0" borderId="69" xfId="4" applyFont="1" applyBorder="1" applyAlignment="1">
      <alignment horizontal="center" vertical="center"/>
    </xf>
    <xf numFmtId="38" fontId="14" fillId="0" borderId="80" xfId="5" applyFont="1" applyBorder="1" applyAlignment="1">
      <alignment horizontal="right" vertical="center" shrinkToFit="1"/>
    </xf>
    <xf numFmtId="38" fontId="14" fillId="0" borderId="79" xfId="5" applyFont="1" applyBorder="1" applyAlignment="1">
      <alignment horizontal="right" vertical="center" shrinkToFit="1"/>
    </xf>
    <xf numFmtId="0" fontId="16" fillId="0" borderId="79" xfId="4" applyFont="1" applyBorder="1" applyAlignment="1">
      <alignment horizontal="center" vertical="center"/>
    </xf>
    <xf numFmtId="0" fontId="16" fillId="0" borderId="54" xfId="4" applyFont="1" applyBorder="1" applyAlignment="1">
      <alignment horizontal="center" vertical="center"/>
    </xf>
    <xf numFmtId="38" fontId="18" fillId="0" borderId="11" xfId="5" applyFont="1" applyBorder="1" applyAlignment="1">
      <alignment horizontal="center" vertical="center"/>
    </xf>
    <xf numFmtId="38" fontId="18" fillId="0" borderId="15" xfId="5" applyFont="1" applyBorder="1">
      <alignment vertical="center"/>
    </xf>
    <xf numFmtId="38" fontId="18" fillId="0" borderId="54" xfId="5" applyFont="1" applyBorder="1">
      <alignment vertical="center"/>
    </xf>
    <xf numFmtId="0" fontId="18" fillId="0" borderId="57" xfId="4" applyFont="1" applyBorder="1">
      <alignment vertical="center"/>
    </xf>
    <xf numFmtId="38" fontId="18" fillId="0" borderId="54" xfId="5" applyFont="1" applyBorder="1" applyAlignment="1">
      <alignment horizontal="right" vertical="center" shrinkToFit="1"/>
    </xf>
    <xf numFmtId="38" fontId="18" fillId="0" borderId="63" xfId="5" applyFont="1" applyBorder="1" applyAlignment="1">
      <alignment horizontal="right" vertical="center" shrinkToFit="1"/>
    </xf>
    <xf numFmtId="38" fontId="18" fillId="0" borderId="54" xfId="5" applyFont="1" applyBorder="1" applyAlignment="1">
      <alignment horizontal="right" vertical="center"/>
    </xf>
    <xf numFmtId="38" fontId="18" fillId="0" borderId="54" xfId="5" applyFont="1" applyBorder="1" applyAlignment="1">
      <alignment horizontal="center" vertical="center"/>
    </xf>
    <xf numFmtId="38" fontId="18" fillId="0" borderId="55" xfId="5" applyFont="1" applyBorder="1">
      <alignment vertical="center"/>
    </xf>
    <xf numFmtId="0" fontId="18" fillId="0" borderId="71" xfId="4" applyFont="1" applyBorder="1" applyAlignment="1">
      <alignment vertical="center"/>
    </xf>
    <xf numFmtId="0" fontId="18" fillId="0" borderId="72" xfId="4" applyFont="1" applyBorder="1" applyAlignment="1">
      <alignment vertical="center"/>
    </xf>
    <xf numFmtId="38" fontId="18" fillId="0" borderId="68" xfId="5" applyFont="1" applyBorder="1">
      <alignment vertical="center"/>
    </xf>
    <xf numFmtId="0" fontId="18" fillId="0" borderId="75" xfId="4" applyFont="1" applyBorder="1">
      <alignment vertical="center"/>
    </xf>
    <xf numFmtId="38" fontId="18" fillId="0" borderId="68" xfId="5" applyFont="1" applyBorder="1" applyAlignment="1">
      <alignment horizontal="right" vertical="center" shrinkToFit="1"/>
    </xf>
    <xf numFmtId="38" fontId="18" fillId="0" borderId="71" xfId="5" applyFont="1" applyBorder="1" applyAlignment="1">
      <alignment horizontal="right" vertical="center" shrinkToFit="1"/>
    </xf>
    <xf numFmtId="38" fontId="18" fillId="0" borderId="68" xfId="5" applyFont="1" applyBorder="1" applyAlignment="1">
      <alignment horizontal="right" vertical="center"/>
    </xf>
    <xf numFmtId="0" fontId="19" fillId="0" borderId="79" xfId="4" applyFont="1" applyBorder="1">
      <alignment vertical="center"/>
    </xf>
    <xf numFmtId="0" fontId="18" fillId="0" borderId="80" xfId="4" applyFont="1" applyBorder="1" applyAlignment="1">
      <alignment horizontal="center" vertical="center"/>
    </xf>
    <xf numFmtId="0" fontId="18" fillId="0" borderId="81" xfId="4" applyFont="1" applyBorder="1">
      <alignment vertical="center"/>
    </xf>
    <xf numFmtId="38" fontId="18" fillId="0" borderId="79" xfId="5" applyFont="1" applyBorder="1">
      <alignment vertical="center"/>
    </xf>
    <xf numFmtId="0" fontId="18" fillId="0" borderId="22" xfId="4" applyFont="1" applyBorder="1">
      <alignment vertical="center"/>
    </xf>
    <xf numFmtId="38" fontId="18" fillId="0" borderId="80" xfId="5" applyFont="1" applyBorder="1" applyAlignment="1">
      <alignment horizontal="right" vertical="center" shrinkToFit="1"/>
    </xf>
    <xf numFmtId="38" fontId="18" fillId="0" borderId="79" xfId="5" applyFont="1" applyBorder="1" applyAlignment="1">
      <alignment horizontal="right" vertical="center" shrinkToFit="1"/>
    </xf>
    <xf numFmtId="38" fontId="18" fillId="0" borderId="79" xfId="5" applyFont="1" applyBorder="1" applyAlignment="1">
      <alignment horizontal="right" vertical="center"/>
    </xf>
    <xf numFmtId="0" fontId="19" fillId="0" borderId="54" xfId="4" applyFont="1" applyBorder="1">
      <alignment vertical="center"/>
    </xf>
    <xf numFmtId="0" fontId="18" fillId="0" borderId="63" xfId="4" applyFont="1" applyBorder="1" applyAlignment="1">
      <alignment horizontal="center" vertical="center"/>
    </xf>
    <xf numFmtId="0" fontId="18" fillId="0" borderId="67" xfId="4" applyFont="1" applyBorder="1">
      <alignment vertical="center"/>
    </xf>
    <xf numFmtId="0" fontId="19" fillId="0" borderId="68" xfId="4" applyFont="1" applyBorder="1">
      <alignment vertical="center"/>
    </xf>
    <xf numFmtId="0" fontId="18" fillId="0" borderId="71" xfId="4" applyFont="1" applyBorder="1" applyAlignment="1">
      <alignment horizontal="center" vertical="center"/>
    </xf>
    <xf numFmtId="0" fontId="18" fillId="0" borderId="72" xfId="4" applyFont="1" applyBorder="1">
      <alignment vertical="center"/>
    </xf>
    <xf numFmtId="0" fontId="19" fillId="0" borderId="11" xfId="4" applyFont="1" applyBorder="1">
      <alignment vertical="center"/>
    </xf>
    <xf numFmtId="49" fontId="19" fillId="0" borderId="69" xfId="4" applyNumberFormat="1" applyFont="1" applyBorder="1">
      <alignment vertical="center"/>
    </xf>
    <xf numFmtId="0" fontId="18" fillId="0" borderId="69" xfId="4" applyFont="1" applyBorder="1" applyAlignment="1">
      <alignment horizontal="center" vertical="center"/>
    </xf>
    <xf numFmtId="0" fontId="18" fillId="0" borderId="70" xfId="4" applyFont="1" applyBorder="1">
      <alignment vertical="center"/>
    </xf>
    <xf numFmtId="38" fontId="18" fillId="0" borderId="11" xfId="5" applyFont="1" applyBorder="1">
      <alignment vertical="center"/>
    </xf>
    <xf numFmtId="0" fontId="18" fillId="0" borderId="14" xfId="4" applyFont="1" applyBorder="1">
      <alignment vertical="center"/>
    </xf>
    <xf numFmtId="38" fontId="18" fillId="0" borderId="69" xfId="5" applyFont="1" applyBorder="1" applyAlignment="1">
      <alignment horizontal="right" vertical="center" shrinkToFit="1"/>
    </xf>
    <xf numFmtId="38" fontId="18" fillId="0" borderId="11" xfId="5" applyFont="1" applyBorder="1" applyAlignment="1">
      <alignment horizontal="right" vertical="center" shrinkToFit="1"/>
    </xf>
    <xf numFmtId="38" fontId="18" fillId="0" borderId="11" xfId="5" applyFont="1" applyBorder="1" applyAlignment="1">
      <alignment horizontal="right" vertical="center"/>
    </xf>
    <xf numFmtId="49" fontId="19" fillId="0" borderId="63" xfId="4" applyNumberFormat="1" applyFont="1" applyBorder="1">
      <alignment vertical="center"/>
    </xf>
    <xf numFmtId="0" fontId="17" fillId="0" borderId="68" xfId="4" applyFont="1" applyBorder="1" applyAlignment="1">
      <alignment vertical="center"/>
    </xf>
    <xf numFmtId="0" fontId="18" fillId="0" borderId="68" xfId="4" applyFont="1" applyBorder="1" applyAlignment="1">
      <alignment vertical="center"/>
    </xf>
    <xf numFmtId="0" fontId="18" fillId="0" borderId="74" xfId="4" applyFont="1" applyBorder="1" applyAlignment="1">
      <alignment vertical="center"/>
    </xf>
    <xf numFmtId="0" fontId="19" fillId="0" borderId="16" xfId="4" applyFont="1" applyBorder="1" applyAlignment="1">
      <alignment vertical="center"/>
    </xf>
    <xf numFmtId="0" fontId="18" fillId="0" borderId="14" xfId="4" applyFont="1" applyBorder="1" applyAlignment="1">
      <alignment vertical="center"/>
    </xf>
    <xf numFmtId="0" fontId="18" fillId="0" borderId="16" xfId="4" applyFont="1" applyBorder="1" applyAlignment="1">
      <alignment vertical="center"/>
    </xf>
    <xf numFmtId="38" fontId="18" fillId="0" borderId="11" xfId="4" applyNumberFormat="1" applyFont="1" applyBorder="1">
      <alignment vertical="center"/>
    </xf>
    <xf numFmtId="38" fontId="18" fillId="4" borderId="11" xfId="5" applyFont="1" applyFill="1" applyBorder="1" applyAlignment="1">
      <alignment horizontal="right" vertical="center" shrinkToFit="1"/>
    </xf>
    <xf numFmtId="38" fontId="14" fillId="5" borderId="11" xfId="5" applyFont="1" applyFill="1" applyBorder="1" applyAlignment="1">
      <alignment horizontal="right" vertical="center" shrinkToFit="1"/>
    </xf>
    <xf numFmtId="0" fontId="19" fillId="0" borderId="11" xfId="4" applyFont="1" applyBorder="1" applyAlignment="1">
      <alignment vertical="center" shrinkToFit="1"/>
    </xf>
    <xf numFmtId="0" fontId="19" fillId="0" borderId="11" xfId="4" applyFont="1" applyBorder="1" applyAlignment="1">
      <alignment horizontal="center" vertical="center" shrinkToFit="1"/>
    </xf>
    <xf numFmtId="0" fontId="19" fillId="0" borderId="54" xfId="4" applyFont="1" applyBorder="1" applyAlignment="1">
      <alignment vertical="center" shrinkToFit="1"/>
    </xf>
    <xf numFmtId="0" fontId="19" fillId="0" borderId="54" xfId="4" applyFont="1" applyBorder="1" applyAlignment="1">
      <alignment horizontal="center" vertical="center" shrinkToFit="1"/>
    </xf>
    <xf numFmtId="0" fontId="20" fillId="0" borderId="54" xfId="4" applyFont="1" applyBorder="1" applyAlignment="1">
      <alignment horizontal="center" vertical="center" wrapText="1" shrinkToFit="1"/>
    </xf>
    <xf numFmtId="0" fontId="19" fillId="0" borderId="71" xfId="4" applyFont="1" applyBorder="1" applyAlignment="1">
      <alignment vertical="center"/>
    </xf>
    <xf numFmtId="49" fontId="19" fillId="0" borderId="80" xfId="4" applyNumberFormat="1" applyFont="1" applyBorder="1">
      <alignment vertical="center"/>
    </xf>
    <xf numFmtId="49" fontId="19" fillId="0" borderId="71" xfId="4" applyNumberFormat="1" applyFont="1" applyBorder="1">
      <alignment vertical="center"/>
    </xf>
    <xf numFmtId="0" fontId="21" fillId="0" borderId="0" xfId="6" applyFont="1" applyAlignment="1">
      <alignment horizontal="left" vertical="center"/>
    </xf>
    <xf numFmtId="0" fontId="22" fillId="0" borderId="0" xfId="6" applyFont="1" applyAlignment="1">
      <alignment horizontal="center" vertical="center"/>
    </xf>
    <xf numFmtId="0" fontId="23" fillId="0" borderId="0" xfId="6" applyFont="1" applyAlignment="1">
      <alignment vertical="center" wrapText="1"/>
    </xf>
    <xf numFmtId="0" fontId="24" fillId="0" borderId="0" xfId="6" applyFont="1" applyAlignment="1">
      <alignment vertical="center" wrapText="1"/>
    </xf>
    <xf numFmtId="0" fontId="15" fillId="0" borderId="0" xfId="6" applyFont="1">
      <alignment vertical="center"/>
    </xf>
    <xf numFmtId="0" fontId="26" fillId="0" borderId="0" xfId="6" applyFont="1" applyAlignment="1">
      <alignment horizontal="center" vertical="center"/>
    </xf>
    <xf numFmtId="0" fontId="27" fillId="0" borderId="0" xfId="6" applyFont="1">
      <alignment vertical="center"/>
    </xf>
    <xf numFmtId="0" fontId="22" fillId="0" borderId="0" xfId="6" applyFont="1" applyAlignment="1">
      <alignment horizontal="right" vertical="center"/>
    </xf>
    <xf numFmtId="0" fontId="21" fillId="0" borderId="0" xfId="6" applyFont="1" applyAlignment="1">
      <alignment horizontal="left" vertical="center" indent="2"/>
    </xf>
    <xf numFmtId="38" fontId="28" fillId="0" borderId="54" xfId="7" applyFont="1" applyBorder="1" applyAlignment="1">
      <alignment horizontal="right" vertical="center"/>
    </xf>
    <xf numFmtId="38" fontId="29" fillId="0" borderId="54" xfId="7" applyFont="1" applyBorder="1" applyAlignment="1">
      <alignment horizontal="center" vertical="center"/>
    </xf>
    <xf numFmtId="0" fontId="29" fillId="0" borderId="54" xfId="7" applyNumberFormat="1" applyFont="1" applyBorder="1" applyAlignment="1">
      <alignment horizontal="center" vertical="center"/>
    </xf>
    <xf numFmtId="0" fontId="29" fillId="0" borderId="0" xfId="6" applyFont="1" applyAlignment="1">
      <alignment horizontal="left" vertical="center"/>
    </xf>
    <xf numFmtId="0" fontId="25" fillId="0" borderId="0" xfId="6" applyFont="1" applyAlignment="1">
      <alignment horizontal="center" vertical="center"/>
    </xf>
    <xf numFmtId="0" fontId="25" fillId="0" borderId="0" xfId="6" applyFont="1" applyAlignment="1">
      <alignment vertical="center" wrapText="1"/>
    </xf>
    <xf numFmtId="0" fontId="29" fillId="0" borderId="0" xfId="6" applyFont="1" applyAlignment="1">
      <alignment vertical="center" wrapText="1"/>
    </xf>
    <xf numFmtId="38" fontId="30" fillId="0" borderId="54" xfId="7" applyFont="1" applyBorder="1" applyAlignment="1">
      <alignment horizontal="right" vertical="center" wrapText="1"/>
    </xf>
    <xf numFmtId="38" fontId="30" fillId="0" borderId="54" xfId="7" applyFont="1" applyBorder="1" applyAlignment="1">
      <alignment vertical="center" wrapText="1"/>
    </xf>
    <xf numFmtId="0" fontId="31" fillId="0" borderId="63" xfId="6" applyFont="1" applyBorder="1" applyAlignment="1">
      <alignment horizontal="right" vertical="center" wrapText="1"/>
    </xf>
    <xf numFmtId="38" fontId="31" fillId="0" borderId="54" xfId="7" applyFont="1" applyBorder="1" applyAlignment="1">
      <alignment vertical="center" wrapText="1"/>
    </xf>
    <xf numFmtId="38" fontId="31" fillId="0" borderId="54" xfId="7" applyFont="1" applyFill="1" applyBorder="1" applyAlignment="1">
      <alignment horizontal="right" vertical="center" wrapText="1"/>
    </xf>
    <xf numFmtId="0" fontId="29" fillId="0" borderId="54" xfId="6" applyFont="1" applyBorder="1" applyAlignment="1">
      <alignment horizontal="left" vertical="center" wrapText="1"/>
    </xf>
    <xf numFmtId="38" fontId="25" fillId="3" borderId="62" xfId="7" applyFont="1" applyFill="1" applyBorder="1" applyAlignment="1">
      <alignment horizontal="center" vertical="center"/>
    </xf>
    <xf numFmtId="0" fontId="25" fillId="3" borderId="11" xfId="6" applyFont="1" applyFill="1" applyBorder="1" applyAlignment="1">
      <alignment horizontal="center" vertical="center" wrapText="1"/>
    </xf>
    <xf numFmtId="0" fontId="25" fillId="3" borderId="54" xfId="6" applyFont="1" applyFill="1" applyBorder="1" applyAlignment="1">
      <alignment horizontal="center" vertical="center" wrapText="1"/>
    </xf>
    <xf numFmtId="38" fontId="25" fillId="3" borderId="54" xfId="7" applyFont="1" applyFill="1" applyBorder="1" applyAlignment="1">
      <alignment horizontal="center" vertical="center" wrapText="1"/>
    </xf>
    <xf numFmtId="0" fontId="32" fillId="0" borderId="0" xfId="4" applyFont="1" applyAlignment="1">
      <alignment horizontal="center" vertical="center"/>
    </xf>
    <xf numFmtId="0" fontId="34" fillId="2" borderId="0" xfId="1" applyFont="1" applyFill="1" applyAlignment="1">
      <alignment horizontal="left" vertical="top" wrapText="1"/>
    </xf>
    <xf numFmtId="0" fontId="36" fillId="0" borderId="0" xfId="1" applyFont="1" applyAlignment="1">
      <alignment horizontal="left" vertical="top" wrapText="1"/>
    </xf>
    <xf numFmtId="0" fontId="37" fillId="2" borderId="0" xfId="1" applyFont="1" applyFill="1" applyBorder="1" applyAlignment="1" applyProtection="1">
      <alignment horizontal="left" vertical="center" wrapText="1"/>
      <protection locked="0"/>
    </xf>
    <xf numFmtId="12" fontId="36" fillId="0" borderId="0" xfId="1" quotePrefix="1" applyNumberFormat="1" applyFont="1" applyAlignment="1">
      <alignment horizontal="left" vertical="top" wrapText="1"/>
    </xf>
    <xf numFmtId="12" fontId="39" fillId="2" borderId="0" xfId="1" quotePrefix="1" applyNumberFormat="1" applyFont="1" applyFill="1" applyBorder="1" applyAlignment="1" applyProtection="1">
      <alignment vertical="center" wrapText="1"/>
      <protection locked="0"/>
    </xf>
    <xf numFmtId="12" fontId="39" fillId="2" borderId="0" xfId="1" quotePrefix="1" applyNumberFormat="1" applyFont="1" applyFill="1" applyBorder="1" applyAlignment="1" applyProtection="1">
      <alignment horizontal="left" vertical="center" wrapText="1"/>
      <protection locked="0"/>
    </xf>
    <xf numFmtId="0" fontId="39" fillId="2" borderId="0" xfId="1" applyFont="1" applyFill="1" applyBorder="1" applyAlignment="1" applyProtection="1">
      <alignment vertical="top" wrapText="1"/>
      <protection locked="0"/>
    </xf>
    <xf numFmtId="0" fontId="36" fillId="0" borderId="0" xfId="1" applyFont="1" applyBorder="1" applyAlignment="1">
      <alignment horizontal="left" vertical="top" wrapText="1"/>
    </xf>
    <xf numFmtId="0" fontId="36" fillId="0" borderId="0" xfId="1" quotePrefix="1" applyFont="1" applyAlignment="1">
      <alignment horizontal="left" vertical="top" wrapText="1"/>
    </xf>
    <xf numFmtId="0" fontId="34" fillId="2" borderId="0" xfId="1" applyFont="1" applyFill="1" applyAlignment="1">
      <alignment vertical="center"/>
    </xf>
    <xf numFmtId="0" fontId="36" fillId="2" borderId="0" xfId="13" applyFont="1" applyFill="1">
      <alignment vertical="center"/>
    </xf>
    <xf numFmtId="0" fontId="36" fillId="0" borderId="0" xfId="13" applyFont="1">
      <alignment vertical="center"/>
    </xf>
    <xf numFmtId="0" fontId="34" fillId="2" borderId="0" xfId="1" applyFont="1" applyFill="1"/>
    <xf numFmtId="0" fontId="34" fillId="2" borderId="0" xfId="13" applyFont="1" applyFill="1" applyAlignment="1">
      <alignment horizontal="left" vertical="center"/>
    </xf>
    <xf numFmtId="0" fontId="34" fillId="2" borderId="0" xfId="13" applyFont="1" applyFill="1" applyAlignment="1">
      <alignment horizontal="center" vertical="center"/>
    </xf>
    <xf numFmtId="0" fontId="34" fillId="0" borderId="0" xfId="13" applyFont="1">
      <alignment vertical="center"/>
    </xf>
    <xf numFmtId="0" fontId="34" fillId="2" borderId="0" xfId="13" applyFont="1" applyFill="1">
      <alignment vertical="center"/>
    </xf>
    <xf numFmtId="0" fontId="34" fillId="0" borderId="0" xfId="1" applyFont="1" applyAlignment="1">
      <alignment vertical="center"/>
    </xf>
    <xf numFmtId="0" fontId="34" fillId="2" borderId="0" xfId="13" applyFont="1" applyFill="1" applyAlignment="1">
      <alignment horizontal="left" vertical="center" indent="1"/>
    </xf>
    <xf numFmtId="0" fontId="34" fillId="0" borderId="8" xfId="13" applyFont="1" applyBorder="1">
      <alignment vertical="center"/>
    </xf>
    <xf numFmtId="176" fontId="34" fillId="0" borderId="0" xfId="13" applyNumberFormat="1" applyFont="1">
      <alignment vertical="center"/>
    </xf>
    <xf numFmtId="0" fontId="39" fillId="0" borderId="0" xfId="13" applyFont="1">
      <alignment vertical="center"/>
    </xf>
    <xf numFmtId="0" fontId="39" fillId="0" borderId="0" xfId="13" applyFont="1" applyAlignment="1">
      <alignment horizontal="center" vertical="center"/>
    </xf>
    <xf numFmtId="0" fontId="34" fillId="0" borderId="0" xfId="13" applyFont="1" applyAlignment="1">
      <alignment horizontal="center" vertical="center"/>
    </xf>
    <xf numFmtId="0" fontId="42" fillId="0" borderId="8" xfId="1" applyFont="1" applyBorder="1" applyAlignment="1">
      <alignment vertical="center"/>
    </xf>
    <xf numFmtId="0" fontId="44" fillId="0" borderId="0" xfId="13" applyFont="1">
      <alignment vertical="center"/>
    </xf>
    <xf numFmtId="178" fontId="34" fillId="0" borderId="93" xfId="14" applyNumberFormat="1" applyFont="1" applyFill="1" applyBorder="1">
      <alignment vertical="center"/>
    </xf>
    <xf numFmtId="178" fontId="34" fillId="0" borderId="97" xfId="14" applyNumberFormat="1" applyFont="1" applyFill="1" applyBorder="1">
      <alignment vertical="center"/>
    </xf>
    <xf numFmtId="178" fontId="34" fillId="0" borderId="104" xfId="14" applyNumberFormat="1" applyFont="1" applyFill="1" applyBorder="1">
      <alignment vertical="center"/>
    </xf>
    <xf numFmtId="176" fontId="34" fillId="0" borderId="82" xfId="13" applyNumberFormat="1" applyFont="1" applyBorder="1">
      <alignment vertical="center"/>
    </xf>
    <xf numFmtId="176" fontId="34" fillId="0" borderId="82" xfId="13" applyNumberFormat="1" applyFont="1" applyBorder="1" applyAlignment="1">
      <alignment horizontal="right" vertical="center"/>
    </xf>
    <xf numFmtId="178" fontId="34" fillId="0" borderId="43" xfId="13" applyNumberFormat="1" applyFont="1" applyBorder="1">
      <alignment vertical="center"/>
    </xf>
    <xf numFmtId="176" fontId="34" fillId="0" borderId="8" xfId="13" applyNumberFormat="1" applyFont="1" applyBorder="1">
      <alignment vertical="center"/>
    </xf>
    <xf numFmtId="176" fontId="34" fillId="0" borderId="8" xfId="13" applyNumberFormat="1" applyFont="1" applyBorder="1" applyAlignment="1">
      <alignment horizontal="right" vertical="center"/>
    </xf>
    <xf numFmtId="176" fontId="34" fillId="0" borderId="0" xfId="13" applyNumberFormat="1" applyFont="1" applyAlignment="1">
      <alignment horizontal="right" vertical="center"/>
    </xf>
    <xf numFmtId="0" fontId="34" fillId="0" borderId="0" xfId="13" applyFont="1" applyAlignment="1">
      <alignment horizontal="left" vertical="center" indent="1"/>
    </xf>
    <xf numFmtId="0" fontId="34" fillId="0" borderId="0" xfId="13" applyFont="1" applyAlignment="1">
      <alignment horizontal="left" vertical="center"/>
    </xf>
    <xf numFmtId="0" fontId="34" fillId="0" borderId="0" xfId="13" applyFont="1" applyAlignment="1">
      <alignment horizontal="right" vertical="center" indent="1"/>
    </xf>
    <xf numFmtId="176" fontId="34" fillId="0" borderId="0" xfId="13" applyNumberFormat="1" applyFont="1" applyAlignment="1">
      <alignment horizontal="left" vertical="center"/>
    </xf>
    <xf numFmtId="176" fontId="34" fillId="0" borderId="43" xfId="13" applyNumberFormat="1" applyFont="1" applyBorder="1" applyAlignment="1">
      <alignment horizontal="right" vertical="center"/>
    </xf>
    <xf numFmtId="0" fontId="34" fillId="0" borderId="0" xfId="13" applyFont="1" applyAlignment="1">
      <alignment horizontal="left" vertical="center" wrapText="1"/>
    </xf>
    <xf numFmtId="0" fontId="34" fillId="0" borderId="8" xfId="13" applyFont="1" applyBorder="1" applyAlignment="1">
      <alignment horizontal="left" vertical="center" indent="1"/>
    </xf>
    <xf numFmtId="0" fontId="34" fillId="0" borderId="8" xfId="13" applyFont="1" applyBorder="1" applyAlignment="1">
      <alignment horizontal="center" vertical="center"/>
    </xf>
    <xf numFmtId="176" fontId="34" fillId="0" borderId="43" xfId="13" applyNumberFormat="1" applyFont="1" applyBorder="1" applyAlignment="1">
      <alignment horizontal="center" vertical="center" shrinkToFit="1"/>
    </xf>
    <xf numFmtId="0" fontId="42" fillId="0" borderId="0" xfId="1" applyFont="1" applyAlignment="1">
      <alignment vertical="center"/>
    </xf>
    <xf numFmtId="176" fontId="34" fillId="0" borderId="0" xfId="13" applyNumberFormat="1" applyFont="1" applyAlignment="1">
      <alignment horizontal="center" vertical="center" shrinkToFit="1"/>
    </xf>
    <xf numFmtId="0" fontId="39" fillId="0" borderId="0" xfId="13" applyFont="1" applyAlignment="1">
      <alignment horizontal="right" vertical="center"/>
    </xf>
    <xf numFmtId="0" fontId="43" fillId="0" borderId="0" xfId="1" applyFont="1" applyAlignment="1">
      <alignment horizontal="right" vertical="center"/>
    </xf>
    <xf numFmtId="176" fontId="39" fillId="0" borderId="0" xfId="13" applyNumberFormat="1" applyFont="1" applyAlignment="1">
      <alignment horizontal="right" vertical="center"/>
    </xf>
    <xf numFmtId="0" fontId="43" fillId="0" borderId="0" xfId="1" applyFont="1" applyAlignment="1">
      <alignment vertical="center"/>
    </xf>
    <xf numFmtId="0" fontId="34" fillId="0" borderId="0" xfId="13" applyFont="1" applyAlignment="1">
      <alignment vertical="center" wrapText="1"/>
    </xf>
    <xf numFmtId="176" fontId="34" fillId="2" borderId="0" xfId="13" applyNumberFormat="1" applyFont="1" applyFill="1">
      <alignment vertical="center"/>
    </xf>
    <xf numFmtId="0" fontId="39" fillId="0" borderId="0" xfId="13" applyFont="1" applyAlignment="1">
      <alignment vertical="center" wrapText="1"/>
    </xf>
    <xf numFmtId="0" fontId="34" fillId="0" borderId="0" xfId="1" applyFont="1" applyAlignment="1">
      <alignment horizontal="left" vertical="top" wrapText="1"/>
    </xf>
    <xf numFmtId="0" fontId="34" fillId="2" borderId="0" xfId="1" applyFont="1" applyFill="1" applyBorder="1" applyAlignment="1" applyProtection="1">
      <alignment horizontal="left" vertical="center" wrapText="1"/>
      <protection locked="0"/>
    </xf>
    <xf numFmtId="0" fontId="10" fillId="0" borderId="11" xfId="4" applyFont="1" applyBorder="1" applyAlignment="1">
      <alignment horizontal="left" vertical="center" shrinkToFit="1"/>
    </xf>
    <xf numFmtId="38" fontId="14" fillId="0" borderId="11" xfId="5" applyFont="1" applyBorder="1" applyAlignment="1">
      <alignment horizontal="center" vertical="center" shrinkToFit="1"/>
    </xf>
    <xf numFmtId="38" fontId="14" fillId="0" borderId="15" xfId="2" applyFont="1" applyBorder="1" applyAlignment="1">
      <alignment vertical="center" shrinkToFit="1"/>
    </xf>
    <xf numFmtId="0" fontId="14" fillId="0" borderId="57" xfId="4" applyFont="1" applyBorder="1" applyAlignment="1">
      <alignment horizontal="center" vertical="center" shrinkToFit="1"/>
    </xf>
    <xf numFmtId="0" fontId="10" fillId="0" borderId="54" xfId="4" applyFont="1" applyBorder="1" applyAlignment="1">
      <alignment horizontal="left" vertical="center" shrinkToFit="1"/>
    </xf>
    <xf numFmtId="38" fontId="14" fillId="0" borderId="54" xfId="5" applyFont="1" applyBorder="1" applyAlignment="1">
      <alignment horizontal="center" vertical="center" shrinkToFit="1"/>
    </xf>
    <xf numFmtId="38" fontId="14" fillId="0" borderId="55" xfId="2" applyFont="1" applyBorder="1" applyAlignment="1">
      <alignment vertical="center" shrinkToFit="1"/>
    </xf>
    <xf numFmtId="49" fontId="10" fillId="0" borderId="54" xfId="4" applyNumberFormat="1" applyFont="1" applyBorder="1" applyAlignment="1">
      <alignment vertical="center" shrinkToFit="1"/>
    </xf>
    <xf numFmtId="0" fontId="10" fillId="0" borderId="12" xfId="4" applyFont="1" applyBorder="1" applyAlignment="1">
      <alignment vertical="center" shrinkToFit="1"/>
    </xf>
    <xf numFmtId="49" fontId="10" fillId="0" borderId="12" xfId="4" applyNumberFormat="1" applyFont="1" applyBorder="1" applyAlignment="1">
      <alignment vertical="center" shrinkToFit="1"/>
    </xf>
    <xf numFmtId="0" fontId="14" fillId="0" borderId="12" xfId="4" applyFont="1" applyBorder="1" applyAlignment="1">
      <alignment horizontal="center" vertical="center" shrinkToFit="1"/>
    </xf>
    <xf numFmtId="38" fontId="14" fillId="0" borderId="19" xfId="2" applyFont="1" applyBorder="1" applyAlignment="1">
      <alignment vertical="center" shrinkToFit="1"/>
    </xf>
    <xf numFmtId="0" fontId="14" fillId="0" borderId="18" xfId="4" applyFont="1" applyBorder="1" applyAlignment="1">
      <alignment vertical="center" shrinkToFit="1"/>
    </xf>
    <xf numFmtId="0" fontId="10" fillId="0" borderId="71" xfId="4" applyFont="1" applyBorder="1" applyAlignment="1">
      <alignment vertical="center" shrinkToFit="1"/>
    </xf>
    <xf numFmtId="0" fontId="14" fillId="0" borderId="71" xfId="4" applyFont="1" applyBorder="1" applyAlignment="1">
      <alignment vertical="center" shrinkToFit="1"/>
    </xf>
    <xf numFmtId="0" fontId="14" fillId="0" borderId="73" xfId="4" applyFont="1" applyBorder="1" applyAlignment="1">
      <alignment vertical="center" shrinkToFit="1"/>
    </xf>
    <xf numFmtId="0" fontId="6" fillId="0" borderId="79" xfId="4" applyFont="1" applyBorder="1" applyAlignment="1">
      <alignment vertical="center" shrinkToFit="1"/>
    </xf>
    <xf numFmtId="49" fontId="6" fillId="0" borderId="80" xfId="4" applyNumberFormat="1" applyFont="1" applyBorder="1" applyAlignment="1">
      <alignment vertical="center" shrinkToFit="1"/>
    </xf>
    <xf numFmtId="0" fontId="14" fillId="0" borderId="80" xfId="4" applyFont="1" applyBorder="1" applyAlignment="1">
      <alignment horizontal="center" vertical="center" shrinkToFit="1"/>
    </xf>
    <xf numFmtId="0" fontId="14" fillId="0" borderId="22" xfId="4" applyFont="1" applyBorder="1" applyAlignment="1">
      <alignment vertical="center" shrinkToFit="1"/>
    </xf>
    <xf numFmtId="0" fontId="6" fillId="0" borderId="54" xfId="4" applyFont="1" applyBorder="1" applyAlignment="1">
      <alignment vertical="center" shrinkToFit="1"/>
    </xf>
    <xf numFmtId="49" fontId="6" fillId="0" borderId="63" xfId="4" applyNumberFormat="1" applyFont="1" applyBorder="1" applyAlignment="1">
      <alignment vertical="center" shrinkToFit="1"/>
    </xf>
    <xf numFmtId="0" fontId="14" fillId="0" borderId="63" xfId="4" applyFont="1" applyBorder="1" applyAlignment="1">
      <alignment horizontal="center" vertical="center" shrinkToFit="1"/>
    </xf>
    <xf numFmtId="0" fontId="14" fillId="0" borderId="57" xfId="4" applyFont="1" applyBorder="1" applyAlignment="1">
      <alignment vertical="center" shrinkToFit="1"/>
    </xf>
    <xf numFmtId="0" fontId="6" fillId="0" borderId="68" xfId="4" applyFont="1" applyBorder="1" applyAlignment="1">
      <alignment vertical="center" shrinkToFit="1"/>
    </xf>
    <xf numFmtId="49" fontId="6" fillId="0" borderId="71" xfId="4" applyNumberFormat="1" applyFont="1" applyBorder="1" applyAlignment="1">
      <alignment vertical="center" shrinkToFit="1"/>
    </xf>
    <xf numFmtId="0" fontId="14" fillId="0" borderId="71" xfId="4" applyFont="1" applyBorder="1" applyAlignment="1">
      <alignment horizontal="center" vertical="center" shrinkToFit="1"/>
    </xf>
    <xf numFmtId="0" fontId="14" fillId="0" borderId="75" xfId="4" applyFont="1" applyBorder="1" applyAlignment="1">
      <alignment vertical="center" shrinkToFit="1"/>
    </xf>
    <xf numFmtId="0" fontId="0" fillId="0" borderId="11" xfId="4" applyFont="1" applyBorder="1" applyAlignment="1">
      <alignment vertical="center" shrinkToFit="1"/>
    </xf>
    <xf numFmtId="49" fontId="6" fillId="0" borderId="69" xfId="4" applyNumberFormat="1" applyFont="1" applyBorder="1" applyAlignment="1">
      <alignment vertical="center" shrinkToFit="1"/>
    </xf>
    <xf numFmtId="0" fontId="14" fillId="0" borderId="69" xfId="4" applyFont="1" applyBorder="1" applyAlignment="1">
      <alignment horizontal="center" vertical="center" shrinkToFit="1"/>
    </xf>
    <xf numFmtId="0" fontId="14" fillId="0" borderId="14" xfId="4" applyFont="1" applyBorder="1" applyAlignment="1">
      <alignment vertical="center" shrinkToFit="1"/>
    </xf>
    <xf numFmtId="0" fontId="0" fillId="0" borderId="54" xfId="4" applyFont="1" applyBorder="1" applyAlignment="1">
      <alignment vertical="center" shrinkToFit="1"/>
    </xf>
    <xf numFmtId="0" fontId="10" fillId="0" borderId="68" xfId="4" applyFont="1" applyBorder="1" applyAlignment="1">
      <alignment vertical="center" shrinkToFit="1"/>
    </xf>
    <xf numFmtId="0" fontId="14" fillId="0" borderId="68" xfId="4" applyFont="1" applyBorder="1" applyAlignment="1">
      <alignment vertical="center" shrinkToFit="1"/>
    </xf>
    <xf numFmtId="0" fontId="6" fillId="0" borderId="16" xfId="4" applyFont="1" applyBorder="1" applyAlignment="1">
      <alignment vertical="center" shrinkToFit="1"/>
    </xf>
    <xf numFmtId="0" fontId="14" fillId="0" borderId="11" xfId="4" applyFont="1" applyBorder="1" applyAlignment="1">
      <alignment vertical="center" shrinkToFit="1"/>
    </xf>
    <xf numFmtId="0" fontId="6" fillId="0" borderId="0" xfId="4" applyFont="1" applyAlignment="1">
      <alignment vertical="center" shrinkToFit="1"/>
    </xf>
    <xf numFmtId="0" fontId="14" fillId="0" borderId="0" xfId="4" applyFont="1" applyAlignment="1">
      <alignment horizontal="center" vertical="center" shrinkToFit="1"/>
    </xf>
    <xf numFmtId="0" fontId="14" fillId="0" borderId="0" xfId="4" applyFont="1" applyAlignment="1">
      <alignment vertical="center" shrinkToFit="1"/>
    </xf>
    <xf numFmtId="38" fontId="14" fillId="0" borderId="0" xfId="5" applyFont="1" applyAlignment="1">
      <alignment vertical="center" shrinkToFit="1"/>
    </xf>
    <xf numFmtId="0" fontId="7" fillId="0" borderId="0" xfId="4" applyAlignment="1">
      <alignment vertical="center" shrinkToFit="1"/>
    </xf>
    <xf numFmtId="0" fontId="7" fillId="0" borderId="0" xfId="4" applyAlignment="1">
      <alignment horizontal="center" vertical="center" shrinkToFit="1"/>
    </xf>
    <xf numFmtId="38" fontId="0" fillId="0" borderId="0" xfId="5" applyFont="1" applyAlignment="1">
      <alignment vertical="center" shrinkToFit="1"/>
    </xf>
    <xf numFmtId="38" fontId="14" fillId="0" borderId="54" xfId="2" applyFont="1" applyBorder="1" applyAlignment="1">
      <alignment vertical="center" shrinkToFit="1"/>
    </xf>
    <xf numFmtId="38" fontId="14" fillId="0" borderId="12" xfId="2" applyFont="1" applyBorder="1" applyAlignment="1">
      <alignment vertical="center" shrinkToFit="1"/>
    </xf>
    <xf numFmtId="38" fontId="14" fillId="0" borderId="72" xfId="2" applyFont="1" applyBorder="1" applyAlignment="1">
      <alignment vertical="center" shrinkToFit="1"/>
    </xf>
    <xf numFmtId="38" fontId="14" fillId="0" borderId="68" xfId="2" applyFont="1" applyBorder="1" applyAlignment="1">
      <alignment vertical="center" shrinkToFit="1"/>
    </xf>
    <xf numFmtId="38" fontId="14" fillId="0" borderId="81" xfId="2" applyFont="1" applyBorder="1" applyAlignment="1">
      <alignment vertical="center" shrinkToFit="1"/>
    </xf>
    <xf numFmtId="38" fontId="14" fillId="0" borderId="79" xfId="2" applyFont="1" applyBorder="1" applyAlignment="1">
      <alignment vertical="center" shrinkToFit="1"/>
    </xf>
    <xf numFmtId="38" fontId="14" fillId="0" borderId="67" xfId="2" applyFont="1" applyBorder="1" applyAlignment="1">
      <alignment vertical="center" shrinkToFit="1"/>
    </xf>
    <xf numFmtId="38" fontId="14" fillId="0" borderId="70" xfId="2" applyFont="1" applyBorder="1" applyAlignment="1">
      <alignment vertical="center" shrinkToFit="1"/>
    </xf>
    <xf numFmtId="38" fontId="14" fillId="0" borderId="11" xfId="2" applyFont="1" applyBorder="1" applyAlignment="1">
      <alignment vertical="center" shrinkToFit="1"/>
    </xf>
    <xf numFmtId="38" fontId="14" fillId="0" borderId="16" xfId="2" applyFont="1" applyBorder="1" applyAlignment="1">
      <alignment vertical="center" shrinkToFit="1"/>
    </xf>
    <xf numFmtId="0" fontId="50" fillId="0" borderId="0" xfId="9" applyFont="1" applyAlignment="1">
      <alignment vertical="center" wrapText="1"/>
    </xf>
    <xf numFmtId="0" fontId="50" fillId="0" borderId="0" xfId="9" applyFont="1" applyAlignment="1">
      <alignment horizontal="center" vertical="center" wrapText="1"/>
    </xf>
    <xf numFmtId="0" fontId="50" fillId="0" borderId="8" xfId="9" applyFont="1" applyBorder="1" applyAlignment="1">
      <alignment vertical="center" wrapText="1"/>
    </xf>
    <xf numFmtId="0" fontId="50" fillId="0" borderId="113" xfId="9" applyFont="1" applyBorder="1" applyAlignment="1">
      <alignment horizontal="center" vertical="center" wrapText="1"/>
    </xf>
    <xf numFmtId="0" fontId="14" fillId="0" borderId="84" xfId="9" applyFont="1" applyBorder="1" applyAlignment="1">
      <alignment horizontal="center" vertical="center" wrapText="1"/>
    </xf>
    <xf numFmtId="0" fontId="50" fillId="0" borderId="115" xfId="9" applyFont="1" applyBorder="1" applyAlignment="1">
      <alignment horizontal="center" vertical="center" wrapText="1"/>
    </xf>
    <xf numFmtId="0" fontId="14" fillId="0" borderId="0" xfId="9" applyFont="1" applyAlignment="1">
      <alignment horizontal="center" vertical="center" wrapText="1"/>
    </xf>
    <xf numFmtId="0" fontId="50" fillId="0" borderId="88" xfId="9" applyFont="1" applyBorder="1" applyAlignment="1">
      <alignment horizontal="center" vertical="center" wrapText="1"/>
    </xf>
    <xf numFmtId="0" fontId="14" fillId="0" borderId="56" xfId="9" applyFont="1" applyBorder="1" applyAlignment="1">
      <alignment horizontal="center" vertical="center" wrapText="1"/>
    </xf>
    <xf numFmtId="0" fontId="50" fillId="0" borderId="118" xfId="9" applyFont="1" applyBorder="1" applyAlignment="1">
      <alignment horizontal="center" vertical="center" wrapText="1"/>
    </xf>
    <xf numFmtId="0" fontId="14" fillId="0" borderId="16" xfId="9" applyFont="1" applyBorder="1" applyAlignment="1">
      <alignment horizontal="center" vertical="center" wrapText="1"/>
    </xf>
    <xf numFmtId="0" fontId="14" fillId="0" borderId="20" xfId="9" applyFont="1" applyBorder="1" applyAlignment="1">
      <alignment horizontal="center" vertical="center" wrapText="1"/>
    </xf>
    <xf numFmtId="0" fontId="14" fillId="0" borderId="124" xfId="9" applyFont="1" applyBorder="1" applyAlignment="1">
      <alignment horizontal="center" vertical="center" wrapText="1"/>
    </xf>
    <xf numFmtId="0" fontId="39" fillId="0" borderId="0" xfId="13" applyFont="1" applyAlignment="1">
      <alignment horizontal="left" vertical="center"/>
    </xf>
    <xf numFmtId="0" fontId="16" fillId="0" borderId="54" xfId="4" applyFont="1" applyBorder="1" applyAlignment="1">
      <alignment horizontal="center" vertical="center"/>
    </xf>
    <xf numFmtId="0" fontId="54" fillId="0" borderId="0" xfId="9" applyFont="1" applyAlignment="1">
      <alignment horizontal="center" vertical="center" wrapText="1" shrinkToFit="1"/>
    </xf>
    <xf numFmtId="0" fontId="54" fillId="0" borderId="0" xfId="9" applyFont="1" applyAlignment="1">
      <alignment horizontal="center" vertical="center" shrinkToFit="1"/>
    </xf>
    <xf numFmtId="0" fontId="34" fillId="0" borderId="0" xfId="13" applyFont="1" applyBorder="1" applyAlignment="1">
      <alignment vertical="center"/>
    </xf>
    <xf numFmtId="0" fontId="34" fillId="2" borderId="0" xfId="13" applyFont="1" applyFill="1" applyBorder="1">
      <alignment vertical="center"/>
    </xf>
    <xf numFmtId="0" fontId="42" fillId="0" borderId="0" xfId="1" applyFont="1" applyBorder="1" applyAlignment="1">
      <alignment vertical="center"/>
    </xf>
    <xf numFmtId="0" fontId="56" fillId="0" borderId="0" xfId="1" applyFont="1" applyBorder="1" applyAlignment="1">
      <alignment vertical="center"/>
    </xf>
    <xf numFmtId="0" fontId="58" fillId="0" borderId="0" xfId="13" applyFont="1">
      <alignment vertical="center"/>
    </xf>
    <xf numFmtId="0" fontId="10" fillId="6" borderId="54" xfId="4" applyFont="1" applyFill="1" applyBorder="1" applyAlignment="1">
      <alignment horizontal="center" vertical="center"/>
    </xf>
    <xf numFmtId="0" fontId="19" fillId="6" borderId="54" xfId="4" applyFont="1" applyFill="1" applyBorder="1" applyAlignment="1">
      <alignment vertical="center" shrinkToFit="1"/>
    </xf>
    <xf numFmtId="0" fontId="19" fillId="6" borderId="54" xfId="4" applyFont="1" applyFill="1" applyBorder="1" applyAlignment="1">
      <alignment horizontal="center" vertical="center" shrinkToFit="1"/>
    </xf>
    <xf numFmtId="38" fontId="18" fillId="6" borderId="54" xfId="5" applyFont="1" applyFill="1" applyBorder="1" applyAlignment="1">
      <alignment horizontal="center" vertical="center"/>
    </xf>
    <xf numFmtId="38" fontId="18" fillId="6" borderId="55" xfId="5" applyFont="1" applyFill="1" applyBorder="1">
      <alignment vertical="center"/>
    </xf>
    <xf numFmtId="38" fontId="18" fillId="6" borderId="54" xfId="5" applyFont="1" applyFill="1" applyBorder="1">
      <alignment vertical="center"/>
    </xf>
    <xf numFmtId="0" fontId="18" fillId="6" borderId="57" xfId="4" applyFont="1" applyFill="1" applyBorder="1">
      <alignment vertical="center"/>
    </xf>
    <xf numFmtId="38" fontId="18" fillId="6" borderId="54" xfId="5" applyFont="1" applyFill="1" applyBorder="1" applyAlignment="1">
      <alignment horizontal="right" vertical="center" shrinkToFit="1"/>
    </xf>
    <xf numFmtId="38" fontId="18" fillId="6" borderId="63" xfId="5" applyFont="1" applyFill="1" applyBorder="1" applyAlignment="1">
      <alignment horizontal="right" vertical="center" shrinkToFit="1"/>
    </xf>
    <xf numFmtId="38" fontId="18" fillId="6" borderId="54" xfId="5" applyFont="1" applyFill="1" applyBorder="1" applyAlignment="1">
      <alignment horizontal="right" vertical="center"/>
    </xf>
    <xf numFmtId="0" fontId="10" fillId="0" borderId="54" xfId="4" applyFont="1" applyFill="1" applyBorder="1" applyAlignment="1">
      <alignment horizontal="center" vertical="center"/>
    </xf>
    <xf numFmtId="0" fontId="34" fillId="3" borderId="87" xfId="13" applyFont="1" applyFill="1" applyBorder="1">
      <alignment vertical="center"/>
    </xf>
    <xf numFmtId="0" fontId="34" fillId="3" borderId="88" xfId="13" applyFont="1" applyFill="1" applyBorder="1" applyAlignment="1">
      <alignment horizontal="center" vertical="center" shrinkToFit="1"/>
    </xf>
    <xf numFmtId="0" fontId="34" fillId="3" borderId="57" xfId="13" applyFont="1" applyFill="1" applyBorder="1" applyAlignment="1">
      <alignment horizontal="center" vertical="center" shrinkToFit="1"/>
    </xf>
    <xf numFmtId="0" fontId="34" fillId="3" borderId="54" xfId="13" applyFont="1" applyFill="1" applyBorder="1" applyAlignment="1">
      <alignment horizontal="center" vertical="center" wrapText="1" shrinkToFit="1"/>
    </xf>
    <xf numFmtId="0" fontId="39" fillId="3" borderId="54" xfId="13" applyFont="1" applyFill="1" applyBorder="1" applyAlignment="1">
      <alignment horizontal="center" vertical="center" wrapText="1" shrinkToFit="1"/>
    </xf>
    <xf numFmtId="0" fontId="39" fillId="3" borderId="89" xfId="13" applyFont="1" applyFill="1" applyBorder="1" applyAlignment="1">
      <alignment horizontal="center" vertical="center" wrapText="1" shrinkToFit="1"/>
    </xf>
    <xf numFmtId="0" fontId="36" fillId="0" borderId="0" xfId="1" applyFont="1" applyBorder="1" applyAlignment="1">
      <alignment horizontal="right" vertical="top" wrapText="1"/>
    </xf>
    <xf numFmtId="0" fontId="35" fillId="2" borderId="0" xfId="1" applyFont="1" applyFill="1" applyBorder="1" applyAlignment="1" applyProtection="1">
      <alignment horizontal="center" vertical="center" wrapText="1"/>
      <protection locked="0"/>
    </xf>
    <xf numFmtId="0" fontId="35" fillId="2" borderId="0" xfId="1" applyFont="1" applyFill="1" applyBorder="1" applyAlignment="1" applyProtection="1">
      <alignment horizontal="left" vertical="center" wrapText="1"/>
      <protection locked="0"/>
    </xf>
    <xf numFmtId="0" fontId="35" fillId="2" borderId="0" xfId="1" applyFont="1" applyFill="1" applyBorder="1" applyAlignment="1" applyProtection="1">
      <alignment vertical="center" wrapText="1"/>
      <protection locked="0"/>
    </xf>
    <xf numFmtId="0" fontId="35" fillId="2" borderId="0" xfId="1" applyFont="1" applyFill="1" applyAlignment="1">
      <alignment horizontal="left" vertical="center" wrapText="1"/>
    </xf>
    <xf numFmtId="0" fontId="34" fillId="2" borderId="0" xfId="1" applyFont="1" applyFill="1" applyBorder="1" applyAlignment="1" applyProtection="1">
      <alignment horizontal="right" vertical="center" wrapText="1" indent="1"/>
      <protection locked="0"/>
    </xf>
    <xf numFmtId="0" fontId="34" fillId="2" borderId="0" xfId="1" applyFont="1" applyFill="1" applyBorder="1" applyAlignment="1" applyProtection="1">
      <alignment horizontal="left" vertical="center" wrapText="1" indent="1"/>
      <protection locked="0"/>
    </xf>
    <xf numFmtId="0" fontId="34" fillId="2" borderId="82" xfId="1" applyFont="1" applyFill="1" applyBorder="1" applyAlignment="1" applyProtection="1">
      <alignment horizontal="left" vertical="center" wrapText="1"/>
      <protection locked="0"/>
    </xf>
    <xf numFmtId="12" fontId="35" fillId="2" borderId="0" xfId="1" quotePrefix="1" applyNumberFormat="1" applyFont="1" applyFill="1" applyBorder="1" applyAlignment="1" applyProtection="1">
      <alignment horizontal="left" vertical="center" wrapText="1"/>
      <protection locked="0"/>
    </xf>
    <xf numFmtId="0" fontId="34" fillId="2" borderId="0" xfId="1" applyFont="1" applyFill="1" applyBorder="1" applyAlignment="1" applyProtection="1">
      <alignment horizontal="center" vertical="center" wrapText="1"/>
      <protection locked="0"/>
    </xf>
    <xf numFmtId="176" fontId="31" fillId="0" borderId="0" xfId="1" applyNumberFormat="1" applyFont="1" applyAlignment="1">
      <alignment horizontal="left" vertical="center"/>
    </xf>
    <xf numFmtId="0" fontId="31" fillId="2" borderId="0" xfId="1" applyFont="1" applyFill="1" applyBorder="1" applyAlignment="1" applyProtection="1">
      <alignment horizontal="left" vertical="center" wrapText="1"/>
      <protection locked="0"/>
    </xf>
    <xf numFmtId="176" fontId="35" fillId="0" borderId="0" xfId="1" applyNumberFormat="1" applyFont="1" applyAlignment="1">
      <alignment horizontal="left" vertical="center"/>
    </xf>
    <xf numFmtId="0" fontId="59" fillId="0" borderId="0" xfId="1" applyFont="1" applyAlignment="1">
      <alignment horizontal="left" vertical="top" wrapText="1"/>
    </xf>
    <xf numFmtId="0" fontId="34" fillId="2" borderId="0" xfId="1" applyFont="1" applyFill="1" applyBorder="1" applyAlignment="1" applyProtection="1">
      <alignment vertical="center" wrapText="1"/>
      <protection locked="0"/>
    </xf>
    <xf numFmtId="0" fontId="55" fillId="2" borderId="0" xfId="1" applyFont="1" applyFill="1" applyAlignment="1">
      <alignment horizontal="left" vertical="center"/>
    </xf>
    <xf numFmtId="38" fontId="0" fillId="0" borderId="0" xfId="5" applyFont="1" applyBorder="1" applyAlignment="1">
      <alignment vertical="center" shrinkToFit="1"/>
    </xf>
    <xf numFmtId="0" fontId="60" fillId="0" borderId="0" xfId="15" applyFont="1">
      <alignment vertical="center"/>
    </xf>
    <xf numFmtId="180" fontId="62" fillId="0" borderId="0" xfId="15" applyNumberFormat="1" applyFont="1">
      <alignment vertical="center"/>
    </xf>
    <xf numFmtId="0" fontId="63" fillId="0" borderId="0" xfId="15" applyFont="1">
      <alignment vertical="center"/>
    </xf>
    <xf numFmtId="0" fontId="39" fillId="0" borderId="0" xfId="15" applyFont="1" applyAlignment="1">
      <alignment vertical="center" wrapText="1"/>
    </xf>
    <xf numFmtId="0" fontId="36" fillId="0" borderId="0" xfId="15" applyFont="1" applyAlignment="1">
      <alignment horizontal="left" vertical="center" wrapText="1"/>
    </xf>
    <xf numFmtId="0" fontId="34" fillId="0" borderId="0" xfId="15" applyFont="1" applyBorder="1">
      <alignment vertical="center"/>
    </xf>
    <xf numFmtId="0" fontId="63" fillId="0" borderId="0" xfId="15" quotePrefix="1" applyFont="1" applyAlignment="1">
      <alignment vertical="center" wrapText="1"/>
    </xf>
    <xf numFmtId="0" fontId="64" fillId="0" borderId="0" xfId="15" quotePrefix="1" applyFont="1" applyAlignment="1">
      <alignment vertical="center" wrapText="1"/>
    </xf>
    <xf numFmtId="0" fontId="65" fillId="0" borderId="0" xfId="15" applyFont="1" applyAlignment="1">
      <alignment vertical="center" textRotation="255"/>
    </xf>
    <xf numFmtId="180" fontId="39" fillId="0" borderId="0" xfId="15" applyNumberFormat="1" applyFont="1" applyBorder="1">
      <alignment vertical="center"/>
    </xf>
    <xf numFmtId="0" fontId="63" fillId="0" borderId="0" xfId="15" quotePrefix="1" applyFont="1" applyBorder="1" applyAlignment="1">
      <alignment vertical="center" wrapText="1"/>
    </xf>
    <xf numFmtId="180" fontId="34" fillId="0" borderId="54" xfId="15" applyNumberFormat="1" applyFont="1" applyFill="1" applyBorder="1" applyAlignment="1" applyProtection="1">
      <alignment horizontal="center" vertical="center" wrapText="1"/>
      <protection locked="0"/>
    </xf>
    <xf numFmtId="182" fontId="46" fillId="0" borderId="54" xfId="15" applyNumberFormat="1" applyFont="1" applyFill="1" applyBorder="1" applyAlignment="1">
      <alignment horizontal="center" vertical="center"/>
    </xf>
    <xf numFmtId="0" fontId="66" fillId="0" borderId="0" xfId="15" applyFont="1">
      <alignment vertical="center"/>
    </xf>
    <xf numFmtId="0" fontId="57" fillId="2" borderId="0" xfId="1" applyFont="1" applyFill="1" applyAlignment="1">
      <alignment horizontal="left" vertical="center" wrapText="1"/>
    </xf>
    <xf numFmtId="180" fontId="66" fillId="0" borderId="0" xfId="15" applyNumberFormat="1" applyFont="1">
      <alignment vertical="center"/>
    </xf>
    <xf numFmtId="0" fontId="67" fillId="0" borderId="0" xfId="18" applyFont="1">
      <alignment vertical="center"/>
    </xf>
    <xf numFmtId="0" fontId="68" fillId="0" borderId="0" xfId="18" applyFont="1">
      <alignment vertical="center"/>
    </xf>
    <xf numFmtId="0" fontId="50" fillId="0" borderId="0" xfId="18" applyFont="1">
      <alignment vertical="center"/>
    </xf>
    <xf numFmtId="0" fontId="50" fillId="0" borderId="0" xfId="9" applyFont="1">
      <alignment vertical="center"/>
    </xf>
    <xf numFmtId="0" fontId="71" fillId="7" borderId="106" xfId="18" applyFont="1" applyFill="1" applyBorder="1" applyAlignment="1">
      <alignment vertical="center" wrapText="1"/>
    </xf>
    <xf numFmtId="0" fontId="71" fillId="7" borderId="84" xfId="9" applyFont="1" applyFill="1" applyBorder="1" applyAlignment="1">
      <alignment horizontal="center" vertical="center"/>
    </xf>
    <xf numFmtId="0" fontId="71" fillId="7" borderId="84" xfId="18" applyFont="1" applyFill="1" applyBorder="1" applyAlignment="1">
      <alignment vertical="center" wrapText="1"/>
    </xf>
    <xf numFmtId="0" fontId="71" fillId="7" borderId="22" xfId="18" applyFont="1" applyFill="1" applyBorder="1" applyAlignment="1">
      <alignment vertical="center" wrapText="1"/>
    </xf>
    <xf numFmtId="0" fontId="71" fillId="7" borderId="107" xfId="18" applyFont="1" applyFill="1" applyBorder="1" applyAlignment="1">
      <alignment vertical="center" wrapText="1"/>
    </xf>
    <xf numFmtId="0" fontId="71" fillId="7" borderId="141" xfId="18" applyFont="1" applyFill="1" applyBorder="1" applyAlignment="1">
      <alignment horizontal="center" vertical="center" wrapText="1"/>
    </xf>
    <xf numFmtId="0" fontId="71" fillId="7" borderId="142" xfId="18" applyFont="1" applyFill="1" applyBorder="1" applyAlignment="1">
      <alignment horizontal="center" vertical="center" wrapText="1"/>
    </xf>
    <xf numFmtId="0" fontId="71" fillId="7" borderId="143" xfId="18" applyFont="1" applyFill="1" applyBorder="1" applyAlignment="1">
      <alignment horizontal="center" vertical="center" wrapText="1"/>
    </xf>
    <xf numFmtId="0" fontId="71" fillId="7" borderId="144" xfId="18" applyFont="1" applyFill="1" applyBorder="1" applyAlignment="1">
      <alignment horizontal="center" vertical="center" wrapText="1"/>
    </xf>
    <xf numFmtId="0" fontId="71" fillId="7" borderId="145" xfId="18" applyFont="1" applyFill="1" applyBorder="1" applyAlignment="1">
      <alignment horizontal="center" vertical="center" wrapText="1"/>
    </xf>
    <xf numFmtId="0" fontId="72" fillId="0" borderId="42" xfId="9" applyFont="1" applyBorder="1" applyAlignment="1">
      <alignment horizontal="center" vertical="center" wrapText="1"/>
    </xf>
    <xf numFmtId="0" fontId="73" fillId="0" borderId="0" xfId="9" applyFont="1" applyAlignment="1">
      <alignment vertical="center" wrapText="1"/>
    </xf>
    <xf numFmtId="0" fontId="73" fillId="0" borderId="0" xfId="9" applyFont="1" applyAlignment="1">
      <alignment horizontal="left" vertical="center" wrapText="1"/>
    </xf>
    <xf numFmtId="0" fontId="73" fillId="0" borderId="0" xfId="9" applyFont="1" applyBorder="1" applyAlignment="1">
      <alignment horizontal="left" vertical="center" wrapText="1"/>
    </xf>
    <xf numFmtId="0" fontId="39" fillId="0" borderId="0" xfId="13" applyFont="1" applyAlignment="1">
      <alignment horizontal="left" vertical="center"/>
    </xf>
    <xf numFmtId="0" fontId="37" fillId="0" borderId="0" xfId="0" applyFont="1">
      <alignment vertical="center"/>
    </xf>
    <xf numFmtId="0" fontId="35" fillId="0" borderId="0" xfId="0" applyFont="1">
      <alignment vertical="center"/>
    </xf>
    <xf numFmtId="0" fontId="35" fillId="0" borderId="0" xfId="0" applyFont="1" applyAlignment="1">
      <alignment horizontal="center" vertical="center"/>
    </xf>
    <xf numFmtId="0" fontId="0" fillId="0" borderId="0" xfId="0" applyAlignment="1">
      <alignment horizontal="center" vertical="center"/>
    </xf>
    <xf numFmtId="0" fontId="75" fillId="0" borderId="160" xfId="0" applyFont="1" applyBorder="1">
      <alignment vertical="center"/>
    </xf>
    <xf numFmtId="0" fontId="74" fillId="0" borderId="0" xfId="0" applyFont="1">
      <alignment vertical="center"/>
    </xf>
    <xf numFmtId="0" fontId="76" fillId="0" borderId="0" xfId="0" applyFont="1">
      <alignment vertical="center"/>
    </xf>
    <xf numFmtId="0" fontId="77" fillId="10" borderId="0" xfId="0" applyFont="1" applyFill="1">
      <alignment vertical="center"/>
    </xf>
    <xf numFmtId="0" fontId="74" fillId="10" borderId="0" xfId="0" applyFont="1" applyFill="1">
      <alignment vertical="center"/>
    </xf>
    <xf numFmtId="0" fontId="78" fillId="10" borderId="0" xfId="0" applyFont="1" applyFill="1">
      <alignment vertical="center"/>
    </xf>
    <xf numFmtId="0" fontId="0" fillId="9" borderId="0" xfId="0" applyFill="1">
      <alignment vertical="center"/>
    </xf>
    <xf numFmtId="0" fontId="75" fillId="0" borderId="161" xfId="0" applyFont="1" applyBorder="1">
      <alignment vertical="center"/>
    </xf>
    <xf numFmtId="0" fontId="77" fillId="0" borderId="0" xfId="0" applyFont="1">
      <alignment vertical="center"/>
    </xf>
    <xf numFmtId="0" fontId="78" fillId="0" borderId="0" xfId="0" applyFont="1">
      <alignment vertical="center"/>
    </xf>
    <xf numFmtId="0" fontId="76" fillId="0" borderId="0" xfId="0" applyFont="1" applyAlignment="1">
      <alignment horizontal="center" vertical="center"/>
    </xf>
    <xf numFmtId="0" fontId="77" fillId="11" borderId="0" xfId="0" applyFont="1" applyFill="1">
      <alignment vertical="center"/>
    </xf>
    <xf numFmtId="0" fontId="74" fillId="11" borderId="0" xfId="0" applyFont="1" applyFill="1">
      <alignment vertical="center"/>
    </xf>
    <xf numFmtId="0" fontId="78" fillId="11" borderId="0" xfId="0" applyFont="1" applyFill="1">
      <alignment vertical="center"/>
    </xf>
    <xf numFmtId="0" fontId="34" fillId="8" borderId="0" xfId="13" applyFont="1" applyFill="1" applyAlignment="1">
      <alignment horizontal="left" vertical="center" indent="1"/>
    </xf>
    <xf numFmtId="0" fontId="34" fillId="8" borderId="0" xfId="13" applyFont="1" applyFill="1">
      <alignment vertical="center"/>
    </xf>
    <xf numFmtId="0" fontId="34" fillId="8" borderId="0" xfId="13" applyFont="1" applyFill="1" applyAlignment="1">
      <alignment horizontal="left" vertical="center"/>
    </xf>
    <xf numFmtId="0" fontId="34" fillId="8" borderId="0" xfId="13" applyFont="1" applyFill="1" applyAlignment="1">
      <alignment horizontal="right" vertical="center" indent="1"/>
    </xf>
    <xf numFmtId="176" fontId="34" fillId="8" borderId="43" xfId="13" applyNumberFormat="1" applyFont="1" applyFill="1" applyBorder="1" applyAlignment="1">
      <alignment horizontal="right" vertical="center"/>
    </xf>
    <xf numFmtId="176" fontId="34" fillId="8" borderId="0" xfId="13" applyNumberFormat="1" applyFont="1" applyFill="1" applyAlignment="1">
      <alignment horizontal="left" vertical="center"/>
    </xf>
    <xf numFmtId="0" fontId="34" fillId="8" borderId="0" xfId="13" applyFont="1" applyFill="1" applyAlignment="1">
      <alignment horizontal="center" vertical="center"/>
    </xf>
    <xf numFmtId="176" fontId="34" fillId="8" borderId="43" xfId="13" applyNumberFormat="1" applyFont="1" applyFill="1" applyBorder="1" applyAlignment="1">
      <alignment horizontal="right" vertical="center" shrinkToFit="1"/>
    </xf>
    <xf numFmtId="176" fontId="34" fillId="8" borderId="0" xfId="13" applyNumberFormat="1" applyFont="1" applyFill="1">
      <alignment vertical="center"/>
    </xf>
    <xf numFmtId="176" fontId="34" fillId="8" borderId="8" xfId="13" applyNumberFormat="1" applyFont="1" applyFill="1" applyBorder="1" applyAlignment="1">
      <alignment horizontal="right" vertical="center"/>
    </xf>
    <xf numFmtId="0" fontId="39" fillId="8" borderId="0" xfId="13" applyFont="1" applyFill="1" applyAlignment="1">
      <alignment horizontal="left" vertical="center"/>
    </xf>
    <xf numFmtId="0" fontId="39" fillId="8" borderId="0" xfId="13" applyFont="1" applyFill="1" applyAlignment="1">
      <alignment horizontal="center" vertical="center"/>
    </xf>
    <xf numFmtId="0" fontId="34" fillId="8" borderId="0" xfId="13" applyFont="1" applyFill="1" applyAlignment="1">
      <alignment vertical="center" wrapText="1"/>
    </xf>
    <xf numFmtId="0" fontId="34" fillId="8" borderId="0" xfId="13" applyFont="1" applyFill="1" applyBorder="1" applyAlignment="1">
      <alignment vertical="center"/>
    </xf>
    <xf numFmtId="176" fontId="34" fillId="8" borderId="0" xfId="13" applyNumberFormat="1" applyFont="1" applyFill="1" applyAlignment="1">
      <alignment horizontal="right" vertical="center"/>
    </xf>
    <xf numFmtId="0" fontId="39" fillId="8" borderId="0" xfId="13" applyFont="1" applyFill="1" applyAlignment="1">
      <alignment vertical="center" wrapText="1"/>
    </xf>
    <xf numFmtId="176" fontId="39" fillId="8" borderId="0" xfId="13" applyNumberFormat="1" applyFont="1" applyFill="1" applyAlignment="1">
      <alignment horizontal="left" vertical="center"/>
    </xf>
    <xf numFmtId="185" fontId="34" fillId="8" borderId="8" xfId="13" applyNumberFormat="1" applyFont="1" applyFill="1" applyBorder="1" applyAlignment="1">
      <alignment horizontal="right" vertical="center"/>
    </xf>
    <xf numFmtId="0" fontId="41" fillId="8" borderId="54" xfId="0" applyFont="1" applyFill="1" applyBorder="1" applyAlignment="1">
      <alignment horizontal="center" vertical="center"/>
    </xf>
    <xf numFmtId="0" fontId="34" fillId="8" borderId="54" xfId="13" applyFont="1" applyFill="1" applyBorder="1" applyAlignment="1">
      <alignment horizontal="center" vertical="center"/>
    </xf>
    <xf numFmtId="0" fontId="42" fillId="8" borderId="54" xfId="0" applyFont="1" applyFill="1" applyBorder="1" applyAlignment="1">
      <alignment vertical="center" wrapText="1"/>
    </xf>
    <xf numFmtId="0" fontId="55" fillId="8" borderId="54" xfId="13" applyFont="1" applyFill="1" applyBorder="1" applyAlignment="1">
      <alignment horizontal="center" vertical="center"/>
    </xf>
    <xf numFmtId="0" fontId="39" fillId="8" borderId="0" xfId="13" applyFont="1" applyFill="1" applyAlignment="1">
      <alignment horizontal="left" vertical="center"/>
    </xf>
    <xf numFmtId="0" fontId="39" fillId="0" borderId="0" xfId="13" applyFont="1" applyAlignment="1">
      <alignment horizontal="left" vertical="center"/>
    </xf>
    <xf numFmtId="0" fontId="55" fillId="8" borderId="163" xfId="13" applyFont="1" applyFill="1" applyBorder="1" applyAlignment="1">
      <alignment horizontal="center" vertical="center"/>
    </xf>
    <xf numFmtId="0" fontId="39" fillId="8" borderId="163" xfId="13" applyFont="1" applyFill="1" applyBorder="1" applyAlignment="1">
      <alignment horizontal="left" vertical="center" wrapText="1"/>
    </xf>
    <xf numFmtId="0" fontId="35" fillId="0" borderId="0" xfId="15" applyFont="1">
      <alignment vertical="center"/>
    </xf>
    <xf numFmtId="0" fontId="61" fillId="0" borderId="0" xfId="15" applyFont="1">
      <alignment vertical="center"/>
    </xf>
    <xf numFmtId="0" fontId="39" fillId="0" borderId="54" xfId="15" quotePrefix="1" applyFont="1" applyBorder="1" applyAlignment="1">
      <alignment horizontal="center" vertical="center"/>
    </xf>
    <xf numFmtId="0" fontId="34" fillId="2" borderId="0" xfId="1" applyFont="1" applyFill="1" applyBorder="1" applyAlignment="1" applyProtection="1">
      <alignment horizontal="right" vertical="center" wrapText="1"/>
      <protection locked="0"/>
    </xf>
    <xf numFmtId="0" fontId="34" fillId="2" borderId="0" xfId="1" applyFont="1" applyFill="1" applyBorder="1" applyAlignment="1" applyProtection="1">
      <alignment horizontal="right" vertical="center"/>
      <protection locked="0"/>
    </xf>
    <xf numFmtId="0" fontId="79" fillId="0" borderId="0" xfId="9" applyFont="1" applyAlignment="1">
      <alignment horizontal="center" vertical="center"/>
    </xf>
    <xf numFmtId="49" fontId="79" fillId="0" borderId="0" xfId="9" applyNumberFormat="1" applyFont="1" applyAlignment="1">
      <alignment horizontal="left" vertical="center"/>
    </xf>
    <xf numFmtId="49" fontId="79" fillId="0" borderId="0" xfId="9" applyNumberFormat="1" applyFont="1" applyAlignment="1">
      <alignment horizontal="center" vertical="center"/>
    </xf>
    <xf numFmtId="0" fontId="79" fillId="0" borderId="0" xfId="9" applyFont="1" applyAlignment="1">
      <alignment horizontal="left" vertical="center"/>
    </xf>
    <xf numFmtId="4" fontId="79" fillId="0" borderId="0" xfId="9" applyNumberFormat="1" applyFont="1" applyAlignment="1">
      <alignment horizontal="left" vertical="center"/>
    </xf>
    <xf numFmtId="184" fontId="80" fillId="0" borderId="0" xfId="9" applyNumberFormat="1" applyFont="1" applyAlignment="1">
      <alignment horizontal="left" vertical="center"/>
    </xf>
    <xf numFmtId="184" fontId="79" fillId="0" borderId="0" xfId="9" applyNumberFormat="1" applyFont="1" applyAlignment="1">
      <alignment horizontal="left" vertical="center"/>
    </xf>
    <xf numFmtId="0" fontId="81" fillId="0" borderId="0" xfId="9" applyFont="1" applyAlignment="1">
      <alignment horizontal="center" vertical="center" wrapText="1"/>
    </xf>
    <xf numFmtId="0" fontId="81" fillId="0" borderId="0" xfId="9" applyFont="1" applyAlignment="1">
      <alignment horizontal="left" vertical="center" wrapText="1"/>
    </xf>
    <xf numFmtId="0" fontId="34" fillId="2" borderId="0" xfId="13" applyFont="1" applyFill="1" applyAlignment="1">
      <alignment horizontal="right" vertical="center"/>
    </xf>
    <xf numFmtId="3" fontId="81" fillId="0" borderId="0" xfId="9" applyNumberFormat="1" applyFont="1" applyAlignment="1">
      <alignment horizontal="left" vertical="center" wrapText="1"/>
    </xf>
    <xf numFmtId="0" fontId="79" fillId="3" borderId="89" xfId="9" applyFont="1" applyFill="1" applyBorder="1" applyAlignment="1">
      <alignment horizontal="center" vertical="center"/>
    </xf>
    <xf numFmtId="0" fontId="79" fillId="3" borderId="57" xfId="9" applyFont="1" applyFill="1" applyBorder="1" applyAlignment="1">
      <alignment horizontal="center" vertical="center"/>
    </xf>
    <xf numFmtId="0" fontId="81" fillId="3" borderId="118" xfId="9" applyFont="1" applyFill="1" applyBorder="1" applyAlignment="1">
      <alignment horizontal="center" vertical="center" wrapText="1"/>
    </xf>
    <xf numFmtId="0" fontId="81" fillId="3" borderId="68" xfId="9" applyFont="1" applyFill="1" applyBorder="1" applyAlignment="1">
      <alignment horizontal="center" vertical="center" wrapText="1"/>
    </xf>
    <xf numFmtId="3" fontId="81" fillId="3" borderId="134" xfId="9" applyNumberFormat="1" applyFont="1" applyFill="1" applyBorder="1" applyAlignment="1">
      <alignment horizontal="center" vertical="center" wrapText="1"/>
    </xf>
    <xf numFmtId="3" fontId="43" fillId="3" borderId="75" xfId="9" applyNumberFormat="1" applyFont="1" applyFill="1" applyBorder="1" applyAlignment="1">
      <alignment horizontal="center" vertical="center" wrapText="1"/>
    </xf>
    <xf numFmtId="3" fontId="81" fillId="3" borderId="75" xfId="9" applyNumberFormat="1" applyFont="1" applyFill="1" applyBorder="1" applyAlignment="1">
      <alignment horizontal="center" vertical="center" wrapText="1"/>
    </xf>
    <xf numFmtId="184" fontId="79" fillId="3" borderId="68" xfId="9" applyNumberFormat="1" applyFont="1" applyFill="1" applyBorder="1" applyAlignment="1">
      <alignment horizontal="center" vertical="center" wrapText="1"/>
    </xf>
    <xf numFmtId="0" fontId="79" fillId="3" borderId="68" xfId="9" applyFont="1" applyFill="1" applyBorder="1" applyAlignment="1">
      <alignment horizontal="center" vertical="center" wrapText="1"/>
    </xf>
    <xf numFmtId="3" fontId="81" fillId="3" borderId="68" xfId="9" applyNumberFormat="1" applyFont="1" applyFill="1" applyBorder="1" applyAlignment="1">
      <alignment horizontal="center" vertical="center" wrapText="1"/>
    </xf>
    <xf numFmtId="0" fontId="79" fillId="3" borderId="134" xfId="9" applyFont="1" applyFill="1" applyBorder="1" applyAlignment="1">
      <alignment horizontal="center" vertical="center" wrapText="1"/>
    </xf>
    <xf numFmtId="0" fontId="79" fillId="3" borderId="75" xfId="9" applyFont="1" applyFill="1" applyBorder="1" applyAlignment="1">
      <alignment horizontal="center" vertical="center" wrapText="1"/>
    </xf>
    <xf numFmtId="4" fontId="81" fillId="3" borderId="134" xfId="9" applyNumberFormat="1" applyFont="1" applyFill="1" applyBorder="1" applyAlignment="1">
      <alignment horizontal="center" vertical="center" wrapText="1"/>
    </xf>
    <xf numFmtId="0" fontId="79" fillId="0" borderId="0" xfId="9" applyFont="1" applyAlignment="1">
      <alignment horizontal="left" vertical="center" wrapText="1"/>
    </xf>
    <xf numFmtId="0" fontId="81" fillId="0" borderId="116" xfId="9" applyFont="1" applyBorder="1" applyAlignment="1">
      <alignment horizontal="center" vertical="center" wrapText="1"/>
    </xf>
    <xf numFmtId="4" fontId="81" fillId="0" borderId="130" xfId="10" applyNumberFormat="1" applyFont="1" applyFill="1" applyBorder="1" applyAlignment="1">
      <alignment vertical="center" wrapText="1"/>
    </xf>
    <xf numFmtId="2" fontId="81" fillId="0" borderId="79" xfId="10" applyNumberFormat="1" applyFont="1" applyFill="1" applyBorder="1" applyAlignment="1">
      <alignment vertical="center" wrapText="1"/>
    </xf>
    <xf numFmtId="2" fontId="79" fillId="0" borderId="116" xfId="9" applyNumberFormat="1" applyFont="1" applyBorder="1" applyAlignment="1">
      <alignment horizontal="center" vertical="center"/>
    </xf>
    <xf numFmtId="4" fontId="79" fillId="0" borderId="130" xfId="9" applyNumberFormat="1" applyFont="1" applyBorder="1" applyAlignment="1">
      <alignment horizontal="right" vertical="center"/>
    </xf>
    <xf numFmtId="0" fontId="81" fillId="0" borderId="117" xfId="9" applyFont="1" applyBorder="1" applyAlignment="1">
      <alignment horizontal="center" vertical="center" wrapText="1"/>
    </xf>
    <xf numFmtId="4" fontId="81" fillId="0" borderId="135" xfId="10" applyNumberFormat="1" applyFont="1" applyFill="1" applyBorder="1" applyAlignment="1">
      <alignment vertical="center" wrapText="1"/>
    </xf>
    <xf numFmtId="2" fontId="79" fillId="0" borderId="54" xfId="9" applyNumberFormat="1" applyFont="1" applyBorder="1">
      <alignment vertical="center"/>
    </xf>
    <xf numFmtId="4" fontId="79" fillId="0" borderId="89" xfId="9" applyNumberFormat="1" applyFont="1" applyBorder="1" applyAlignment="1">
      <alignment horizontal="right" vertical="center"/>
    </xf>
    <xf numFmtId="0" fontId="79" fillId="0" borderId="54" xfId="9" applyFont="1" applyBorder="1">
      <alignment vertical="center"/>
    </xf>
    <xf numFmtId="0" fontId="79" fillId="0" borderId="55" xfId="9" applyFont="1" applyBorder="1">
      <alignment vertical="center"/>
    </xf>
    <xf numFmtId="0" fontId="79" fillId="0" borderId="116" xfId="9" applyFont="1" applyBorder="1" applyAlignment="1">
      <alignment horizontal="center" vertical="center"/>
    </xf>
    <xf numFmtId="0" fontId="81" fillId="0" borderId="120" xfId="9" applyFont="1" applyBorder="1" applyAlignment="1">
      <alignment horizontal="center" vertical="center" wrapText="1"/>
    </xf>
    <xf numFmtId="0" fontId="81" fillId="0" borderId="118" xfId="9" applyFont="1" applyBorder="1" applyAlignment="1">
      <alignment horizontal="center" vertical="center" wrapText="1"/>
    </xf>
    <xf numFmtId="0" fontId="81" fillId="0" borderId="68" xfId="9" applyFont="1" applyBorder="1" applyAlignment="1">
      <alignment horizontal="center" vertical="center" wrapText="1"/>
    </xf>
    <xf numFmtId="4" fontId="81" fillId="0" borderId="136" xfId="10" applyNumberFormat="1" applyFont="1" applyFill="1" applyBorder="1" applyAlignment="1">
      <alignment vertical="center" wrapText="1"/>
    </xf>
    <xf numFmtId="3" fontId="81" fillId="0" borderId="75" xfId="9" applyNumberFormat="1" applyFont="1" applyBorder="1" applyAlignment="1">
      <alignment horizontal="center" vertical="center" wrapText="1"/>
    </xf>
    <xf numFmtId="0" fontId="81" fillId="0" borderId="68" xfId="9" applyFont="1" applyBorder="1">
      <alignment vertical="center"/>
    </xf>
    <xf numFmtId="0" fontId="81" fillId="0" borderId="68" xfId="9" applyFont="1" applyBorder="1" applyAlignment="1">
      <alignment horizontal="center" vertical="center"/>
    </xf>
    <xf numFmtId="2" fontId="81" fillId="0" borderId="68" xfId="9" applyNumberFormat="1" applyFont="1" applyBorder="1">
      <alignment vertical="center"/>
    </xf>
    <xf numFmtId="0" fontId="81" fillId="0" borderId="134" xfId="9" applyFont="1" applyBorder="1" applyAlignment="1">
      <alignment horizontal="center" vertical="center"/>
    </xf>
    <xf numFmtId="2" fontId="79" fillId="0" borderId="128" xfId="9" applyNumberFormat="1" applyFont="1" applyBorder="1" applyAlignment="1">
      <alignment horizontal="center" vertical="center"/>
    </xf>
    <xf numFmtId="4" fontId="81" fillId="0" borderId="118" xfId="9" applyNumberFormat="1" applyFont="1" applyBorder="1" applyAlignment="1">
      <alignment horizontal="center" vertical="center"/>
    </xf>
    <xf numFmtId="0" fontId="79" fillId="0" borderId="68" xfId="9" applyFont="1" applyBorder="1" applyAlignment="1">
      <alignment horizontal="center" vertical="center"/>
    </xf>
    <xf numFmtId="4" fontId="81" fillId="0" borderId="134" xfId="9" applyNumberFormat="1" applyFont="1" applyBorder="1" applyAlignment="1">
      <alignment horizontal="right" vertical="center"/>
    </xf>
    <xf numFmtId="4" fontId="81" fillId="0" borderId="75" xfId="9" applyNumberFormat="1" applyFont="1" applyBorder="1" applyAlignment="1">
      <alignment horizontal="center" vertical="center"/>
    </xf>
    <xf numFmtId="0" fontId="79" fillId="0" borderId="120" xfId="9" applyFont="1" applyBorder="1" applyAlignment="1">
      <alignment horizontal="left" vertical="center"/>
    </xf>
    <xf numFmtId="179" fontId="79" fillId="0" borderId="0" xfId="9" applyNumberFormat="1" applyFont="1" applyAlignment="1">
      <alignment horizontal="left" vertical="center"/>
    </xf>
    <xf numFmtId="179" fontId="79" fillId="0" borderId="0" xfId="9" applyNumberFormat="1" applyFont="1" applyAlignment="1">
      <alignment horizontal="center" vertical="center"/>
    </xf>
    <xf numFmtId="0" fontId="43" fillId="0" borderId="0" xfId="9" applyFont="1">
      <alignment vertical="center"/>
    </xf>
    <xf numFmtId="0" fontId="43" fillId="0" borderId="0" xfId="9" applyFont="1" applyAlignment="1">
      <alignment horizontal="center" vertical="center"/>
    </xf>
    <xf numFmtId="0" fontId="42" fillId="0" borderId="0" xfId="9" applyFont="1" applyAlignment="1">
      <alignment horizontal="right" vertical="center"/>
    </xf>
    <xf numFmtId="0" fontId="43" fillId="0" borderId="0" xfId="9" applyFont="1" applyAlignment="1">
      <alignment horizontal="right" vertical="center"/>
    </xf>
    <xf numFmtId="0" fontId="43" fillId="0" borderId="126" xfId="9" applyFont="1" applyBorder="1">
      <alignment vertical="center"/>
    </xf>
    <xf numFmtId="0" fontId="43" fillId="0" borderId="82" xfId="9" applyFont="1" applyBorder="1">
      <alignment vertical="center"/>
    </xf>
    <xf numFmtId="0" fontId="60" fillId="0" borderId="0" xfId="15" applyFont="1" applyAlignment="1">
      <alignment horizontal="center" vertical="center"/>
    </xf>
    <xf numFmtId="0" fontId="60" fillId="0" borderId="0" xfId="15" applyFont="1" applyAlignment="1">
      <alignment horizontal="left" vertical="center"/>
    </xf>
    <xf numFmtId="0" fontId="64" fillId="0" borderId="0" xfId="15" applyFont="1">
      <alignment vertical="center"/>
    </xf>
    <xf numFmtId="180" fontId="57" fillId="0" borderId="54" xfId="15" applyNumberFormat="1" applyFont="1" applyBorder="1" applyAlignment="1">
      <alignment vertical="center" wrapText="1"/>
    </xf>
    <xf numFmtId="0" fontId="66" fillId="0" borderId="0" xfId="15" applyFont="1" applyAlignment="1">
      <alignment vertical="center" wrapText="1"/>
    </xf>
    <xf numFmtId="0" fontId="83" fillId="0" borderId="0" xfId="15" applyFont="1">
      <alignment vertical="center"/>
    </xf>
    <xf numFmtId="0" fontId="63" fillId="0" borderId="0" xfId="15" applyFont="1" applyAlignment="1">
      <alignment horizontal="center" vertical="center"/>
    </xf>
    <xf numFmtId="0" fontId="39" fillId="0" borderId="0" xfId="15" applyFont="1">
      <alignment vertical="center"/>
    </xf>
    <xf numFmtId="180" fontId="57" fillId="2" borderId="0" xfId="15" applyNumberFormat="1" applyFont="1" applyFill="1" applyAlignment="1">
      <alignment horizontal="right" vertical="center"/>
    </xf>
    <xf numFmtId="0" fontId="64" fillId="0" borderId="0" xfId="15" quotePrefix="1" applyFont="1" applyAlignment="1">
      <alignment horizontal="left" vertical="center"/>
    </xf>
    <xf numFmtId="0" fontId="83" fillId="0" borderId="0" xfId="15" applyFont="1" applyAlignment="1">
      <alignment horizontal="left" vertical="center"/>
    </xf>
    <xf numFmtId="0" fontId="83" fillId="0" borderId="0" xfId="15" applyFont="1" applyAlignment="1">
      <alignment horizontal="center" vertical="center"/>
    </xf>
    <xf numFmtId="0" fontId="55" fillId="0" borderId="0" xfId="15" applyFont="1">
      <alignment vertical="center"/>
    </xf>
    <xf numFmtId="0" fontId="64" fillId="0" borderId="0" xfId="15" applyFont="1" applyAlignment="1">
      <alignment horizontal="left" vertical="center"/>
    </xf>
    <xf numFmtId="0" fontId="64" fillId="0" borderId="0" xfId="15" applyFont="1" applyAlignment="1">
      <alignment horizontal="center" vertical="center"/>
    </xf>
    <xf numFmtId="181" fontId="64" fillId="0" borderId="0" xfId="15" applyNumberFormat="1" applyFont="1" applyAlignment="1">
      <alignment horizontal="center" vertical="center"/>
    </xf>
    <xf numFmtId="180" fontId="57" fillId="0" borderId="0" xfId="15" applyNumberFormat="1" applyFont="1" applyAlignment="1">
      <alignment horizontal="right" vertical="center"/>
    </xf>
    <xf numFmtId="0" fontId="64" fillId="0" borderId="0" xfId="15" quotePrefix="1" applyFont="1">
      <alignment vertical="center"/>
    </xf>
    <xf numFmtId="0" fontId="64" fillId="0" borderId="0" xfId="15" quotePrefix="1" applyFont="1" applyAlignment="1">
      <alignment horizontal="center" vertical="center"/>
    </xf>
    <xf numFmtId="180" fontId="64" fillId="0" borderId="0" xfId="15" applyNumberFormat="1" applyFont="1" applyAlignment="1">
      <alignment horizontal="center" vertical="center"/>
    </xf>
    <xf numFmtId="181" fontId="57" fillId="0" borderId="0" xfId="15" applyNumberFormat="1" applyFont="1" applyAlignment="1">
      <alignment horizontal="right" vertical="center"/>
    </xf>
    <xf numFmtId="181" fontId="66" fillId="0" borderId="0" xfId="15" applyNumberFormat="1" applyFont="1" applyAlignment="1">
      <alignment horizontal="right" vertical="center"/>
    </xf>
    <xf numFmtId="180" fontId="66" fillId="0" borderId="0" xfId="15" applyNumberFormat="1" applyFont="1" applyAlignment="1">
      <alignment horizontal="right" vertical="center"/>
    </xf>
    <xf numFmtId="180" fontId="56" fillId="0" borderId="0" xfId="15" applyNumberFormat="1" applyFont="1" applyAlignment="1">
      <alignment horizontal="right" vertical="center"/>
    </xf>
    <xf numFmtId="181" fontId="56" fillId="0" borderId="0" xfId="15" applyNumberFormat="1" applyFont="1" applyAlignment="1">
      <alignment horizontal="right" vertical="center"/>
    </xf>
    <xf numFmtId="0" fontId="63" fillId="0" borderId="0" xfId="15" quotePrefix="1" applyFont="1" applyAlignment="1">
      <alignment horizontal="center" vertical="center" wrapText="1"/>
    </xf>
    <xf numFmtId="180" fontId="64" fillId="0" borderId="0" xfId="15" applyNumberFormat="1" applyFont="1">
      <alignment vertical="center"/>
    </xf>
    <xf numFmtId="0" fontId="84" fillId="0" borderId="0" xfId="15" applyFont="1" applyAlignment="1">
      <alignment horizontal="left" vertical="center" wrapText="1"/>
    </xf>
    <xf numFmtId="0" fontId="84" fillId="0" borderId="0" xfId="15" applyFont="1" applyAlignment="1">
      <alignment horizontal="center" vertical="center" wrapText="1"/>
    </xf>
    <xf numFmtId="0" fontId="62" fillId="0" borderId="0" xfId="15" applyFont="1">
      <alignment vertical="center"/>
    </xf>
    <xf numFmtId="180" fontId="66" fillId="0" borderId="0" xfId="15" applyNumberFormat="1" applyFont="1" applyAlignment="1">
      <alignment horizontal="center" vertical="center"/>
    </xf>
    <xf numFmtId="0" fontId="63" fillId="0" borderId="0" xfId="15" applyFont="1" applyAlignment="1">
      <alignment horizontal="center" vertical="center" wrapText="1"/>
    </xf>
    <xf numFmtId="180" fontId="56" fillId="0" borderId="0" xfId="15" applyNumberFormat="1" applyFont="1">
      <alignment vertical="center"/>
    </xf>
    <xf numFmtId="0" fontId="79" fillId="0" borderId="0" xfId="15" applyFont="1" applyAlignment="1">
      <alignment horizontal="center" vertical="center"/>
    </xf>
    <xf numFmtId="0" fontId="43" fillId="0" borderId="0" xfId="15" applyFont="1" applyAlignment="1">
      <alignment horizontal="left" vertical="center"/>
    </xf>
    <xf numFmtId="0" fontId="43" fillId="0" borderId="0" xfId="15" applyFont="1" applyAlignment="1">
      <alignment horizontal="center" vertical="center"/>
    </xf>
    <xf numFmtId="0" fontId="43" fillId="0" borderId="0" xfId="15" quotePrefix="1" applyFont="1">
      <alignment vertical="center"/>
    </xf>
    <xf numFmtId="0" fontId="43" fillId="0" borderId="0" xfId="15" quotePrefix="1" applyFont="1" applyAlignment="1">
      <alignment horizontal="center" vertical="center"/>
    </xf>
    <xf numFmtId="180" fontId="43" fillId="0" borderId="0" xfId="15" applyNumberFormat="1" applyFont="1" applyAlignment="1">
      <alignment horizontal="center" vertical="center"/>
    </xf>
    <xf numFmtId="0" fontId="43" fillId="0" borderId="0" xfId="15" applyFont="1">
      <alignment vertical="center"/>
    </xf>
    <xf numFmtId="0" fontId="79" fillId="0" borderId="0" xfId="15" quotePrefix="1" applyFont="1" applyAlignment="1">
      <alignment vertical="center" wrapText="1"/>
    </xf>
    <xf numFmtId="0" fontId="79" fillId="0" borderId="0" xfId="15" quotePrefix="1" applyFont="1" applyAlignment="1">
      <alignment horizontal="center" vertical="center" wrapText="1"/>
    </xf>
    <xf numFmtId="180" fontId="43" fillId="0" borderId="0" xfId="15" applyNumberFormat="1" applyFont="1">
      <alignment vertical="center"/>
    </xf>
    <xf numFmtId="180" fontId="85" fillId="0" borderId="0" xfId="15" applyNumberFormat="1" applyFont="1" applyAlignment="1">
      <alignment horizontal="right" vertical="center"/>
    </xf>
    <xf numFmtId="180" fontId="57" fillId="0" borderId="54" xfId="15" applyNumberFormat="1" applyFont="1" applyBorder="1">
      <alignment vertical="center"/>
    </xf>
    <xf numFmtId="181" fontId="57" fillId="0" borderId="54" xfId="15" applyNumberFormat="1" applyFont="1" applyBorder="1">
      <alignment vertical="center"/>
    </xf>
    <xf numFmtId="0" fontId="57" fillId="0" borderId="163" xfId="13" applyFont="1" applyBorder="1" applyAlignment="1">
      <alignment horizontal="left" vertical="center"/>
    </xf>
    <xf numFmtId="0" fontId="54" fillId="0" borderId="0" xfId="9" applyFont="1" applyBorder="1" applyAlignment="1">
      <alignment vertical="center"/>
    </xf>
    <xf numFmtId="0" fontId="50" fillId="0" borderId="0" xfId="9" applyFont="1" applyBorder="1" applyAlignment="1">
      <alignment vertical="center" wrapText="1"/>
    </xf>
    <xf numFmtId="0" fontId="69" fillId="0" borderId="0" xfId="9" applyFont="1" applyBorder="1" applyAlignment="1">
      <alignment vertical="center"/>
    </xf>
    <xf numFmtId="0" fontId="50" fillId="0" borderId="0" xfId="18" applyFont="1" applyBorder="1">
      <alignment vertical="center"/>
    </xf>
    <xf numFmtId="0" fontId="67" fillId="0" borderId="0" xfId="18" applyFont="1" applyBorder="1">
      <alignment vertical="center"/>
    </xf>
    <xf numFmtId="0" fontId="68" fillId="0" borderId="0" xfId="18" applyFont="1" applyBorder="1">
      <alignment vertical="center"/>
    </xf>
    <xf numFmtId="0" fontId="50" fillId="0" borderId="0" xfId="9" applyFont="1" applyBorder="1">
      <alignment vertical="center"/>
    </xf>
    <xf numFmtId="0" fontId="73" fillId="0" borderId="0" xfId="9" applyFont="1" applyBorder="1" applyAlignment="1">
      <alignment horizontal="right" vertical="center"/>
    </xf>
    <xf numFmtId="0" fontId="34" fillId="0" borderId="0" xfId="13" applyFont="1" applyFill="1" applyAlignment="1">
      <alignment horizontal="left" vertical="center" indent="1"/>
    </xf>
    <xf numFmtId="0" fontId="34" fillId="0" borderId="0" xfId="13" applyFont="1" applyFill="1">
      <alignment vertical="center"/>
    </xf>
    <xf numFmtId="0" fontId="34" fillId="0" borderId="0" xfId="13" applyFont="1" applyFill="1" applyAlignment="1">
      <alignment horizontal="right" vertical="center" indent="1"/>
    </xf>
    <xf numFmtId="176" fontId="34" fillId="0" borderId="0" xfId="13" applyNumberFormat="1" applyFont="1" applyFill="1" applyAlignment="1">
      <alignment horizontal="left" vertical="center"/>
    </xf>
    <xf numFmtId="0" fontId="34" fillId="0" borderId="0" xfId="13" applyFont="1" applyAlignment="1">
      <alignment vertical="center"/>
    </xf>
    <xf numFmtId="0" fontId="86" fillId="9" borderId="0" xfId="0" applyFont="1" applyFill="1">
      <alignment vertical="center"/>
    </xf>
    <xf numFmtId="0" fontId="39" fillId="9" borderId="0" xfId="0" applyFont="1" applyFill="1">
      <alignment vertical="center"/>
    </xf>
    <xf numFmtId="0" fontId="39" fillId="0" borderId="0" xfId="0" applyFont="1">
      <alignment vertical="center"/>
    </xf>
    <xf numFmtId="0" fontId="34" fillId="0" borderId="0" xfId="15" applyFont="1" applyAlignment="1">
      <alignment vertical="center" wrapText="1"/>
    </xf>
    <xf numFmtId="0" fontId="34" fillId="9" borderId="0" xfId="0" applyFont="1" applyFill="1">
      <alignment vertical="center"/>
    </xf>
    <xf numFmtId="0" fontId="34" fillId="9" borderId="0" xfId="0" applyFont="1" applyFill="1" applyAlignment="1">
      <alignment horizontal="right" vertical="center"/>
    </xf>
    <xf numFmtId="0" fontId="86" fillId="9" borderId="0" xfId="0" applyFont="1" applyFill="1" applyAlignment="1">
      <alignment horizontal="center" vertical="center"/>
    </xf>
    <xf numFmtId="0" fontId="34" fillId="9" borderId="0" xfId="0" applyFont="1" applyFill="1" applyAlignment="1">
      <alignment horizontal="center" vertical="center"/>
    </xf>
    <xf numFmtId="0" fontId="39" fillId="0" borderId="0" xfId="15" applyFont="1" applyAlignment="1">
      <alignment horizontal="center" vertical="center" wrapText="1"/>
    </xf>
    <xf numFmtId="0" fontId="34" fillId="0" borderId="0" xfId="15" applyFont="1" applyAlignment="1">
      <alignment horizontal="right" vertical="center" wrapText="1"/>
    </xf>
    <xf numFmtId="0" fontId="39" fillId="0" borderId="0" xfId="15" applyFont="1" applyAlignment="1">
      <alignment horizontal="right" vertical="center" wrapText="1"/>
    </xf>
    <xf numFmtId="0" fontId="36" fillId="0" borderId="0" xfId="15" applyFont="1" applyAlignment="1">
      <alignment horizontal="right" vertical="center" wrapText="1"/>
    </xf>
    <xf numFmtId="0" fontId="86" fillId="9" borderId="0" xfId="0" applyFont="1" applyFill="1" applyAlignment="1">
      <alignment horizontal="right" vertical="center"/>
    </xf>
    <xf numFmtId="12" fontId="34" fillId="2" borderId="163" xfId="1" quotePrefix="1" applyNumberFormat="1" applyFont="1" applyFill="1" applyBorder="1" applyAlignment="1" applyProtection="1">
      <alignment horizontal="center" vertical="center" wrapText="1"/>
      <protection locked="0"/>
    </xf>
    <xf numFmtId="0" fontId="34" fillId="3" borderId="163" xfId="0" applyFont="1" applyFill="1" applyBorder="1" applyAlignment="1">
      <alignment vertical="center" wrapText="1"/>
    </xf>
    <xf numFmtId="0" fontId="34" fillId="3" borderId="156" xfId="0" applyFont="1" applyFill="1" applyBorder="1" applyAlignment="1">
      <alignment vertical="center" wrapText="1"/>
    </xf>
    <xf numFmtId="0" fontId="34" fillId="3" borderId="19" xfId="0" applyFont="1" applyFill="1" applyBorder="1" applyAlignment="1">
      <alignment vertical="center" wrapText="1"/>
    </xf>
    <xf numFmtId="0" fontId="34" fillId="3" borderId="163" xfId="0" applyFont="1" applyFill="1" applyBorder="1" applyAlignment="1">
      <alignment horizontal="center" vertical="center"/>
    </xf>
    <xf numFmtId="0" fontId="34" fillId="9" borderId="0" xfId="0" applyFont="1" applyFill="1" applyAlignment="1">
      <alignment vertical="center"/>
    </xf>
    <xf numFmtId="0" fontId="60" fillId="0" borderId="0" xfId="15" applyFont="1" applyAlignment="1">
      <alignment vertical="center"/>
    </xf>
    <xf numFmtId="12" fontId="34" fillId="2" borderId="164" xfId="1" quotePrefix="1" applyNumberFormat="1" applyFont="1" applyFill="1" applyBorder="1" applyAlignment="1" applyProtection="1">
      <alignment horizontal="center" vertical="center" wrapText="1"/>
      <protection locked="0"/>
    </xf>
    <xf numFmtId="0" fontId="34" fillId="9" borderId="59" xfId="0" applyFont="1" applyFill="1" applyBorder="1" applyAlignment="1">
      <alignment horizontal="left" vertical="center"/>
    </xf>
    <xf numFmtId="0" fontId="39" fillId="9" borderId="0" xfId="0" applyFont="1" applyFill="1" applyAlignment="1">
      <alignment horizontal="left" vertical="center" indent="2"/>
    </xf>
    <xf numFmtId="12" fontId="34" fillId="2" borderId="12" xfId="1" quotePrefix="1" applyNumberFormat="1" applyFont="1" applyFill="1" applyBorder="1" applyAlignment="1" applyProtection="1">
      <alignment horizontal="center" vertical="center" wrapText="1"/>
      <protection locked="0"/>
    </xf>
    <xf numFmtId="0" fontId="43" fillId="0" borderId="0" xfId="0" applyFont="1" applyBorder="1">
      <alignment vertical="center"/>
    </xf>
    <xf numFmtId="0" fontId="43" fillId="0" borderId="0" xfId="0" applyFont="1">
      <alignment vertical="center"/>
    </xf>
    <xf numFmtId="0" fontId="64" fillId="0" borderId="0" xfId="15" applyFont="1" applyAlignment="1">
      <alignment horizontal="right" vertical="center"/>
    </xf>
    <xf numFmtId="0" fontId="83" fillId="0" borderId="0" xfId="15" applyFont="1" applyAlignment="1">
      <alignment horizontal="right" vertical="center"/>
    </xf>
    <xf numFmtId="0" fontId="88" fillId="10" borderId="0" xfId="0" applyFont="1" applyFill="1">
      <alignment vertical="center"/>
    </xf>
    <xf numFmtId="49" fontId="88" fillId="10" borderId="0" xfId="0" applyNumberFormat="1" applyFont="1" applyFill="1">
      <alignment vertical="center"/>
    </xf>
    <xf numFmtId="0" fontId="89" fillId="10" borderId="0" xfId="0" applyFont="1" applyFill="1">
      <alignment vertical="center"/>
    </xf>
    <xf numFmtId="0" fontId="19" fillId="10" borderId="0" xfId="0" applyFont="1" applyFill="1">
      <alignment vertical="center"/>
    </xf>
    <xf numFmtId="49" fontId="19" fillId="10" borderId="0" xfId="0" applyNumberFormat="1" applyFont="1" applyFill="1">
      <alignment vertical="center"/>
    </xf>
    <xf numFmtId="0" fontId="90" fillId="10" borderId="0" xfId="0" applyFont="1" applyFill="1">
      <alignment vertical="center"/>
    </xf>
    <xf numFmtId="0" fontId="88" fillId="0" borderId="0" xfId="0" applyFont="1">
      <alignment vertical="center"/>
    </xf>
    <xf numFmtId="49" fontId="88" fillId="0" borderId="0" xfId="0" applyNumberFormat="1" applyFont="1">
      <alignment vertical="center"/>
    </xf>
    <xf numFmtId="0" fontId="91" fillId="0" borderId="0" xfId="0" applyFont="1">
      <alignment vertical="center"/>
    </xf>
    <xf numFmtId="49" fontId="91" fillId="0" borderId="0" xfId="0" applyNumberFormat="1" applyFont="1">
      <alignment vertical="center"/>
    </xf>
    <xf numFmtId="0" fontId="90" fillId="0" borderId="0" xfId="0" applyFont="1">
      <alignment vertical="center"/>
    </xf>
    <xf numFmtId="0" fontId="89" fillId="0" borderId="0" xfId="0" applyFont="1">
      <alignment vertical="center"/>
    </xf>
    <xf numFmtId="0" fontId="19" fillId="0" borderId="0" xfId="0" applyFont="1">
      <alignment vertical="center"/>
    </xf>
    <xf numFmtId="49" fontId="19" fillId="0" borderId="0" xfId="0" applyNumberFormat="1" applyFont="1">
      <alignment vertical="center"/>
    </xf>
    <xf numFmtId="0" fontId="61" fillId="0" borderId="0" xfId="0" applyFont="1">
      <alignment vertical="center"/>
    </xf>
    <xf numFmtId="49" fontId="61" fillId="0" borderId="0" xfId="0" applyNumberFormat="1" applyFont="1">
      <alignment vertical="center"/>
    </xf>
    <xf numFmtId="0" fontId="87" fillId="0" borderId="0" xfId="0" applyFont="1">
      <alignment vertical="center"/>
    </xf>
    <xf numFmtId="49" fontId="87" fillId="0" borderId="0" xfId="0" applyNumberFormat="1" applyFont="1">
      <alignment vertical="center"/>
    </xf>
    <xf numFmtId="0" fontId="92" fillId="0" borderId="0" xfId="0" applyFont="1">
      <alignment vertical="center"/>
    </xf>
    <xf numFmtId="49" fontId="92" fillId="0" borderId="0" xfId="0" applyNumberFormat="1" applyFont="1">
      <alignment vertical="center"/>
    </xf>
    <xf numFmtId="0" fontId="19" fillId="9" borderId="0" xfId="0" applyFont="1" applyFill="1">
      <alignment vertical="center"/>
    </xf>
    <xf numFmtId="49" fontId="19" fillId="9" borderId="0" xfId="0" applyNumberFormat="1" applyFont="1" applyFill="1">
      <alignment vertical="center"/>
    </xf>
    <xf numFmtId="0" fontId="90" fillId="9" borderId="0" xfId="0" applyFont="1" applyFill="1">
      <alignment vertical="center"/>
    </xf>
    <xf numFmtId="0" fontId="88" fillId="11" borderId="0" xfId="0" applyFont="1" applyFill="1">
      <alignment vertical="center"/>
    </xf>
    <xf numFmtId="49" fontId="88" fillId="11" borderId="0" xfId="0" applyNumberFormat="1" applyFont="1" applyFill="1">
      <alignment vertical="center"/>
    </xf>
    <xf numFmtId="0" fontId="89" fillId="11" borderId="0" xfId="0" applyFont="1" applyFill="1">
      <alignment vertical="center"/>
    </xf>
    <xf numFmtId="0" fontId="19" fillId="11" borderId="0" xfId="0" applyFont="1" applyFill="1">
      <alignment vertical="center"/>
    </xf>
    <xf numFmtId="49" fontId="19" fillId="11" borderId="0" xfId="0" applyNumberFormat="1" applyFont="1" applyFill="1">
      <alignment vertical="center"/>
    </xf>
    <xf numFmtId="0" fontId="90" fillId="11" borderId="0" xfId="0" applyFont="1" applyFill="1">
      <alignment vertical="center"/>
    </xf>
    <xf numFmtId="0" fontId="14" fillId="0" borderId="119" xfId="9" applyFont="1" applyBorder="1" applyAlignment="1">
      <alignment horizontal="center" vertical="center" wrapText="1"/>
    </xf>
    <xf numFmtId="0" fontId="14" fillId="0" borderId="167" xfId="9" applyFont="1" applyBorder="1" applyAlignment="1">
      <alignment horizontal="center" vertical="center" wrapText="1"/>
    </xf>
    <xf numFmtId="0" fontId="93" fillId="0" borderId="0" xfId="9" applyFont="1" applyAlignment="1">
      <alignment horizontal="center" vertical="center" wrapText="1" shrinkToFit="1"/>
    </xf>
    <xf numFmtId="0" fontId="93" fillId="0" borderId="0" xfId="9" applyFont="1" applyAlignment="1">
      <alignment horizontal="center" vertical="center" shrinkToFit="1"/>
    </xf>
    <xf numFmtId="0" fontId="79" fillId="0" borderId="0" xfId="9" applyFont="1" applyAlignment="1">
      <alignment vertical="center" wrapText="1"/>
    </xf>
    <xf numFmtId="0" fontId="42" fillId="0" borderId="0" xfId="9" applyFont="1" applyBorder="1" applyAlignment="1">
      <alignment horizontal="right" vertical="center"/>
    </xf>
    <xf numFmtId="0" fontId="42" fillId="0" borderId="0" xfId="9" applyFont="1" applyAlignment="1">
      <alignment vertical="center" wrapText="1"/>
    </xf>
    <xf numFmtId="0" fontId="42" fillId="0" borderId="0" xfId="9" applyFont="1" applyAlignment="1">
      <alignment horizontal="left" vertical="center" wrapText="1"/>
    </xf>
    <xf numFmtId="0" fontId="42" fillId="0" borderId="0" xfId="9" applyFont="1" applyBorder="1" applyAlignment="1">
      <alignment horizontal="left" vertical="center" wrapText="1"/>
    </xf>
    <xf numFmtId="0" fontId="43" fillId="0" borderId="0" xfId="0" applyFont="1" applyBorder="1" applyAlignment="1">
      <alignment vertical="center"/>
    </xf>
    <xf numFmtId="0" fontId="43" fillId="0" borderId="59" xfId="0" applyFont="1" applyBorder="1" applyAlignment="1">
      <alignment vertical="center"/>
    </xf>
    <xf numFmtId="0" fontId="39" fillId="0" borderId="0" xfId="0" applyFont="1" applyAlignment="1">
      <alignment vertical="center"/>
    </xf>
    <xf numFmtId="0" fontId="43" fillId="0" borderId="157" xfId="0" applyFont="1" applyBorder="1" applyAlignment="1">
      <alignment vertical="center"/>
    </xf>
    <xf numFmtId="0" fontId="43" fillId="0" borderId="156" xfId="0" applyFont="1" applyBorder="1" applyAlignment="1">
      <alignment vertical="center"/>
    </xf>
    <xf numFmtId="0" fontId="34" fillId="2" borderId="0" xfId="1" applyFont="1" applyFill="1" applyAlignment="1">
      <alignment horizontal="left" vertical="center" wrapText="1"/>
    </xf>
    <xf numFmtId="0" fontId="34" fillId="0" borderId="0" xfId="15" applyFont="1" applyAlignment="1">
      <alignment horizontal="left" vertical="center" wrapText="1"/>
    </xf>
    <xf numFmtId="180" fontId="60" fillId="0" borderId="0" xfId="15" applyNumberFormat="1" applyFont="1">
      <alignment vertical="center"/>
    </xf>
    <xf numFmtId="0" fontId="44" fillId="0" borderId="0" xfId="15" applyFont="1" applyAlignment="1">
      <alignment horizontal="left" vertical="center" wrapText="1"/>
    </xf>
    <xf numFmtId="0" fontId="44" fillId="0" borderId="0" xfId="15" applyFont="1" applyAlignment="1">
      <alignment horizontal="center" vertical="center" wrapText="1"/>
    </xf>
    <xf numFmtId="0" fontId="94" fillId="0" borderId="0" xfId="15" applyFont="1">
      <alignment vertical="center"/>
    </xf>
    <xf numFmtId="180" fontId="60" fillId="0" borderId="0" xfId="15" applyNumberFormat="1" applyFont="1" applyAlignment="1">
      <alignment horizontal="center" vertical="center"/>
    </xf>
    <xf numFmtId="0" fontId="34" fillId="9" borderId="0" xfId="0" applyFont="1" applyFill="1" applyBorder="1" applyAlignment="1">
      <alignment vertical="center" wrapText="1"/>
    </xf>
    <xf numFmtId="0" fontId="42" fillId="0" borderId="0" xfId="0" applyFont="1" applyBorder="1" applyAlignment="1" applyProtection="1">
      <alignment vertical="center"/>
      <protection locked="0"/>
    </xf>
    <xf numFmtId="0" fontId="42" fillId="0" borderId="0" xfId="0" applyFont="1" applyBorder="1" applyAlignment="1">
      <alignment vertical="center"/>
    </xf>
    <xf numFmtId="0" fontId="34" fillId="0" borderId="0" xfId="0" applyFont="1" applyAlignment="1">
      <alignment vertical="center"/>
    </xf>
    <xf numFmtId="180" fontId="60" fillId="0" borderId="0" xfId="15" applyNumberFormat="1" applyFont="1" applyAlignment="1">
      <alignment vertical="center"/>
    </xf>
    <xf numFmtId="0" fontId="39" fillId="0" borderId="0" xfId="0" applyFont="1" applyBorder="1" applyAlignment="1">
      <alignment vertical="center" wrapText="1"/>
    </xf>
    <xf numFmtId="0" fontId="43" fillId="0" borderId="0" xfId="0" applyFont="1" applyBorder="1" applyAlignment="1">
      <alignment vertical="center" wrapText="1"/>
    </xf>
    <xf numFmtId="0" fontId="39" fillId="0" borderId="0" xfId="0" applyFont="1" applyBorder="1" applyAlignment="1">
      <alignment vertical="center"/>
    </xf>
    <xf numFmtId="0" fontId="43" fillId="0" borderId="163" xfId="0" applyFont="1" applyBorder="1" applyAlignment="1">
      <alignment vertical="center"/>
    </xf>
    <xf numFmtId="0" fontId="43" fillId="0" borderId="163" xfId="0" applyFont="1" applyBorder="1" applyAlignment="1">
      <alignment horizontal="center" vertical="center"/>
    </xf>
    <xf numFmtId="0" fontId="43" fillId="0" borderId="164" xfId="0" applyFont="1" applyBorder="1" applyAlignment="1">
      <alignment vertical="center"/>
    </xf>
    <xf numFmtId="0" fontId="43" fillId="0" borderId="165" xfId="0" applyFont="1" applyBorder="1" applyAlignment="1">
      <alignment vertical="center"/>
    </xf>
    <xf numFmtId="0" fontId="43" fillId="0" borderId="19" xfId="0" applyFont="1" applyBorder="1" applyAlignment="1">
      <alignment vertical="center"/>
    </xf>
    <xf numFmtId="0" fontId="43" fillId="0" borderId="171" xfId="0" applyFont="1" applyBorder="1" applyAlignment="1">
      <alignment vertical="center"/>
    </xf>
    <xf numFmtId="0" fontId="43" fillId="0" borderId="19" xfId="0" applyFont="1" applyBorder="1" applyAlignment="1">
      <alignment horizontal="center" vertical="center"/>
    </xf>
    <xf numFmtId="0" fontId="43" fillId="0" borderId="162" xfId="0" applyFont="1" applyBorder="1" applyAlignment="1">
      <alignment vertical="center"/>
    </xf>
    <xf numFmtId="0" fontId="43" fillId="0" borderId="165" xfId="0" applyFont="1" applyBorder="1" applyAlignment="1">
      <alignment horizontal="right" vertical="center"/>
    </xf>
    <xf numFmtId="0" fontId="49" fillId="0" borderId="0" xfId="9" applyFont="1" applyAlignment="1">
      <alignment vertical="center" wrapText="1"/>
    </xf>
    <xf numFmtId="0" fontId="39" fillId="0" borderId="0" xfId="13" applyFont="1" applyAlignment="1">
      <alignment horizontal="left" vertical="center"/>
    </xf>
    <xf numFmtId="178" fontId="34" fillId="0" borderId="0" xfId="14" applyNumberFormat="1" applyFont="1" applyFill="1" applyBorder="1">
      <alignment vertical="center"/>
    </xf>
    <xf numFmtId="178" fontId="34" fillId="0" borderId="0" xfId="13" applyNumberFormat="1" applyFont="1" applyBorder="1">
      <alignment vertical="center"/>
    </xf>
    <xf numFmtId="176" fontId="34" fillId="0" borderId="0" xfId="13" applyNumberFormat="1" applyFont="1" applyBorder="1">
      <alignment vertical="center"/>
    </xf>
    <xf numFmtId="0" fontId="34" fillId="0" borderId="0" xfId="13" applyFont="1" applyBorder="1">
      <alignment vertical="center"/>
    </xf>
    <xf numFmtId="0" fontId="34" fillId="0" borderId="0" xfId="13" applyFont="1" applyFill="1" applyBorder="1">
      <alignment vertical="center"/>
    </xf>
    <xf numFmtId="0" fontId="44" fillId="0" borderId="0" xfId="13" applyFont="1" applyFill="1" applyBorder="1" applyAlignment="1">
      <alignment horizontal="center" vertical="center"/>
    </xf>
    <xf numFmtId="0" fontId="39" fillId="0" borderId="0" xfId="13" applyFont="1" applyFill="1" applyBorder="1" applyAlignment="1">
      <alignment horizontal="center" vertical="center" wrapText="1" shrinkToFit="1"/>
    </xf>
    <xf numFmtId="0" fontId="55" fillId="0" borderId="8" xfId="13" applyFont="1" applyBorder="1" applyAlignment="1" applyProtection="1">
      <alignment horizontal="center" vertical="center"/>
      <protection locked="0"/>
    </xf>
    <xf numFmtId="0" fontId="34" fillId="3" borderId="163" xfId="0" applyFont="1" applyFill="1" applyBorder="1" applyAlignment="1">
      <alignment horizontal="center" vertical="center"/>
    </xf>
    <xf numFmtId="0" fontId="39" fillId="8" borderId="0" xfId="13" applyFont="1" applyFill="1" applyAlignment="1">
      <alignment horizontal="left" vertical="center"/>
    </xf>
    <xf numFmtId="0" fontId="39" fillId="0" borderId="0" xfId="13" applyFont="1" applyAlignment="1">
      <alignment horizontal="left" vertical="center"/>
    </xf>
    <xf numFmtId="0" fontId="39" fillId="8" borderId="163" xfId="13" applyFont="1" applyFill="1" applyBorder="1" applyAlignment="1">
      <alignment horizontal="center" vertical="center"/>
    </xf>
    <xf numFmtId="0" fontId="79" fillId="3" borderId="89" xfId="9" applyFont="1" applyFill="1" applyBorder="1" applyAlignment="1">
      <alignment horizontal="center" vertical="center"/>
    </xf>
    <xf numFmtId="0" fontId="81" fillId="3" borderId="68" xfId="9" applyFont="1" applyFill="1" applyBorder="1" applyAlignment="1">
      <alignment horizontal="center" vertical="center" wrapText="1"/>
    </xf>
    <xf numFmtId="0" fontId="79" fillId="3" borderId="57" xfId="9" applyFont="1" applyFill="1" applyBorder="1" applyAlignment="1">
      <alignment horizontal="center" vertical="center"/>
    </xf>
    <xf numFmtId="0" fontId="42" fillId="0" borderId="0" xfId="9" applyFont="1">
      <alignment vertical="center"/>
    </xf>
    <xf numFmtId="0" fontId="39" fillId="0" borderId="0" xfId="1" applyFont="1" applyAlignment="1">
      <alignment horizontal="left" vertical="top" wrapText="1"/>
    </xf>
    <xf numFmtId="12" fontId="39" fillId="0" borderId="0" xfId="1" quotePrefix="1" applyNumberFormat="1" applyFont="1" applyAlignment="1">
      <alignment horizontal="left" vertical="top" wrapText="1"/>
    </xf>
    <xf numFmtId="0" fontId="96" fillId="0" borderId="113" xfId="9" applyFont="1" applyBorder="1" applyAlignment="1">
      <alignment vertical="center" wrapText="1"/>
    </xf>
    <xf numFmtId="0" fontId="96" fillId="0" borderId="79" xfId="9" applyFont="1" applyBorder="1" applyAlignment="1">
      <alignment vertical="center" wrapText="1"/>
    </xf>
    <xf numFmtId="4" fontId="96" fillId="0" borderId="130" xfId="10" applyNumberFormat="1" applyFont="1" applyFill="1" applyBorder="1" applyAlignment="1">
      <alignment vertical="center" wrapText="1"/>
    </xf>
    <xf numFmtId="3" fontId="96" fillId="0" borderId="14" xfId="9" applyNumberFormat="1" applyFont="1" applyBorder="1" applyAlignment="1">
      <alignment horizontal="center" vertical="center" wrapText="1"/>
    </xf>
    <xf numFmtId="3" fontId="96" fillId="0" borderId="14" xfId="9" applyNumberFormat="1" applyFont="1" applyBorder="1" applyAlignment="1">
      <alignment vertical="center" wrapText="1"/>
    </xf>
    <xf numFmtId="0" fontId="97" fillId="0" borderId="11" xfId="9" applyFont="1" applyBorder="1">
      <alignment vertical="center"/>
    </xf>
    <xf numFmtId="2" fontId="96" fillId="0" borderId="79" xfId="10" applyNumberFormat="1" applyFont="1" applyFill="1" applyBorder="1" applyAlignment="1">
      <alignment vertical="center" wrapText="1"/>
    </xf>
    <xf numFmtId="0" fontId="97" fillId="0" borderId="135" xfId="9" applyFont="1" applyBorder="1" applyAlignment="1">
      <alignment horizontal="center" vertical="center"/>
    </xf>
    <xf numFmtId="2" fontId="97" fillId="0" borderId="116" xfId="9" applyNumberFormat="1" applyFont="1" applyBorder="1" applyAlignment="1">
      <alignment horizontal="center" vertical="center"/>
    </xf>
    <xf numFmtId="4" fontId="97" fillId="0" borderId="113" xfId="9" applyNumberFormat="1" applyFont="1" applyBorder="1" applyAlignment="1">
      <alignment horizontal="right" vertical="center"/>
    </xf>
    <xf numFmtId="0" fontId="97" fillId="0" borderId="79" xfId="9" applyFont="1" applyBorder="1" applyAlignment="1">
      <alignment horizontal="right" vertical="center"/>
    </xf>
    <xf numFmtId="4" fontId="97" fillId="0" borderId="130" xfId="9" applyNumberFormat="1" applyFont="1" applyBorder="1" applyAlignment="1">
      <alignment horizontal="right" vertical="center"/>
    </xf>
    <xf numFmtId="3" fontId="96" fillId="0" borderId="88" xfId="9" applyNumberFormat="1" applyFont="1" applyBorder="1" applyAlignment="1">
      <alignment vertical="center" wrapText="1"/>
    </xf>
    <xf numFmtId="0" fontId="96" fillId="0" borderId="54" xfId="9" applyFont="1" applyBorder="1" applyAlignment="1">
      <alignment vertical="center" wrapText="1"/>
    </xf>
    <xf numFmtId="4" fontId="96" fillId="0" borderId="135" xfId="10" applyNumberFormat="1" applyFont="1" applyFill="1" applyBorder="1" applyAlignment="1">
      <alignment vertical="center" wrapText="1"/>
    </xf>
    <xf numFmtId="2" fontId="97" fillId="0" borderId="54" xfId="9" applyNumberFormat="1" applyFont="1" applyBorder="1">
      <alignment vertical="center"/>
    </xf>
    <xf numFmtId="4" fontId="97" fillId="0" borderId="88" xfId="9" applyNumberFormat="1" applyFont="1" applyBorder="1" applyAlignment="1">
      <alignment horizontal="right" vertical="center"/>
    </xf>
    <xf numFmtId="0" fontId="97" fillId="0" borderId="54" xfId="9" applyFont="1" applyBorder="1" applyAlignment="1">
      <alignment horizontal="right" vertical="center"/>
    </xf>
    <xf numFmtId="4" fontId="97" fillId="0" borderId="89" xfId="9" applyNumberFormat="1" applyFont="1" applyBorder="1" applyAlignment="1">
      <alignment horizontal="right" vertical="center"/>
    </xf>
    <xf numFmtId="0" fontId="97" fillId="0" borderId="57" xfId="9" applyFont="1" applyBorder="1" applyAlignment="1">
      <alignment horizontal="left" vertical="center"/>
    </xf>
    <xf numFmtId="0" fontId="97" fillId="0" borderId="54" xfId="9" applyFont="1" applyBorder="1" applyAlignment="1">
      <alignment horizontal="center" vertical="center"/>
    </xf>
    <xf numFmtId="0" fontId="97" fillId="0" borderId="117" xfId="9" applyFont="1" applyBorder="1" applyAlignment="1">
      <alignment horizontal="left" vertical="center"/>
    </xf>
    <xf numFmtId="0" fontId="96" fillId="0" borderId="88" xfId="9" applyFont="1" applyBorder="1" applyAlignment="1">
      <alignment vertical="center" wrapText="1"/>
    </xf>
    <xf numFmtId="186" fontId="97" fillId="0" borderId="88" xfId="17" applyNumberFormat="1" applyFont="1" applyFill="1" applyBorder="1" applyAlignment="1">
      <alignment vertical="center"/>
    </xf>
    <xf numFmtId="186" fontId="97" fillId="0" borderId="88" xfId="9" applyNumberFormat="1" applyFont="1" applyBorder="1">
      <alignment vertical="center"/>
    </xf>
    <xf numFmtId="3" fontId="96" fillId="0" borderId="57" xfId="9" applyNumberFormat="1" applyFont="1" applyBorder="1" applyAlignment="1">
      <alignment vertical="center" wrapText="1"/>
    </xf>
    <xf numFmtId="0" fontId="97" fillId="0" borderId="54" xfId="9" applyFont="1" applyBorder="1">
      <alignment vertical="center"/>
    </xf>
    <xf numFmtId="0" fontId="97" fillId="0" borderId="55" xfId="9" applyFont="1" applyBorder="1">
      <alignment vertical="center"/>
    </xf>
    <xf numFmtId="0" fontId="97" fillId="0" borderId="116" xfId="9" applyFont="1" applyBorder="1" applyAlignment="1">
      <alignment horizontal="center" vertical="center"/>
    </xf>
    <xf numFmtId="0" fontId="96" fillId="0" borderId="118" xfId="9" applyFont="1" applyBorder="1" applyAlignment="1">
      <alignment horizontal="center" vertical="center" wrapText="1"/>
    </xf>
    <xf numFmtId="0" fontId="96" fillId="0" borderId="68" xfId="9" applyFont="1" applyBorder="1" applyAlignment="1">
      <alignment horizontal="center" vertical="center" wrapText="1"/>
    </xf>
    <xf numFmtId="4" fontId="96" fillId="0" borderId="136" xfId="10" applyNumberFormat="1" applyFont="1" applyFill="1" applyBorder="1" applyAlignment="1">
      <alignment vertical="center" wrapText="1"/>
    </xf>
    <xf numFmtId="3" fontId="96" fillId="0" borderId="75" xfId="9" applyNumberFormat="1" applyFont="1" applyBorder="1" applyAlignment="1">
      <alignment horizontal="center" vertical="center" wrapText="1"/>
    </xf>
    <xf numFmtId="0" fontId="96" fillId="0" borderId="68" xfId="9" applyFont="1" applyBorder="1">
      <alignment vertical="center"/>
    </xf>
    <xf numFmtId="0" fontId="96" fillId="0" borderId="68" xfId="9" applyFont="1" applyBorder="1" applyAlignment="1">
      <alignment horizontal="center" vertical="center"/>
    </xf>
    <xf numFmtId="2" fontId="96" fillId="0" borderId="68" xfId="9" applyNumberFormat="1" applyFont="1" applyBorder="1">
      <alignment vertical="center"/>
    </xf>
    <xf numFmtId="0" fontId="96" fillId="0" borderId="134" xfId="9" applyFont="1" applyBorder="1" applyAlignment="1">
      <alignment horizontal="center" vertical="center"/>
    </xf>
    <xf numFmtId="2" fontId="97" fillId="0" borderId="128" xfId="9" applyNumberFormat="1" applyFont="1" applyBorder="1" applyAlignment="1">
      <alignment horizontal="center" vertical="center"/>
    </xf>
    <xf numFmtId="4" fontId="96" fillId="0" borderId="118" xfId="9" applyNumberFormat="1" applyFont="1" applyBorder="1" applyAlignment="1">
      <alignment horizontal="center" vertical="center"/>
    </xf>
    <xf numFmtId="0" fontId="97" fillId="0" borderId="68" xfId="9" applyFont="1" applyBorder="1" applyAlignment="1">
      <alignment horizontal="center" vertical="center"/>
    </xf>
    <xf numFmtId="4" fontId="96" fillId="0" borderId="134" xfId="9" applyNumberFormat="1" applyFont="1" applyBorder="1" applyAlignment="1">
      <alignment horizontal="right" vertical="center"/>
    </xf>
    <xf numFmtId="4" fontId="96" fillId="0" borderId="75" xfId="9" applyNumberFormat="1" applyFont="1" applyBorder="1" applyAlignment="1">
      <alignment horizontal="center" vertical="center"/>
    </xf>
    <xf numFmtId="0" fontId="97" fillId="0" borderId="120" xfId="9" applyFont="1" applyBorder="1" applyAlignment="1">
      <alignment horizontal="left" vertical="center"/>
    </xf>
    <xf numFmtId="3" fontId="96" fillId="0" borderId="0" xfId="9" applyNumberFormat="1" applyFont="1" applyAlignment="1">
      <alignment horizontal="left" vertical="center" wrapText="1"/>
    </xf>
    <xf numFmtId="0" fontId="96" fillId="0" borderId="0" xfId="9" applyFont="1" applyAlignment="1">
      <alignment horizontal="left" vertical="center" wrapText="1"/>
    </xf>
    <xf numFmtId="184" fontId="97" fillId="0" borderId="0" xfId="9" applyNumberFormat="1" applyFont="1" applyAlignment="1">
      <alignment horizontal="left" vertical="center"/>
    </xf>
    <xf numFmtId="0" fontId="97" fillId="0" borderId="0" xfId="9" applyFont="1" applyAlignment="1">
      <alignment horizontal="center" vertical="center"/>
    </xf>
    <xf numFmtId="0" fontId="97" fillId="0" borderId="0" xfId="9" applyFont="1" applyAlignment="1">
      <alignment horizontal="left" vertical="center"/>
    </xf>
    <xf numFmtId="4" fontId="97" fillId="0" borderId="0" xfId="9" applyNumberFormat="1" applyFont="1" applyAlignment="1">
      <alignment horizontal="left" vertical="center"/>
    </xf>
    <xf numFmtId="3" fontId="96" fillId="0" borderId="14" xfId="9" applyNumberFormat="1" applyFont="1" applyBorder="1" applyAlignment="1">
      <alignment horizontal="right" vertical="center" wrapText="1"/>
    </xf>
    <xf numFmtId="4" fontId="97" fillId="0" borderId="177" xfId="9" applyNumberFormat="1" applyFont="1" applyBorder="1" applyAlignment="1">
      <alignment horizontal="right" vertical="center"/>
    </xf>
    <xf numFmtId="0" fontId="97" fillId="0" borderId="173" xfId="9" applyFont="1" applyBorder="1" applyAlignment="1">
      <alignment horizontal="right" vertical="center"/>
    </xf>
    <xf numFmtId="4" fontId="97" fillId="0" borderId="178" xfId="9" applyNumberFormat="1" applyFont="1" applyBorder="1" applyAlignment="1">
      <alignment horizontal="right" vertical="center"/>
    </xf>
    <xf numFmtId="0" fontId="97" fillId="0" borderId="173" xfId="9" applyFont="1" applyBorder="1" applyAlignment="1">
      <alignment horizontal="left" vertical="center"/>
    </xf>
    <xf numFmtId="4" fontId="97" fillId="0" borderId="179" xfId="9" applyNumberFormat="1" applyFont="1" applyBorder="1" applyAlignment="1">
      <alignment horizontal="right" vertical="center"/>
    </xf>
    <xf numFmtId="0" fontId="97" fillId="0" borderId="117" xfId="9" applyFont="1" applyBorder="1" applyAlignment="1">
      <alignment horizontal="left" vertical="center" wrapText="1"/>
    </xf>
    <xf numFmtId="0" fontId="42" fillId="0" borderId="0" xfId="9" applyFont="1" applyAlignment="1">
      <alignment horizontal="center" vertical="center"/>
    </xf>
    <xf numFmtId="0" fontId="42" fillId="0" borderId="82" xfId="9" applyFont="1" applyBorder="1">
      <alignment vertical="center"/>
    </xf>
    <xf numFmtId="12" fontId="34" fillId="2" borderId="164" xfId="1" quotePrefix="1" applyNumberFormat="1" applyFont="1" applyFill="1" applyBorder="1" applyAlignment="1" applyProtection="1">
      <alignment horizontal="center" vertical="center" wrapText="1"/>
      <protection locked="0"/>
    </xf>
    <xf numFmtId="0" fontId="42" fillId="0" borderId="0" xfId="9" applyFont="1">
      <alignment vertical="center"/>
    </xf>
    <xf numFmtId="0" fontId="34" fillId="2" borderId="0" xfId="1" applyFont="1" applyFill="1" applyBorder="1" applyAlignment="1" applyProtection="1">
      <alignment horizontal="right" vertical="center" wrapText="1" indent="1"/>
      <protection locked="0"/>
    </xf>
    <xf numFmtId="0" fontId="34" fillId="2" borderId="0" xfId="1" applyFont="1" applyFill="1" applyBorder="1" applyAlignment="1" applyProtection="1">
      <alignment horizontal="right" vertical="center"/>
      <protection locked="0"/>
    </xf>
    <xf numFmtId="0" fontId="39" fillId="0" borderId="0" xfId="0" applyFont="1" applyAlignment="1">
      <alignment horizontal="left" vertical="center"/>
    </xf>
    <xf numFmtId="0" fontId="43" fillId="0" borderId="163" xfId="0" applyFont="1" applyBorder="1" applyAlignment="1">
      <alignment horizontal="center" vertical="center"/>
    </xf>
    <xf numFmtId="0" fontId="43" fillId="0" borderId="19" xfId="0" applyFont="1" applyBorder="1" applyAlignment="1">
      <alignment horizontal="center" vertical="center"/>
    </xf>
    <xf numFmtId="0" fontId="34" fillId="2" borderId="0" xfId="1" applyFont="1" applyFill="1" applyBorder="1" applyAlignment="1" applyProtection="1">
      <alignment horizontal="right" vertical="center" wrapText="1" indent="1"/>
      <protection locked="0"/>
    </xf>
    <xf numFmtId="0" fontId="51" fillId="0" borderId="114" xfId="9" applyFont="1" applyBorder="1" applyAlignment="1" applyProtection="1">
      <alignment horizontal="center" vertical="center" wrapText="1"/>
      <protection locked="0"/>
    </xf>
    <xf numFmtId="0" fontId="51" fillId="0" borderId="166" xfId="9" applyFont="1" applyBorder="1" applyAlignment="1" applyProtection="1">
      <alignment horizontal="center" vertical="center" wrapText="1"/>
      <protection locked="0"/>
    </xf>
    <xf numFmtId="0" fontId="51" fillId="0" borderId="116" xfId="9" applyFont="1" applyBorder="1" applyAlignment="1" applyProtection="1">
      <alignment horizontal="center" vertical="center" wrapText="1"/>
      <protection locked="0"/>
    </xf>
    <xf numFmtId="0" fontId="51" fillId="0" borderId="117" xfId="9" applyFont="1" applyBorder="1" applyAlignment="1" applyProtection="1">
      <alignment horizontal="center" vertical="center" wrapText="1"/>
      <protection locked="0"/>
    </xf>
    <xf numFmtId="0" fontId="51" fillId="0" borderId="120" xfId="9" applyFont="1" applyBorder="1" applyAlignment="1" applyProtection="1">
      <alignment horizontal="center" vertical="center" wrapText="1"/>
      <protection locked="0"/>
    </xf>
    <xf numFmtId="0" fontId="51" fillId="0" borderId="121" xfId="9" applyFont="1" applyBorder="1" applyAlignment="1" applyProtection="1">
      <alignment horizontal="center" vertical="center" wrapText="1"/>
      <protection locked="0"/>
    </xf>
    <xf numFmtId="0" fontId="51" fillId="0" borderId="112" xfId="9" applyFont="1" applyBorder="1" applyAlignment="1" applyProtection="1">
      <alignment horizontal="center" vertical="center" wrapText="1"/>
      <protection locked="0"/>
    </xf>
    <xf numFmtId="0" fontId="34" fillId="0" borderId="8" xfId="13" applyFont="1" applyBorder="1" applyAlignment="1" applyProtection="1">
      <alignment horizontal="right" vertical="center" indent="1"/>
      <protection locked="0"/>
    </xf>
    <xf numFmtId="0" fontId="34" fillId="3" borderId="86" xfId="13" applyFont="1" applyFill="1" applyBorder="1" applyProtection="1">
      <alignment vertical="center"/>
      <protection locked="0"/>
    </xf>
    <xf numFmtId="0" fontId="34" fillId="0" borderId="90" xfId="13" applyFont="1" applyBorder="1" applyProtection="1">
      <alignment vertical="center"/>
      <protection locked="0"/>
    </xf>
    <xf numFmtId="0" fontId="34" fillId="0" borderId="91" xfId="13" applyFont="1" applyBorder="1" applyProtection="1">
      <alignment vertical="center"/>
      <protection locked="0"/>
    </xf>
    <xf numFmtId="0" fontId="34" fillId="0" borderId="92" xfId="13" applyFont="1" applyBorder="1" applyProtection="1">
      <alignment vertical="center"/>
      <protection locked="0"/>
    </xf>
    <xf numFmtId="177" fontId="34" fillId="0" borderId="92" xfId="13" applyNumberFormat="1" applyFont="1" applyBorder="1" applyProtection="1">
      <alignment vertical="center"/>
      <protection locked="0"/>
    </xf>
    <xf numFmtId="0" fontId="34" fillId="0" borderId="94" xfId="13" applyFont="1" applyBorder="1" applyProtection="1">
      <alignment vertical="center"/>
      <protection locked="0"/>
    </xf>
    <xf numFmtId="0" fontId="34" fillId="0" borderId="95" xfId="13" applyFont="1" applyBorder="1" applyProtection="1">
      <alignment vertical="center"/>
      <protection locked="0"/>
    </xf>
    <xf numFmtId="0" fontId="34" fillId="0" borderId="96" xfId="13" applyFont="1" applyBorder="1" applyProtection="1">
      <alignment vertical="center"/>
      <protection locked="0"/>
    </xf>
    <xf numFmtId="177" fontId="34" fillId="0" borderId="96" xfId="13" applyNumberFormat="1" applyFont="1" applyBorder="1" applyProtection="1">
      <alignment vertical="center"/>
      <protection locked="0"/>
    </xf>
    <xf numFmtId="0" fontId="34" fillId="0" borderId="98" xfId="13" applyFont="1" applyBorder="1" applyProtection="1">
      <alignment vertical="center"/>
      <protection locked="0"/>
    </xf>
    <xf numFmtId="0" fontId="34" fillId="0" borderId="100" xfId="13" applyFont="1" applyBorder="1" applyProtection="1">
      <alignment vertical="center"/>
      <protection locked="0"/>
    </xf>
    <xf numFmtId="0" fontId="34" fillId="0" borderId="100" xfId="13" applyFont="1" applyBorder="1" applyAlignment="1" applyProtection="1">
      <alignment vertical="center" shrinkToFit="1"/>
      <protection locked="0"/>
    </xf>
    <xf numFmtId="0" fontId="34" fillId="0" borderId="95" xfId="13" applyFont="1" applyBorder="1" applyAlignment="1" applyProtection="1">
      <alignment vertical="center" shrinkToFit="1"/>
      <protection locked="0"/>
    </xf>
    <xf numFmtId="0" fontId="34" fillId="0" borderId="101" xfId="13" applyFont="1" applyBorder="1" applyProtection="1">
      <alignment vertical="center"/>
      <protection locked="0"/>
    </xf>
    <xf numFmtId="0" fontId="34" fillId="0" borderId="102" xfId="13" applyFont="1" applyBorder="1" applyProtection="1">
      <alignment vertical="center"/>
      <protection locked="0"/>
    </xf>
    <xf numFmtId="0" fontId="34" fillId="0" borderId="102" xfId="1" applyFont="1" applyBorder="1" applyAlignment="1" applyProtection="1">
      <alignment vertical="center"/>
      <protection locked="0"/>
    </xf>
    <xf numFmtId="177" fontId="34" fillId="0" borderId="102" xfId="1" applyNumberFormat="1" applyFont="1" applyBorder="1" applyAlignment="1" applyProtection="1">
      <alignment vertical="center"/>
      <protection locked="0"/>
    </xf>
    <xf numFmtId="0" fontId="34" fillId="0" borderId="103" xfId="1" applyFont="1" applyBorder="1" applyAlignment="1" applyProtection="1">
      <alignment vertical="center"/>
      <protection locked="0"/>
    </xf>
    <xf numFmtId="0" fontId="34" fillId="0" borderId="18" xfId="13" applyFont="1" applyBorder="1" applyProtection="1">
      <alignment vertical="center"/>
      <protection locked="0"/>
    </xf>
    <xf numFmtId="0" fontId="34" fillId="0" borderId="28" xfId="13" applyFont="1" applyBorder="1" applyProtection="1">
      <alignment vertical="center"/>
      <protection locked="0"/>
    </xf>
    <xf numFmtId="0" fontId="34" fillId="0" borderId="99" xfId="13" applyFont="1" applyBorder="1" applyProtection="1">
      <alignment vertical="center"/>
      <protection locked="0"/>
    </xf>
    <xf numFmtId="0" fontId="34" fillId="0" borderId="103" xfId="13" applyFont="1" applyBorder="1" applyProtection="1">
      <alignment vertical="center"/>
      <protection locked="0"/>
    </xf>
    <xf numFmtId="176" fontId="34" fillId="0" borderId="8" xfId="13" applyNumberFormat="1" applyFont="1" applyBorder="1" applyAlignment="1" applyProtection="1">
      <alignment horizontal="right" vertical="center"/>
      <protection locked="0"/>
    </xf>
    <xf numFmtId="176" fontId="34" fillId="0" borderId="8" xfId="13" applyNumberFormat="1" applyFont="1" applyFill="1" applyBorder="1" applyAlignment="1" applyProtection="1">
      <alignment horizontal="right" vertical="center"/>
      <protection locked="0"/>
    </xf>
    <xf numFmtId="176" fontId="34" fillId="8" borderId="8" xfId="13" applyNumberFormat="1" applyFont="1" applyFill="1" applyBorder="1" applyAlignment="1" applyProtection="1">
      <alignment horizontal="right" vertical="center"/>
      <protection locked="0"/>
    </xf>
    <xf numFmtId="176" fontId="34" fillId="8" borderId="8" xfId="13" applyNumberFormat="1" applyFont="1" applyFill="1" applyBorder="1" applyAlignment="1" applyProtection="1">
      <alignment horizontal="center" vertical="center"/>
      <protection locked="0"/>
    </xf>
    <xf numFmtId="0" fontId="55" fillId="8" borderId="54" xfId="13" applyFont="1" applyFill="1" applyBorder="1" applyAlignment="1" applyProtection="1">
      <alignment horizontal="center" vertical="center"/>
      <protection locked="0"/>
    </xf>
    <xf numFmtId="0" fontId="81" fillId="0" borderId="113" xfId="9" applyFont="1" applyBorder="1" applyAlignment="1" applyProtection="1">
      <alignment vertical="center" wrapText="1"/>
      <protection locked="0"/>
    </xf>
    <xf numFmtId="0" fontId="81" fillId="0" borderId="79" xfId="9" applyFont="1" applyBorder="1" applyAlignment="1" applyProtection="1">
      <alignment vertical="center" wrapText="1"/>
      <protection locked="0"/>
    </xf>
    <xf numFmtId="3" fontId="81" fillId="0" borderId="88" xfId="9" applyNumberFormat="1" applyFont="1" applyBorder="1" applyAlignment="1" applyProtection="1">
      <alignment vertical="center" wrapText="1"/>
      <protection locked="0"/>
    </xf>
    <xf numFmtId="0" fontId="81" fillId="0" borderId="54" xfId="9" applyFont="1" applyBorder="1" applyAlignment="1" applyProtection="1">
      <alignment vertical="center" wrapText="1"/>
      <protection locked="0"/>
    </xf>
    <xf numFmtId="0" fontId="81" fillId="0" borderId="88" xfId="9" applyFont="1" applyBorder="1" applyAlignment="1" applyProtection="1">
      <alignment vertical="center" wrapText="1"/>
      <protection locked="0"/>
    </xf>
    <xf numFmtId="186" fontId="82" fillId="0" borderId="88" xfId="17" applyNumberFormat="1" applyFont="1" applyFill="1" applyBorder="1" applyAlignment="1" applyProtection="1">
      <alignment vertical="center"/>
      <protection locked="0"/>
    </xf>
    <xf numFmtId="186" fontId="79" fillId="0" borderId="88" xfId="9" applyNumberFormat="1" applyFont="1" applyBorder="1" applyProtection="1">
      <alignment vertical="center"/>
      <protection locked="0"/>
    </xf>
    <xf numFmtId="3" fontId="81" fillId="0" borderId="14" xfId="9" applyNumberFormat="1" applyFont="1" applyBorder="1" applyAlignment="1" applyProtection="1">
      <alignment horizontal="center" vertical="center" wrapText="1"/>
      <protection locked="0"/>
    </xf>
    <xf numFmtId="3" fontId="81" fillId="0" borderId="14" xfId="9" applyNumberFormat="1" applyFont="1" applyBorder="1" applyAlignment="1" applyProtection="1">
      <alignment vertical="center" wrapText="1"/>
      <protection locked="0"/>
    </xf>
    <xf numFmtId="0" fontId="79" fillId="0" borderId="11" xfId="9" applyFont="1" applyBorder="1" applyProtection="1">
      <alignment vertical="center"/>
      <protection locked="0"/>
    </xf>
    <xf numFmtId="3" fontId="81" fillId="0" borderId="57" xfId="9" applyNumberFormat="1" applyFont="1" applyBorder="1" applyAlignment="1" applyProtection="1">
      <alignment vertical="center" wrapText="1"/>
      <protection locked="0"/>
    </xf>
    <xf numFmtId="0" fontId="79" fillId="0" borderId="54" xfId="9" applyFont="1" applyBorder="1" applyAlignment="1" applyProtection="1">
      <alignment horizontal="center" vertical="center"/>
      <protection locked="0"/>
    </xf>
    <xf numFmtId="0" fontId="79" fillId="0" borderId="54" xfId="9" applyFont="1" applyBorder="1" applyProtection="1">
      <alignment vertical="center"/>
      <protection locked="0"/>
    </xf>
    <xf numFmtId="0" fontId="79" fillId="0" borderId="135" xfId="9" applyFont="1" applyBorder="1" applyAlignment="1" applyProtection="1">
      <alignment horizontal="center" vertical="center"/>
      <protection locked="0"/>
    </xf>
    <xf numFmtId="4" fontId="79" fillId="0" borderId="113" xfId="9" applyNumberFormat="1" applyFont="1" applyBorder="1" applyAlignment="1" applyProtection="1">
      <alignment horizontal="right" vertical="center"/>
      <protection locked="0"/>
    </xf>
    <xf numFmtId="0" fontId="79" fillId="0" borderId="79" xfId="9" applyFont="1" applyBorder="1" applyAlignment="1" applyProtection="1">
      <alignment horizontal="right" vertical="center"/>
      <protection locked="0"/>
    </xf>
    <xf numFmtId="4" fontId="79" fillId="0" borderId="88" xfId="9" applyNumberFormat="1" applyFont="1" applyBorder="1" applyAlignment="1" applyProtection="1">
      <alignment horizontal="right" vertical="center"/>
      <protection locked="0"/>
    </xf>
    <xf numFmtId="0" fontId="79" fillId="0" borderId="54" xfId="9" applyFont="1" applyBorder="1" applyAlignment="1" applyProtection="1">
      <alignment horizontal="right" vertical="center"/>
      <protection locked="0"/>
    </xf>
    <xf numFmtId="0" fontId="79" fillId="0" borderId="14" xfId="9" applyFont="1" applyBorder="1" applyAlignment="1" applyProtection="1">
      <alignment horizontal="left" vertical="center"/>
      <protection locked="0"/>
    </xf>
    <xf numFmtId="0" fontId="79" fillId="0" borderId="11" xfId="9" applyFont="1" applyBorder="1" applyAlignment="1" applyProtection="1">
      <alignment horizontal="left" vertical="center"/>
      <protection locked="0"/>
    </xf>
    <xf numFmtId="4" fontId="79" fillId="0" borderId="135" xfId="9" applyNumberFormat="1" applyFont="1" applyBorder="1" applyAlignment="1" applyProtection="1">
      <alignment horizontal="center" vertical="center"/>
      <protection locked="0"/>
    </xf>
    <xf numFmtId="0" fontId="79" fillId="0" borderId="116" xfId="9" applyFont="1" applyBorder="1" applyAlignment="1" applyProtection="1">
      <alignment horizontal="left" vertical="center"/>
      <protection locked="0"/>
    </xf>
    <xf numFmtId="0" fontId="79" fillId="0" borderId="57" xfId="9" applyFont="1" applyBorder="1" applyAlignment="1" applyProtection="1">
      <alignment horizontal="left" vertical="center"/>
      <protection locked="0"/>
    </xf>
    <xf numFmtId="0" fontId="79" fillId="0" borderId="54" xfId="9" applyFont="1" applyBorder="1" applyAlignment="1" applyProtection="1">
      <alignment horizontal="left" vertical="center"/>
      <protection locked="0"/>
    </xf>
    <xf numFmtId="0" fontId="79" fillId="0" borderId="117" xfId="9" applyFont="1" applyBorder="1" applyAlignment="1" applyProtection="1">
      <alignment horizontal="left" vertical="center"/>
      <protection locked="0"/>
    </xf>
    <xf numFmtId="183" fontId="43" fillId="0" borderId="82" xfId="9" applyNumberFormat="1" applyFont="1" applyBorder="1" applyAlignment="1">
      <alignment vertical="center"/>
    </xf>
    <xf numFmtId="0" fontId="43" fillId="0" borderId="83" xfId="9" applyFont="1" applyBorder="1">
      <alignment vertical="center"/>
    </xf>
    <xf numFmtId="0" fontId="43" fillId="0" borderId="180" xfId="9" applyFont="1" applyBorder="1" applyAlignment="1">
      <alignment vertical="center" shrinkToFit="1"/>
    </xf>
    <xf numFmtId="0" fontId="43" fillId="0" borderId="180" xfId="9" applyFont="1" applyBorder="1" applyAlignment="1">
      <alignment vertical="center" wrapText="1"/>
    </xf>
    <xf numFmtId="0" fontId="43" fillId="0" borderId="180" xfId="9" applyFont="1" applyBorder="1">
      <alignment vertical="center"/>
    </xf>
    <xf numFmtId="0" fontId="43" fillId="0" borderId="181" xfId="9" applyFont="1" applyBorder="1">
      <alignment vertical="center"/>
    </xf>
    <xf numFmtId="0" fontId="43" fillId="0" borderId="125" xfId="9" applyFont="1" applyBorder="1" applyAlignment="1">
      <alignment horizontal="center" vertical="center" wrapText="1"/>
    </xf>
    <xf numFmtId="0" fontId="43" fillId="0" borderId="127" xfId="9" applyNumberFormat="1" applyFont="1" applyBorder="1" applyAlignment="1">
      <alignment horizontal="center" vertical="center" wrapText="1"/>
    </xf>
    <xf numFmtId="0" fontId="43" fillId="0" borderId="0" xfId="9" applyFont="1" applyBorder="1">
      <alignment vertical="center"/>
    </xf>
    <xf numFmtId="0" fontId="43" fillId="0" borderId="131" xfId="9" applyFont="1" applyBorder="1">
      <alignment vertical="center"/>
    </xf>
    <xf numFmtId="0" fontId="58" fillId="0" borderId="54" xfId="13" applyFont="1" applyBorder="1" applyAlignment="1" applyProtection="1">
      <alignment horizontal="center" vertical="center" wrapText="1"/>
      <protection locked="0"/>
    </xf>
    <xf numFmtId="180" fontId="46" fillId="0" borderId="54" xfId="15" applyNumberFormat="1" applyFont="1" applyFill="1" applyBorder="1" applyAlignment="1" applyProtection="1">
      <alignment horizontal="center" vertical="center"/>
    </xf>
    <xf numFmtId="182" fontId="46" fillId="0" borderId="54" xfId="15" applyNumberFormat="1" applyFont="1" applyFill="1" applyBorder="1" applyAlignment="1" applyProtection="1">
      <alignment horizontal="center" vertical="center"/>
    </xf>
    <xf numFmtId="0" fontId="57" fillId="0" borderId="12" xfId="13" applyFont="1" applyBorder="1" applyAlignment="1" applyProtection="1">
      <alignment horizontal="left" vertical="center"/>
      <protection locked="0"/>
    </xf>
    <xf numFmtId="0" fontId="34" fillId="2" borderId="0" xfId="1" applyFont="1" applyFill="1" applyBorder="1" applyAlignment="1" applyProtection="1">
      <alignment horizontal="right" vertical="center" wrapText="1" indent="1"/>
    </xf>
    <xf numFmtId="49" fontId="69" fillId="8" borderId="113" xfId="18" applyNumberFormat="1" applyFont="1" applyFill="1" applyBorder="1" applyAlignment="1" applyProtection="1">
      <alignment horizontal="center" vertical="center" shrinkToFit="1"/>
      <protection locked="0"/>
    </xf>
    <xf numFmtId="0" fontId="70" fillId="8" borderId="146" xfId="18" applyFont="1" applyFill="1" applyBorder="1" applyAlignment="1" applyProtection="1">
      <alignment horizontal="center" vertical="center" wrapText="1"/>
      <protection locked="0"/>
    </xf>
    <xf numFmtId="0" fontId="70" fillId="8" borderId="147" xfId="18" applyFont="1" applyFill="1" applyBorder="1" applyAlignment="1" applyProtection="1">
      <alignment horizontal="center" vertical="center" wrapText="1"/>
      <protection locked="0"/>
    </xf>
    <xf numFmtId="0" fontId="70" fillId="8" borderId="148" xfId="18" applyFont="1" applyFill="1" applyBorder="1" applyAlignment="1" applyProtection="1">
      <alignment horizontal="center" vertical="center" wrapText="1"/>
      <protection locked="0"/>
    </xf>
    <xf numFmtId="0" fontId="70" fillId="8" borderId="149" xfId="18" applyFont="1" applyFill="1" applyBorder="1" applyAlignment="1" applyProtection="1">
      <alignment horizontal="center" vertical="center" wrapText="1"/>
      <protection locked="0"/>
    </xf>
    <xf numFmtId="0" fontId="70" fillId="8" borderId="150" xfId="18" applyFont="1" applyFill="1" applyBorder="1" applyAlignment="1" applyProtection="1">
      <alignment horizontal="center" vertical="center" wrapText="1"/>
      <protection locked="0"/>
    </xf>
    <xf numFmtId="49" fontId="69" fillId="0" borderId="88" xfId="18" applyNumberFormat="1" applyFont="1" applyBorder="1" applyAlignment="1" applyProtection="1">
      <alignment horizontal="center" vertical="center" shrinkToFit="1"/>
      <protection locked="0"/>
    </xf>
    <xf numFmtId="0" fontId="70" fillId="0" borderId="151" xfId="18" applyFont="1" applyBorder="1" applyAlignment="1" applyProtection="1">
      <alignment horizontal="center" vertical="center" wrapText="1"/>
      <protection locked="0"/>
    </xf>
    <xf numFmtId="0" fontId="70" fillId="0" borderId="152" xfId="18" applyFont="1" applyBorder="1" applyAlignment="1" applyProtection="1">
      <alignment horizontal="center" vertical="center" wrapText="1"/>
      <protection locked="0"/>
    </xf>
    <xf numFmtId="0" fontId="70" fillId="0" borderId="153" xfId="18" applyFont="1" applyBorder="1" applyAlignment="1" applyProtection="1">
      <alignment horizontal="center" vertical="center" wrapText="1"/>
      <protection locked="0"/>
    </xf>
    <xf numFmtId="0" fontId="70" fillId="0" borderId="154" xfId="18" applyFont="1" applyBorder="1" applyAlignment="1" applyProtection="1">
      <alignment horizontal="center" vertical="center" wrapText="1"/>
      <protection locked="0"/>
    </xf>
    <xf numFmtId="0" fontId="70" fillId="0" borderId="155" xfId="18" applyFont="1" applyBorder="1" applyAlignment="1" applyProtection="1">
      <alignment horizontal="center" vertical="center" wrapText="1"/>
      <protection locked="0"/>
    </xf>
    <xf numFmtId="0" fontId="70" fillId="0" borderId="151" xfId="18" applyFont="1" applyBorder="1" applyAlignment="1" applyProtection="1">
      <alignment horizontal="left" vertical="center" wrapText="1"/>
      <protection locked="0"/>
    </xf>
    <xf numFmtId="0" fontId="70" fillId="0" borderId="152" xfId="18" applyFont="1" applyBorder="1" applyAlignment="1" applyProtection="1">
      <alignment horizontal="left" vertical="center" wrapText="1"/>
      <protection locked="0"/>
    </xf>
    <xf numFmtId="0" fontId="70" fillId="0" borderId="153" xfId="18" applyFont="1" applyBorder="1" applyAlignment="1" applyProtection="1">
      <alignment horizontal="left" vertical="center" wrapText="1"/>
      <protection locked="0"/>
    </xf>
    <xf numFmtId="0" fontId="70" fillId="0" borderId="154" xfId="18" applyFont="1" applyBorder="1" applyAlignment="1" applyProtection="1">
      <alignment horizontal="left" vertical="center" wrapText="1"/>
      <protection locked="0"/>
    </xf>
    <xf numFmtId="0" fontId="70" fillId="0" borderId="155" xfId="18" applyFont="1" applyBorder="1" applyAlignment="1" applyProtection="1">
      <alignment horizontal="left" vertical="center" wrapText="1"/>
      <protection locked="0"/>
    </xf>
    <xf numFmtId="0" fontId="70" fillId="0" borderId="151" xfId="18" applyFont="1" applyBorder="1" applyAlignment="1" applyProtection="1">
      <alignment vertical="center" wrapText="1"/>
      <protection locked="0"/>
    </xf>
    <xf numFmtId="0" fontId="70" fillId="0" borderId="152" xfId="18" applyFont="1" applyBorder="1" applyAlignment="1" applyProtection="1">
      <alignment vertical="center" wrapText="1"/>
      <protection locked="0"/>
    </xf>
    <xf numFmtId="0" fontId="70" fillId="0" borderId="153" xfId="18" applyFont="1" applyBorder="1" applyAlignment="1" applyProtection="1">
      <alignment vertical="center" wrapText="1"/>
      <protection locked="0"/>
    </xf>
    <xf numFmtId="0" fontId="70" fillId="0" borderId="154" xfId="18" applyFont="1" applyBorder="1" applyAlignment="1" applyProtection="1">
      <alignment vertical="center" wrapText="1"/>
      <protection locked="0"/>
    </xf>
    <xf numFmtId="0" fontId="70" fillId="0" borderId="155" xfId="18" applyFont="1" applyBorder="1" applyAlignment="1" applyProtection="1">
      <alignment vertical="center" wrapText="1"/>
      <protection locked="0"/>
    </xf>
    <xf numFmtId="0" fontId="70" fillId="0" borderId="151" xfId="18" applyFont="1" applyBorder="1" applyAlignment="1" applyProtection="1">
      <alignment horizontal="justify" vertical="center" wrapText="1"/>
      <protection locked="0"/>
    </xf>
    <xf numFmtId="0" fontId="70" fillId="0" borderId="152" xfId="18" applyFont="1" applyBorder="1" applyAlignment="1" applyProtection="1">
      <alignment horizontal="justify" vertical="center" wrapText="1"/>
      <protection locked="0"/>
    </xf>
    <xf numFmtId="0" fontId="70" fillId="0" borderId="153" xfId="18" applyFont="1" applyBorder="1" applyAlignment="1" applyProtection="1">
      <alignment horizontal="justify" vertical="center" wrapText="1"/>
      <protection locked="0"/>
    </xf>
    <xf numFmtId="0" fontId="70" fillId="0" borderId="154" xfId="18" applyFont="1" applyBorder="1" applyAlignment="1" applyProtection="1">
      <alignment horizontal="justify" vertical="center" wrapText="1"/>
      <protection locked="0"/>
    </xf>
    <xf numFmtId="0" fontId="70" fillId="0" borderId="155" xfId="18" applyFont="1" applyBorder="1" applyAlignment="1" applyProtection="1">
      <alignment horizontal="justify" vertical="center" wrapText="1"/>
      <protection locked="0"/>
    </xf>
    <xf numFmtId="49" fontId="69" fillId="8" borderId="88" xfId="18" applyNumberFormat="1" applyFont="1" applyFill="1" applyBorder="1" applyAlignment="1" applyProtection="1">
      <alignment horizontal="center" vertical="center" shrinkToFit="1"/>
      <protection locked="0"/>
    </xf>
    <xf numFmtId="49" fontId="69" fillId="0" borderId="118" xfId="18" applyNumberFormat="1" applyFont="1" applyBorder="1" applyAlignment="1" applyProtection="1">
      <alignment horizontal="center" vertical="center" shrinkToFit="1"/>
      <protection locked="0"/>
    </xf>
    <xf numFmtId="0" fontId="70" fillId="0" borderId="141" xfId="18" applyFont="1" applyBorder="1" applyAlignment="1" applyProtection="1">
      <alignment horizontal="justify" vertical="center" wrapText="1"/>
      <protection locked="0"/>
    </xf>
    <xf numFmtId="0" fontId="70" fillId="0" borderId="142" xfId="18" applyFont="1" applyBorder="1" applyAlignment="1" applyProtection="1">
      <alignment horizontal="justify" vertical="center" wrapText="1"/>
      <protection locked="0"/>
    </xf>
    <xf numFmtId="0" fontId="70" fillId="0" borderId="143" xfId="18" applyFont="1" applyBorder="1" applyAlignment="1" applyProtection="1">
      <alignment horizontal="justify" vertical="center" wrapText="1"/>
      <protection locked="0"/>
    </xf>
    <xf numFmtId="0" fontId="70" fillId="0" borderId="144" xfId="18" applyFont="1" applyBorder="1" applyAlignment="1" applyProtection="1">
      <alignment horizontal="justify" vertical="center" wrapText="1"/>
      <protection locked="0"/>
    </xf>
    <xf numFmtId="0" fontId="70" fillId="0" borderId="145" xfId="18" applyFont="1" applyBorder="1" applyAlignment="1" applyProtection="1">
      <alignment horizontal="justify" vertical="center" wrapText="1"/>
      <protection locked="0"/>
    </xf>
    <xf numFmtId="12" fontId="35" fillId="2" borderId="8" xfId="1" quotePrefix="1" applyNumberFormat="1" applyFont="1" applyFill="1" applyBorder="1" applyAlignment="1" applyProtection="1">
      <alignment horizontal="center" vertical="center" wrapText="1"/>
    </xf>
    <xf numFmtId="0" fontId="36" fillId="0" borderId="0" xfId="1" applyFont="1" applyBorder="1" applyAlignment="1" applyProtection="1">
      <alignment horizontal="right" vertical="top" wrapText="1"/>
    </xf>
    <xf numFmtId="38" fontId="31" fillId="2" borderId="8" xfId="2" applyNumberFormat="1" applyFont="1" applyFill="1" applyBorder="1" applyAlignment="1" applyProtection="1">
      <alignment horizontal="center" vertical="center" wrapText="1"/>
    </xf>
    <xf numFmtId="40" fontId="31" fillId="2" borderId="8" xfId="2" applyNumberFormat="1" applyFont="1" applyFill="1" applyBorder="1" applyAlignment="1" applyProtection="1">
      <alignment horizontal="center" vertical="center" wrapText="1"/>
    </xf>
    <xf numFmtId="0" fontId="35" fillId="2" borderId="8" xfId="1" applyFont="1" applyFill="1" applyBorder="1" applyAlignment="1" applyProtection="1">
      <alignment horizontal="center" vertical="center" wrapText="1"/>
    </xf>
    <xf numFmtId="0" fontId="35" fillId="2" borderId="0" xfId="1" applyFont="1" applyFill="1" applyBorder="1" applyAlignment="1" applyProtection="1">
      <alignment horizontal="left" vertical="center" wrapText="1"/>
    </xf>
    <xf numFmtId="3" fontId="46" fillId="0" borderId="2" xfId="1" applyNumberFormat="1" applyFont="1" applyFill="1" applyBorder="1" applyAlignment="1" applyProtection="1">
      <alignment horizontal="right" vertical="center" wrapText="1"/>
    </xf>
    <xf numFmtId="3" fontId="46" fillId="0" borderId="7" xfId="1" applyNumberFormat="1" applyFont="1" applyFill="1" applyBorder="1" applyAlignment="1" applyProtection="1">
      <alignment horizontal="right" vertical="center" wrapText="1"/>
    </xf>
    <xf numFmtId="3" fontId="46" fillId="0" borderId="109" xfId="1" applyNumberFormat="1" applyFont="1" applyFill="1" applyBorder="1" applyAlignment="1" applyProtection="1">
      <alignment horizontal="right" vertical="center" wrapText="1"/>
    </xf>
    <xf numFmtId="3" fontId="46" fillId="0" borderId="175" xfId="1" applyNumberFormat="1" applyFont="1" applyFill="1" applyBorder="1" applyAlignment="1" applyProtection="1">
      <alignment horizontal="right" vertical="center" wrapText="1"/>
    </xf>
    <xf numFmtId="3" fontId="46" fillId="0" borderId="1" xfId="1" applyNumberFormat="1" applyFont="1" applyFill="1" applyBorder="1" applyAlignment="1" applyProtection="1">
      <alignment horizontal="right" vertical="center" wrapText="1"/>
    </xf>
    <xf numFmtId="3" fontId="46" fillId="0" borderId="9" xfId="1" applyNumberFormat="1" applyFont="1" applyBorder="1" applyAlignment="1" applyProtection="1">
      <alignment horizontal="right" vertical="center" wrapText="1"/>
    </xf>
    <xf numFmtId="3" fontId="46" fillId="0" borderId="9" xfId="1" applyNumberFormat="1" applyFont="1" applyFill="1" applyBorder="1" applyAlignment="1" applyProtection="1">
      <alignment horizontal="right" vertical="center" wrapText="1"/>
    </xf>
    <xf numFmtId="3" fontId="46" fillId="0" borderId="1" xfId="1" applyNumberFormat="1" applyFont="1" applyBorder="1" applyAlignment="1" applyProtection="1">
      <alignment horizontal="right" vertical="center" wrapText="1"/>
    </xf>
    <xf numFmtId="3" fontId="46" fillId="0" borderId="10" xfId="1" applyNumberFormat="1" applyFont="1" applyBorder="1" applyAlignment="1" applyProtection="1">
      <alignment horizontal="right" vertical="center" wrapText="1"/>
    </xf>
    <xf numFmtId="0" fontId="34" fillId="0" borderId="8" xfId="1" applyFont="1" applyBorder="1" applyAlignment="1" applyProtection="1">
      <alignment horizontal="left" vertical="center" wrapText="1"/>
    </xf>
    <xf numFmtId="0" fontId="34" fillId="0" borderId="0" xfId="1" applyFont="1" applyAlignment="1" applyProtection="1">
      <alignment horizontal="right" vertical="center" wrapText="1"/>
    </xf>
    <xf numFmtId="3" fontId="34" fillId="0" borderId="0" xfId="1" applyNumberFormat="1" applyFont="1" applyAlignment="1" applyProtection="1">
      <alignment horizontal="right" vertical="center" wrapText="1"/>
    </xf>
    <xf numFmtId="3" fontId="34" fillId="0" borderId="0" xfId="1" applyNumberFormat="1" applyFont="1" applyBorder="1" applyAlignment="1" applyProtection="1">
      <alignment horizontal="right" vertical="center" wrapText="1"/>
    </xf>
    <xf numFmtId="0" fontId="34" fillId="0" borderId="0" xfId="1" applyFont="1" applyBorder="1" applyAlignment="1" applyProtection="1">
      <alignment horizontal="right" vertical="center" wrapText="1"/>
    </xf>
    <xf numFmtId="0" fontId="38" fillId="0" borderId="0" xfId="1" applyFont="1" applyBorder="1" applyAlignment="1" applyProtection="1">
      <alignment vertical="center" wrapText="1"/>
    </xf>
    <xf numFmtId="0" fontId="34" fillId="0" borderId="3" xfId="1" applyFont="1" applyBorder="1" applyAlignment="1" applyProtection="1">
      <alignment horizontal="center" vertical="center" wrapText="1"/>
    </xf>
    <xf numFmtId="0" fontId="34" fillId="0" borderId="0" xfId="1" applyFont="1" applyBorder="1" applyAlignment="1" applyProtection="1">
      <alignment vertical="center"/>
    </xf>
    <xf numFmtId="0" fontId="36" fillId="0" borderId="4" xfId="1" applyFont="1" applyFill="1" applyBorder="1" applyAlignment="1" applyProtection="1">
      <alignment horizontal="center" vertical="center" shrinkToFit="1"/>
    </xf>
    <xf numFmtId="0" fontId="34" fillId="0" borderId="0" xfId="1" applyFont="1" applyFill="1" applyBorder="1" applyAlignment="1" applyProtection="1">
      <alignment vertical="center"/>
    </xf>
    <xf numFmtId="0" fontId="36" fillId="0" borderId="5" xfId="1" applyFont="1" applyFill="1" applyBorder="1" applyAlignment="1" applyProtection="1">
      <alignment horizontal="center" vertical="center" shrinkToFit="1"/>
    </xf>
    <xf numFmtId="0" fontId="36" fillId="0" borderId="6" xfId="1" applyFont="1" applyFill="1" applyBorder="1" applyAlignment="1" applyProtection="1">
      <alignment horizontal="center" vertical="center" shrinkToFit="1"/>
    </xf>
    <xf numFmtId="0" fontId="34" fillId="0" borderId="5" xfId="1" applyFont="1" applyFill="1" applyBorder="1" applyAlignment="1" applyProtection="1">
      <alignment horizontal="center" vertical="center" shrinkToFit="1"/>
    </xf>
    <xf numFmtId="0" fontId="36" fillId="0" borderId="0" xfId="1" applyFont="1" applyBorder="1" applyAlignment="1" applyProtection="1">
      <alignment horizontal="left" vertical="top" wrapText="1"/>
    </xf>
    <xf numFmtId="0" fontId="34" fillId="0" borderId="0" xfId="1" applyFont="1" applyBorder="1" applyAlignment="1" applyProtection="1">
      <alignment vertical="top" wrapText="1"/>
    </xf>
    <xf numFmtId="0" fontId="40" fillId="0" borderId="0" xfId="0" applyFont="1" applyProtection="1">
      <alignment vertical="center"/>
    </xf>
    <xf numFmtId="0" fontId="36" fillId="0" borderId="0" xfId="1" applyFont="1" applyAlignment="1" applyProtection="1">
      <alignment horizontal="left" vertical="top" wrapText="1"/>
    </xf>
    <xf numFmtId="0" fontId="41" fillId="0" borderId="0" xfId="0" applyFont="1" applyProtection="1">
      <alignment vertical="center"/>
    </xf>
    <xf numFmtId="0" fontId="46" fillId="0" borderId="2" xfId="1" applyFont="1" applyFill="1" applyBorder="1" applyAlignment="1" applyProtection="1">
      <alignment horizontal="right" vertical="center" wrapText="1"/>
      <protection locked="0"/>
    </xf>
    <xf numFmtId="0" fontId="7" fillId="0" borderId="0" xfId="4" applyProtection="1">
      <alignment vertical="center"/>
    </xf>
    <xf numFmtId="0" fontId="7" fillId="0" borderId="0" xfId="4" applyAlignment="1" applyProtection="1">
      <alignment horizontal="center" vertical="center"/>
    </xf>
    <xf numFmtId="38" fontId="0" fillId="0" borderId="0" xfId="5" applyFont="1" applyAlignment="1" applyProtection="1">
      <alignment horizontal="center" vertical="center"/>
    </xf>
    <xf numFmtId="38" fontId="0" fillId="0" borderId="0" xfId="5" applyFont="1" applyAlignment="1" applyProtection="1">
      <alignment horizontal="center" vertical="center" shrinkToFit="1"/>
    </xf>
    <xf numFmtId="0" fontId="16" fillId="0" borderId="0" xfId="4" applyFont="1" applyAlignment="1" applyProtection="1">
      <alignment horizontal="center" vertical="center"/>
    </xf>
    <xf numFmtId="0" fontId="11" fillId="0" borderId="0" xfId="4" applyFont="1" applyAlignment="1" applyProtection="1">
      <alignment horizontal="left" vertical="center"/>
    </xf>
    <xf numFmtId="38" fontId="6" fillId="0" borderId="0" xfId="5" applyFont="1" applyBorder="1" applyAlignment="1" applyProtection="1">
      <alignment horizontal="center" vertical="center" shrinkToFit="1"/>
    </xf>
    <xf numFmtId="38" fontId="6" fillId="0" borderId="0" xfId="5" applyFont="1" applyBorder="1" applyAlignment="1" applyProtection="1">
      <alignment vertical="center" shrinkToFit="1"/>
    </xf>
    <xf numFmtId="38" fontId="12" fillId="0" borderId="0" xfId="5" applyFont="1" applyBorder="1" applyAlignment="1" applyProtection="1">
      <alignment horizontal="center" vertical="center" shrinkToFit="1"/>
    </xf>
    <xf numFmtId="0" fontId="34" fillId="2" borderId="0" xfId="1" applyFont="1" applyFill="1" applyBorder="1" applyAlignment="1" applyProtection="1">
      <alignment horizontal="right" vertical="center"/>
    </xf>
    <xf numFmtId="38" fontId="0" fillId="0" borderId="0" xfId="5" applyFont="1" applyBorder="1" applyAlignment="1" applyProtection="1">
      <alignment vertical="center" shrinkToFit="1"/>
    </xf>
    <xf numFmtId="38" fontId="0" fillId="0" borderId="16" xfId="5" applyFont="1" applyBorder="1" applyAlignment="1" applyProtection="1">
      <alignment horizontal="center" vertical="center" shrinkToFit="1"/>
    </xf>
    <xf numFmtId="0" fontId="35" fillId="2" borderId="0" xfId="1" applyFont="1" applyFill="1" applyAlignment="1" applyProtection="1">
      <alignment horizontal="left" vertical="center"/>
    </xf>
    <xf numFmtId="0" fontId="34" fillId="2" borderId="0" xfId="1" applyFont="1" applyFill="1" applyAlignment="1" applyProtection="1">
      <alignment horizontal="left" vertical="top" wrapText="1"/>
    </xf>
    <xf numFmtId="0" fontId="48" fillId="0" borderId="0" xfId="1" applyFont="1" applyAlignment="1" applyProtection="1">
      <alignment horizontal="center" vertical="center" wrapText="1"/>
    </xf>
    <xf numFmtId="0" fontId="36" fillId="0" borderId="0" xfId="1" applyFont="1" applyAlignment="1" applyProtection="1">
      <alignment horizontal="center" vertical="top" wrapText="1"/>
    </xf>
    <xf numFmtId="0" fontId="37" fillId="2" borderId="0" xfId="1" applyFont="1" applyFill="1" applyAlignment="1" applyProtection="1">
      <alignment vertical="center" wrapText="1"/>
    </xf>
    <xf numFmtId="0" fontId="37" fillId="2" borderId="0" xfId="1" applyFont="1" applyFill="1" applyBorder="1" applyAlignment="1" applyProtection="1">
      <alignment horizontal="center" vertical="center" wrapText="1"/>
    </xf>
    <xf numFmtId="0" fontId="37" fillId="2" borderId="0" xfId="1" applyFont="1" applyFill="1" applyBorder="1" applyAlignment="1" applyProtection="1">
      <alignment horizontal="left" vertical="center" wrapText="1"/>
    </xf>
    <xf numFmtId="0" fontId="37" fillId="2" borderId="0" xfId="1" applyFont="1" applyFill="1" applyBorder="1" applyAlignment="1" applyProtection="1">
      <alignment vertical="center" wrapText="1"/>
    </xf>
    <xf numFmtId="0" fontId="37" fillId="2" borderId="0" xfId="1" applyFont="1" applyFill="1" applyAlignment="1" applyProtection="1">
      <alignment horizontal="left" vertical="center" wrapText="1"/>
    </xf>
    <xf numFmtId="0" fontId="34" fillId="2" borderId="0" xfId="1" applyFont="1" applyFill="1" applyBorder="1" applyAlignment="1" applyProtection="1">
      <alignment vertical="center"/>
    </xf>
    <xf numFmtId="0" fontId="36" fillId="0" borderId="0" xfId="1" applyFont="1" applyAlignment="1" applyProtection="1">
      <alignment horizontal="left" vertical="top"/>
    </xf>
    <xf numFmtId="0" fontId="36" fillId="0" borderId="0" xfId="1" applyFont="1" applyAlignment="1" applyProtection="1">
      <alignment horizontal="center" vertical="center"/>
    </xf>
    <xf numFmtId="0" fontId="36" fillId="0" borderId="0" xfId="1" applyFont="1" applyAlignment="1" applyProtection="1">
      <alignment horizontal="center" vertical="top"/>
    </xf>
    <xf numFmtId="0" fontId="34" fillId="2" borderId="0" xfId="1" applyFont="1" applyFill="1" applyBorder="1" applyAlignment="1" applyProtection="1">
      <alignment horizontal="left" vertical="center"/>
    </xf>
    <xf numFmtId="0" fontId="35" fillId="2" borderId="0" xfId="1" applyFont="1" applyFill="1" applyBorder="1" applyAlignment="1" applyProtection="1">
      <alignment vertical="center"/>
    </xf>
    <xf numFmtId="0" fontId="35" fillId="2" borderId="0" xfId="1" applyFont="1" applyFill="1" applyBorder="1" applyAlignment="1" applyProtection="1">
      <alignment horizontal="left" vertical="center"/>
    </xf>
    <xf numFmtId="12" fontId="36" fillId="0" borderId="0" xfId="1" quotePrefix="1" applyNumberFormat="1" applyFont="1" applyAlignment="1" applyProtection="1">
      <alignment horizontal="left" vertical="top" wrapText="1"/>
    </xf>
    <xf numFmtId="0" fontId="37" fillId="2" borderId="0" xfId="1" applyFont="1" applyFill="1" applyBorder="1" applyAlignment="1" applyProtection="1">
      <alignment horizontal="left" vertical="center"/>
    </xf>
    <xf numFmtId="0" fontId="39" fillId="2" borderId="0" xfId="1" applyFont="1" applyFill="1" applyBorder="1" applyAlignment="1" applyProtection="1">
      <alignment vertical="top"/>
    </xf>
    <xf numFmtId="0" fontId="36" fillId="0" borderId="0" xfId="1" applyFont="1" applyBorder="1" applyAlignment="1" applyProtection="1">
      <alignment horizontal="left" vertical="top"/>
    </xf>
    <xf numFmtId="0" fontId="48" fillId="0" borderId="0" xfId="1" applyFont="1" applyAlignment="1" applyProtection="1">
      <alignment horizontal="center" vertical="center"/>
    </xf>
    <xf numFmtId="0" fontId="36" fillId="0" borderId="0" xfId="1" applyFont="1" applyAlignment="1" applyProtection="1">
      <alignment horizontal="left" vertical="center"/>
    </xf>
    <xf numFmtId="0" fontId="37" fillId="0" borderId="0" xfId="1" applyFont="1" applyAlignment="1" applyProtection="1">
      <alignment horizontal="center" vertical="center"/>
    </xf>
    <xf numFmtId="0" fontId="35" fillId="0" borderId="0" xfId="1" applyFont="1" applyAlignment="1" applyProtection="1">
      <alignment horizontal="center" vertical="center"/>
    </xf>
    <xf numFmtId="0" fontId="36" fillId="0" borderId="0" xfId="1" applyFont="1" applyAlignment="1" applyProtection="1">
      <alignment horizontal="left" vertical="center" wrapText="1"/>
    </xf>
    <xf numFmtId="0" fontId="37" fillId="0" borderId="0" xfId="1" applyFont="1" applyAlignment="1" applyProtection="1">
      <alignment horizontal="center" vertical="center" wrapText="1"/>
    </xf>
    <xf numFmtId="0" fontId="36" fillId="0" borderId="0" xfId="1" applyFont="1" applyAlignment="1" applyProtection="1">
      <alignment horizontal="center" vertical="center" wrapText="1"/>
    </xf>
    <xf numFmtId="0" fontId="51" fillId="3" borderId="112" xfId="9" applyFont="1" applyFill="1" applyBorder="1" applyAlignment="1">
      <alignment horizontal="center" vertical="center" wrapText="1"/>
    </xf>
    <xf numFmtId="0" fontId="42" fillId="0" borderId="0" xfId="9" applyFont="1" applyBorder="1" applyAlignment="1">
      <alignment horizontal="center" vertical="center"/>
    </xf>
    <xf numFmtId="0" fontId="43" fillId="0" borderId="0" xfId="0" applyFont="1" applyBorder="1" applyAlignment="1">
      <alignment horizontal="center" vertical="center"/>
    </xf>
    <xf numFmtId="12" fontId="34" fillId="2" borderId="0" xfId="1" quotePrefix="1" applyNumberFormat="1" applyFont="1" applyFill="1" applyBorder="1" applyAlignment="1" applyProtection="1">
      <alignment horizontal="center" vertical="center" wrapText="1"/>
      <protection locked="0"/>
    </xf>
    <xf numFmtId="12" fontId="34" fillId="2" borderId="112" xfId="1" quotePrefix="1" applyNumberFormat="1" applyFont="1" applyFill="1" applyBorder="1" applyAlignment="1" applyProtection="1">
      <alignment horizontal="center" vertical="center" wrapText="1"/>
      <protection locked="0"/>
    </xf>
    <xf numFmtId="0" fontId="34" fillId="2" borderId="0" xfId="13" applyFont="1" applyFill="1" applyAlignment="1">
      <alignment horizontal="right" vertical="center" wrapText="1"/>
    </xf>
    <xf numFmtId="0" fontId="4" fillId="3" borderId="168" xfId="5" applyNumberFormat="1" applyFont="1" applyFill="1" applyBorder="1" applyAlignment="1">
      <alignment horizontal="center" vertical="center" shrinkToFit="1"/>
    </xf>
    <xf numFmtId="0" fontId="4" fillId="3" borderId="168" xfId="5" applyNumberFormat="1" applyFont="1" applyFill="1" applyBorder="1" applyAlignment="1">
      <alignment horizontal="center" vertical="center" wrapText="1" shrinkToFit="1"/>
    </xf>
    <xf numFmtId="0" fontId="42" fillId="0" borderId="112" xfId="9" applyFont="1" applyBorder="1" applyAlignment="1" applyProtection="1">
      <alignment horizontal="center" vertical="center"/>
      <protection locked="0"/>
    </xf>
    <xf numFmtId="38" fontId="31" fillId="0" borderId="114" xfId="2" applyFont="1" applyBorder="1" applyAlignment="1" applyProtection="1">
      <alignment horizontal="center" vertical="center"/>
      <protection locked="0"/>
    </xf>
    <xf numFmtId="38" fontId="31" fillId="0" borderId="107" xfId="2" applyFont="1" applyBorder="1" applyAlignment="1" applyProtection="1">
      <alignment horizontal="center" vertical="center"/>
      <protection locked="0"/>
    </xf>
    <xf numFmtId="38" fontId="31" fillId="0" borderId="166" xfId="2" applyFont="1" applyBorder="1" applyAlignment="1" applyProtection="1">
      <alignment horizontal="center" vertical="center"/>
      <protection locked="0"/>
    </xf>
    <xf numFmtId="38" fontId="31" fillId="0" borderId="137" xfId="2" applyFont="1" applyBorder="1" applyAlignment="1" applyProtection="1">
      <alignment horizontal="center" vertical="center"/>
      <protection locked="0"/>
    </xf>
    <xf numFmtId="38" fontId="30" fillId="0" borderId="120" xfId="2" applyFont="1" applyBorder="1" applyAlignment="1">
      <alignment horizontal="center" vertical="center"/>
    </xf>
    <xf numFmtId="38" fontId="30" fillId="0" borderId="138" xfId="2" applyFont="1" applyBorder="1" applyAlignment="1">
      <alignment horizontal="center" vertical="center"/>
    </xf>
    <xf numFmtId="187" fontId="30" fillId="0" borderId="166" xfId="2" applyNumberFormat="1" applyFont="1" applyBorder="1" applyAlignment="1">
      <alignment horizontal="center" vertical="center"/>
    </xf>
    <xf numFmtId="187" fontId="30" fillId="0" borderId="137" xfId="2" applyNumberFormat="1" applyFont="1" applyBorder="1" applyAlignment="1">
      <alignment horizontal="center" vertical="center"/>
    </xf>
    <xf numFmtId="187" fontId="31" fillId="0" borderId="166" xfId="2" applyNumberFormat="1" applyFont="1" applyBorder="1" applyAlignment="1" applyProtection="1">
      <alignment horizontal="center" vertical="center"/>
      <protection locked="0"/>
    </xf>
    <xf numFmtId="187" fontId="31" fillId="0" borderId="137" xfId="2" applyNumberFormat="1" applyFont="1" applyBorder="1" applyAlignment="1" applyProtection="1">
      <alignment horizontal="center" vertical="center"/>
      <protection locked="0"/>
    </xf>
    <xf numFmtId="187" fontId="31" fillId="0" borderId="120" xfId="2" applyNumberFormat="1" applyFont="1" applyBorder="1" applyAlignment="1" applyProtection="1">
      <alignment horizontal="center" vertical="center"/>
      <protection locked="0"/>
    </xf>
    <xf numFmtId="187" fontId="30" fillId="0" borderId="116" xfId="2" applyNumberFormat="1" applyFont="1" applyBorder="1" applyAlignment="1">
      <alignment horizontal="center" vertical="center"/>
    </xf>
    <xf numFmtId="187" fontId="30" fillId="0" borderId="120" xfId="2" applyNumberFormat="1" applyFont="1" applyBorder="1" applyAlignment="1">
      <alignment horizontal="center" vertical="center"/>
    </xf>
    <xf numFmtId="187" fontId="30" fillId="0" borderId="132" xfId="2" applyNumberFormat="1" applyFont="1" applyBorder="1" applyAlignment="1">
      <alignment horizontal="center" vertical="center"/>
    </xf>
    <xf numFmtId="187" fontId="30" fillId="0" borderId="138" xfId="2" applyNumberFormat="1" applyFont="1" applyBorder="1" applyAlignment="1">
      <alignment horizontal="center" vertical="center"/>
    </xf>
    <xf numFmtId="187" fontId="31" fillId="0" borderId="114" xfId="2" applyNumberFormat="1" applyFont="1" applyBorder="1" applyAlignment="1" applyProtection="1">
      <alignment horizontal="center" vertical="center"/>
      <protection locked="0"/>
    </xf>
    <xf numFmtId="38" fontId="46" fillId="0" borderId="54" xfId="2" applyFont="1" applyBorder="1" applyAlignment="1" applyProtection="1">
      <alignment horizontal="center" vertical="center"/>
      <protection locked="0"/>
    </xf>
    <xf numFmtId="0" fontId="55" fillId="0" borderId="8" xfId="13" applyFont="1" applyBorder="1" applyAlignment="1" applyProtection="1">
      <alignment horizontal="center" vertical="center"/>
    </xf>
    <xf numFmtId="2" fontId="35" fillId="2" borderId="8" xfId="1" applyNumberFormat="1" applyFont="1" applyFill="1" applyBorder="1" applyAlignment="1" applyProtection="1">
      <alignment horizontal="center" vertical="center" wrapText="1"/>
    </xf>
    <xf numFmtId="176" fontId="34" fillId="0" borderId="8" xfId="13" applyNumberFormat="1" applyFont="1" applyFill="1" applyBorder="1" applyAlignment="1" applyProtection="1">
      <alignment horizontal="center" vertical="center"/>
      <protection locked="0"/>
    </xf>
    <xf numFmtId="40" fontId="31" fillId="2" borderId="82" xfId="2" applyNumberFormat="1" applyFont="1" applyFill="1" applyBorder="1" applyAlignment="1" applyProtection="1">
      <alignment horizontal="center" vertical="center" wrapText="1"/>
    </xf>
    <xf numFmtId="187" fontId="31" fillId="0" borderId="138" xfId="2" applyNumberFormat="1" applyFont="1" applyBorder="1" applyAlignment="1" applyProtection="1">
      <alignment horizontal="center" vertical="center"/>
    </xf>
    <xf numFmtId="187" fontId="31" fillId="0" borderId="107" xfId="2" applyNumberFormat="1" applyFont="1" applyBorder="1" applyAlignment="1" applyProtection="1">
      <alignment horizontal="center" vertical="center"/>
    </xf>
    <xf numFmtId="0" fontId="43" fillId="0" borderId="181" xfId="9" applyFont="1" applyBorder="1" applyAlignment="1">
      <alignment vertical="center" wrapText="1"/>
    </xf>
    <xf numFmtId="187" fontId="31" fillId="0" borderId="120" xfId="2" applyNumberFormat="1" applyFont="1" applyBorder="1" applyAlignment="1" applyProtection="1">
      <alignment horizontal="center" vertical="center"/>
    </xf>
    <xf numFmtId="0" fontId="73" fillId="0" borderId="0" xfId="9" applyFont="1" applyBorder="1" applyAlignment="1">
      <alignment horizontal="left" vertical="center" wrapText="1" indent="1"/>
    </xf>
    <xf numFmtId="0" fontId="34" fillId="3" borderId="163" xfId="0" applyFont="1" applyFill="1" applyBorder="1" applyAlignment="1">
      <alignment horizontal="center" vertical="center"/>
    </xf>
    <xf numFmtId="3" fontId="46" fillId="0" borderId="1" xfId="1" applyNumberFormat="1" applyFont="1" applyFill="1" applyBorder="1" applyAlignment="1" applyProtection="1">
      <alignment horizontal="right" vertical="center" wrapText="1"/>
      <protection locked="0"/>
    </xf>
    <xf numFmtId="38" fontId="34" fillId="2" borderId="163" xfId="2" quotePrefix="1" applyFont="1" applyFill="1" applyBorder="1" applyAlignment="1" applyProtection="1">
      <alignment horizontal="center" vertical="center" wrapText="1"/>
      <protection locked="0"/>
    </xf>
    <xf numFmtId="180" fontId="46" fillId="0" borderId="54" xfId="15" applyNumberFormat="1" applyFont="1" applyFill="1" applyBorder="1" applyAlignment="1" applyProtection="1">
      <alignment horizontal="center" vertical="center" wrapText="1"/>
      <protection locked="0"/>
    </xf>
    <xf numFmtId="0" fontId="50" fillId="0" borderId="0" xfId="9" applyFont="1" applyAlignment="1">
      <alignment horizontal="left" vertical="center" wrapText="1"/>
    </xf>
    <xf numFmtId="0" fontId="51" fillId="0" borderId="55" xfId="9" applyFont="1" applyBorder="1" applyAlignment="1">
      <alignment horizontal="left" vertical="center"/>
    </xf>
    <xf numFmtId="0" fontId="51" fillId="0" borderId="57" xfId="9" applyFont="1" applyBorder="1" applyAlignment="1">
      <alignment horizontal="left" vertical="center"/>
    </xf>
    <xf numFmtId="0" fontId="51" fillId="0" borderId="15" xfId="9" applyFont="1" applyBorder="1" applyAlignment="1">
      <alignment horizontal="left" vertical="center"/>
    </xf>
    <xf numFmtId="0" fontId="51" fillId="0" borderId="14" xfId="9" applyFont="1" applyBorder="1" applyAlignment="1">
      <alignment horizontal="left" vertical="center"/>
    </xf>
    <xf numFmtId="0" fontId="50" fillId="0" borderId="0" xfId="9" applyFont="1" applyAlignment="1">
      <alignment horizontal="left" vertical="center"/>
    </xf>
    <xf numFmtId="0" fontId="51" fillId="0" borderId="74" xfId="9" applyFont="1" applyBorder="1" applyAlignment="1">
      <alignment horizontal="left" vertical="center"/>
    </xf>
    <xf numFmtId="0" fontId="51" fillId="0" borderId="75" xfId="9" applyFont="1" applyBorder="1" applyAlignment="1">
      <alignment horizontal="left" vertical="center"/>
    </xf>
    <xf numFmtId="0" fontId="51" fillId="0" borderId="122" xfId="9" applyFont="1" applyBorder="1" applyAlignment="1">
      <alignment horizontal="left" vertical="center"/>
    </xf>
    <xf numFmtId="0" fontId="51" fillId="0" borderId="123" xfId="9" applyFont="1" applyBorder="1" applyAlignment="1">
      <alignment horizontal="left" vertical="center"/>
    </xf>
    <xf numFmtId="0" fontId="51" fillId="0" borderId="19" xfId="9" applyFont="1" applyBorder="1" applyAlignment="1">
      <alignment horizontal="left" vertical="center"/>
    </xf>
    <xf numFmtId="0" fontId="51" fillId="0" borderId="18" xfId="9" applyFont="1" applyBorder="1" applyAlignment="1">
      <alignment horizontal="left" vertical="center"/>
    </xf>
    <xf numFmtId="0" fontId="51" fillId="0" borderId="106" xfId="9" applyFont="1" applyBorder="1" applyAlignment="1">
      <alignment horizontal="left" vertical="center"/>
    </xf>
    <xf numFmtId="0" fontId="51" fillId="0" borderId="22" xfId="9" applyFont="1" applyBorder="1" applyAlignment="1">
      <alignment horizontal="left" vertical="center"/>
    </xf>
    <xf numFmtId="0" fontId="51" fillId="0" borderId="169" xfId="9" applyFont="1" applyBorder="1" applyAlignment="1">
      <alignment horizontal="left" vertical="center"/>
    </xf>
    <xf numFmtId="0" fontId="51" fillId="0" borderId="170" xfId="9" applyFont="1" applyBorder="1" applyAlignment="1">
      <alignment horizontal="left" vertical="center"/>
    </xf>
    <xf numFmtId="0" fontId="54" fillId="0" borderId="0" xfId="9" applyFont="1" applyAlignment="1">
      <alignment horizontal="center" vertical="center" wrapText="1" shrinkToFit="1"/>
    </xf>
    <xf numFmtId="0" fontId="54" fillId="0" borderId="0" xfId="9" applyFont="1" applyAlignment="1">
      <alignment horizontal="center" vertical="center" shrinkToFit="1"/>
    </xf>
    <xf numFmtId="0" fontId="73" fillId="0" borderId="0" xfId="9" applyFont="1" applyAlignment="1">
      <alignment horizontal="left" vertical="center" wrapText="1"/>
    </xf>
    <xf numFmtId="0" fontId="73" fillId="0" borderId="16" xfId="9" applyFont="1" applyBorder="1" applyAlignment="1" applyProtection="1">
      <alignment horizontal="left" vertical="center" wrapText="1" indent="1"/>
      <protection locked="0"/>
    </xf>
    <xf numFmtId="12" fontId="34" fillId="2" borderId="163" xfId="1" quotePrefix="1" applyNumberFormat="1" applyFont="1" applyFill="1" applyBorder="1" applyAlignment="1" applyProtection="1">
      <alignment horizontal="center" vertical="center" wrapText="1"/>
      <protection locked="0"/>
    </xf>
    <xf numFmtId="0" fontId="34" fillId="3" borderId="62" xfId="0" applyFont="1" applyFill="1" applyBorder="1" applyAlignment="1">
      <alignment horizontal="center" vertical="center" wrapText="1"/>
    </xf>
    <xf numFmtId="0" fontId="34" fillId="3" borderId="159" xfId="0" applyFont="1" applyFill="1" applyBorder="1" applyAlignment="1">
      <alignment horizontal="center" vertical="center" wrapText="1"/>
    </xf>
    <xf numFmtId="12" fontId="35" fillId="2" borderId="8" xfId="1" quotePrefix="1" applyNumberFormat="1" applyFont="1" applyFill="1" applyBorder="1" applyAlignment="1" applyProtection="1">
      <alignment horizontal="center" vertical="center" wrapText="1"/>
      <protection locked="0"/>
    </xf>
    <xf numFmtId="0" fontId="34" fillId="2" borderId="163" xfId="1" applyFont="1" applyFill="1" applyBorder="1" applyAlignment="1" applyProtection="1">
      <alignment horizontal="center" vertical="center" wrapText="1"/>
      <protection locked="0"/>
    </xf>
    <xf numFmtId="0" fontId="86" fillId="9" borderId="0" xfId="0" applyFont="1" applyFill="1" applyAlignment="1">
      <alignment horizontal="left" vertical="center" wrapText="1"/>
    </xf>
    <xf numFmtId="0" fontId="39" fillId="9" borderId="0" xfId="0" applyFont="1" applyFill="1" applyAlignment="1">
      <alignment horizontal="right" vertical="center" wrapText="1"/>
    </xf>
    <xf numFmtId="0" fontId="35" fillId="0" borderId="0" xfId="15" applyFont="1">
      <alignment vertical="center"/>
    </xf>
    <xf numFmtId="0" fontId="61" fillId="0" borderId="0" xfId="15" applyFont="1">
      <alignment vertical="center"/>
    </xf>
    <xf numFmtId="0" fontId="34" fillId="3" borderId="163" xfId="0" applyFont="1" applyFill="1" applyBorder="1" applyAlignment="1">
      <alignment horizontal="center" vertical="center"/>
    </xf>
    <xf numFmtId="12" fontId="34" fillId="2" borderId="164" xfId="1" quotePrefix="1" applyNumberFormat="1" applyFont="1" applyFill="1" applyBorder="1" applyAlignment="1" applyProtection="1">
      <alignment horizontal="center" vertical="center" wrapText="1"/>
      <protection locked="0"/>
    </xf>
    <xf numFmtId="12" fontId="34" fillId="2" borderId="165" xfId="1" quotePrefix="1" applyNumberFormat="1" applyFont="1" applyFill="1" applyBorder="1" applyAlignment="1" applyProtection="1">
      <alignment horizontal="center" vertical="center" wrapText="1"/>
      <protection locked="0"/>
    </xf>
    <xf numFmtId="12" fontId="34" fillId="2" borderId="162" xfId="1" quotePrefix="1" applyNumberFormat="1" applyFont="1" applyFill="1" applyBorder="1" applyAlignment="1" applyProtection="1">
      <alignment horizontal="center" vertical="center" wrapText="1"/>
      <protection locked="0"/>
    </xf>
    <xf numFmtId="0" fontId="34" fillId="3" borderId="12" xfId="0" applyFont="1" applyFill="1" applyBorder="1" applyAlignment="1">
      <alignment horizontal="left" vertical="center" wrapText="1"/>
    </xf>
    <xf numFmtId="0" fontId="34" fillId="3" borderId="159" xfId="0" applyFont="1" applyFill="1" applyBorder="1" applyAlignment="1">
      <alignment horizontal="left" vertical="center" wrapText="1"/>
    </xf>
    <xf numFmtId="0" fontId="34" fillId="2" borderId="0" xfId="1" applyFont="1" applyFill="1" applyBorder="1" applyAlignment="1" applyProtection="1">
      <alignment horizontal="right" vertical="center" wrapText="1"/>
      <protection locked="0"/>
    </xf>
    <xf numFmtId="0" fontId="34" fillId="9" borderId="0" xfId="0" applyFont="1" applyFill="1" applyAlignment="1">
      <alignment horizontal="right" vertical="center"/>
    </xf>
    <xf numFmtId="0" fontId="35" fillId="2" borderId="8" xfId="1" applyFont="1" applyFill="1" applyBorder="1" applyAlignment="1" applyProtection="1">
      <alignment horizontal="center" vertical="center" wrapText="1"/>
    </xf>
    <xf numFmtId="0" fontId="37" fillId="0" borderId="0" xfId="0" applyFont="1" applyAlignment="1">
      <alignment horizontal="left" vertical="center" wrapText="1"/>
    </xf>
    <xf numFmtId="0" fontId="39" fillId="0" borderId="0" xfId="13" applyFont="1" applyFill="1" applyAlignment="1">
      <alignment horizontal="right" vertical="center" wrapText="1"/>
    </xf>
    <xf numFmtId="0" fontId="39" fillId="8" borderId="163" xfId="13" applyFont="1" applyFill="1" applyBorder="1" applyAlignment="1">
      <alignment horizontal="left" vertical="center"/>
    </xf>
    <xf numFmtId="0" fontId="39" fillId="8" borderId="173" xfId="13" applyFont="1" applyFill="1" applyBorder="1" applyAlignment="1">
      <alignment horizontal="left" vertical="center" wrapText="1"/>
    </xf>
    <xf numFmtId="0" fontId="39" fillId="8" borderId="173" xfId="13" applyFont="1" applyFill="1" applyBorder="1" applyAlignment="1">
      <alignment horizontal="left" vertical="center"/>
    </xf>
    <xf numFmtId="0" fontId="39" fillId="8" borderId="164" xfId="13" applyFont="1" applyFill="1" applyBorder="1" applyAlignment="1">
      <alignment horizontal="left" vertical="center"/>
    </xf>
    <xf numFmtId="0" fontId="39" fillId="8" borderId="165" xfId="13" applyFont="1" applyFill="1" applyBorder="1" applyAlignment="1">
      <alignment horizontal="left" vertical="center"/>
    </xf>
    <xf numFmtId="0" fontId="39" fillId="8" borderId="162" xfId="13" applyFont="1" applyFill="1" applyBorder="1" applyAlignment="1">
      <alignment horizontal="left" vertical="center"/>
    </xf>
    <xf numFmtId="0" fontId="39" fillId="8" borderId="0" xfId="13" applyFont="1" applyFill="1" applyAlignment="1">
      <alignment horizontal="right" vertical="center" wrapText="1"/>
    </xf>
    <xf numFmtId="0" fontId="39" fillId="0" borderId="0" xfId="13" applyFont="1" applyAlignment="1">
      <alignment horizontal="right" vertical="center" wrapText="1"/>
    </xf>
    <xf numFmtId="0" fontId="39" fillId="8" borderId="163" xfId="13" applyFont="1" applyFill="1" applyBorder="1" applyAlignment="1">
      <alignment horizontal="center" vertical="center"/>
    </xf>
    <xf numFmtId="0" fontId="39" fillId="8" borderId="163" xfId="13" applyFont="1" applyFill="1" applyBorder="1" applyAlignment="1">
      <alignment horizontal="center" vertical="center" wrapText="1"/>
    </xf>
    <xf numFmtId="0" fontId="34" fillId="8" borderId="54" xfId="13" applyFont="1" applyFill="1" applyBorder="1" applyAlignment="1" applyProtection="1">
      <alignment horizontal="left" vertical="center"/>
      <protection locked="0"/>
    </xf>
    <xf numFmtId="185" fontId="34" fillId="8" borderId="54" xfId="13" applyNumberFormat="1" applyFont="1" applyFill="1" applyBorder="1" applyAlignment="1" applyProtection="1">
      <alignment horizontal="right" vertical="center" indent="1"/>
      <protection locked="0"/>
    </xf>
    <xf numFmtId="176" fontId="34" fillId="8" borderId="54" xfId="13" applyNumberFormat="1" applyFont="1" applyFill="1" applyBorder="1" applyAlignment="1" applyProtection="1">
      <alignment horizontal="left" vertical="center"/>
      <protection locked="0"/>
    </xf>
    <xf numFmtId="38" fontId="34" fillId="8" borderId="54" xfId="2" applyFont="1" applyFill="1" applyBorder="1" applyAlignment="1">
      <alignment horizontal="right" vertical="center" indent="1"/>
    </xf>
    <xf numFmtId="0" fontId="42" fillId="8" borderId="55" xfId="0" applyFont="1" applyFill="1" applyBorder="1" applyAlignment="1">
      <alignment horizontal="center" vertical="center" wrapText="1"/>
    </xf>
    <xf numFmtId="0" fontId="42" fillId="8" borderId="56" xfId="0" applyFont="1" applyFill="1" applyBorder="1" applyAlignment="1">
      <alignment horizontal="center" vertical="center" wrapText="1"/>
    </xf>
    <xf numFmtId="0" fontId="42" fillId="8" borderId="57" xfId="0" applyFont="1" applyFill="1" applyBorder="1" applyAlignment="1">
      <alignment horizontal="center" vertical="center" wrapText="1"/>
    </xf>
    <xf numFmtId="0" fontId="43" fillId="8" borderId="55" xfId="0" applyFont="1" applyFill="1" applyBorder="1" applyAlignment="1">
      <alignment horizontal="left" vertical="center" wrapText="1"/>
    </xf>
    <xf numFmtId="0" fontId="43" fillId="8" borderId="56" xfId="0" applyFont="1" applyFill="1" applyBorder="1" applyAlignment="1">
      <alignment horizontal="left" vertical="center" wrapText="1"/>
    </xf>
    <xf numFmtId="0" fontId="43" fillId="8" borderId="57" xfId="0" applyFont="1" applyFill="1" applyBorder="1" applyAlignment="1">
      <alignment horizontal="left" vertical="center" wrapText="1"/>
    </xf>
    <xf numFmtId="0" fontId="43" fillId="0" borderId="20" xfId="1" applyFont="1" applyBorder="1" applyAlignment="1">
      <alignment horizontal="left" vertical="center" wrapText="1"/>
    </xf>
    <xf numFmtId="0" fontId="39" fillId="8" borderId="0" xfId="13" applyFont="1" applyFill="1" applyAlignment="1">
      <alignment horizontal="left" vertical="center"/>
    </xf>
    <xf numFmtId="0" fontId="39" fillId="8" borderId="0" xfId="13" applyFont="1" applyFill="1" applyAlignment="1">
      <alignment horizontal="left" vertical="center" wrapText="1"/>
    </xf>
    <xf numFmtId="0" fontId="39" fillId="0" borderId="0" xfId="13" applyFont="1" applyAlignment="1">
      <alignment horizontal="left" vertical="center"/>
    </xf>
    <xf numFmtId="0" fontId="34" fillId="3" borderId="83" xfId="13" applyFont="1" applyFill="1" applyBorder="1" applyAlignment="1" applyProtection="1">
      <alignment horizontal="right" vertical="center" indent="2"/>
      <protection locked="0"/>
    </xf>
    <xf numFmtId="0" fontId="34" fillId="3" borderId="84" xfId="13" applyFont="1" applyFill="1" applyBorder="1" applyAlignment="1" applyProtection="1">
      <alignment horizontal="right" vertical="center" indent="2"/>
      <protection locked="0"/>
    </xf>
    <xf numFmtId="0" fontId="34" fillId="3" borderId="85" xfId="13" applyFont="1" applyFill="1" applyBorder="1" applyAlignment="1" applyProtection="1">
      <alignment horizontal="right" vertical="center" indent="2"/>
      <protection locked="0"/>
    </xf>
    <xf numFmtId="0" fontId="34" fillId="3" borderId="84" xfId="13" applyFont="1" applyFill="1" applyBorder="1" applyAlignment="1" applyProtection="1">
      <alignment horizontal="center" vertical="center"/>
      <protection locked="0"/>
    </xf>
    <xf numFmtId="0" fontId="39" fillId="0" borderId="0" xfId="13" applyFont="1" applyAlignment="1">
      <alignment horizontal="left" vertical="center" wrapText="1"/>
    </xf>
    <xf numFmtId="0" fontId="35" fillId="2" borderId="0" xfId="13" applyFont="1" applyFill="1" applyAlignment="1">
      <alignment horizontal="left" vertical="center" wrapText="1"/>
    </xf>
    <xf numFmtId="0" fontId="34" fillId="2" borderId="8" xfId="13" applyFont="1" applyFill="1" applyBorder="1" applyAlignment="1">
      <alignment horizontal="left" vertical="center"/>
    </xf>
    <xf numFmtId="0" fontId="42" fillId="0" borderId="0" xfId="1" applyFont="1" applyAlignment="1">
      <alignment horizontal="left" vertical="center"/>
    </xf>
    <xf numFmtId="176" fontId="34" fillId="0" borderId="8" xfId="13" applyNumberFormat="1" applyFont="1" applyBorder="1" applyAlignment="1" applyProtection="1">
      <alignment horizontal="right" vertical="center" indent="1"/>
      <protection locked="0"/>
    </xf>
    <xf numFmtId="0" fontId="34" fillId="0" borderId="54" xfId="13" applyFont="1" applyBorder="1" applyAlignment="1" applyProtection="1">
      <alignment horizontal="left" vertical="center" wrapText="1"/>
      <protection locked="0"/>
    </xf>
    <xf numFmtId="0" fontId="34" fillId="0" borderId="55" xfId="13" applyFont="1" applyBorder="1" applyAlignment="1" applyProtection="1">
      <alignment horizontal="left" vertical="center"/>
      <protection locked="0"/>
    </xf>
    <xf numFmtId="0" fontId="34" fillId="0" borderId="56" xfId="13" applyFont="1" applyBorder="1" applyAlignment="1" applyProtection="1">
      <alignment horizontal="left" vertical="center"/>
      <protection locked="0"/>
    </xf>
    <xf numFmtId="0" fontId="34" fillId="0" borderId="57" xfId="13" applyFont="1" applyBorder="1" applyAlignment="1" applyProtection="1">
      <alignment horizontal="left" vertical="center"/>
      <protection locked="0"/>
    </xf>
    <xf numFmtId="0" fontId="34" fillId="0" borderId="54" xfId="13" applyFont="1" applyFill="1" applyBorder="1" applyAlignment="1" applyProtection="1">
      <alignment horizontal="left" vertical="center"/>
      <protection locked="0"/>
    </xf>
    <xf numFmtId="0" fontId="39" fillId="8" borderId="0" xfId="13" applyFont="1" applyFill="1" applyAlignment="1">
      <alignment horizontal="right" vertical="center"/>
    </xf>
    <xf numFmtId="0" fontId="34" fillId="8" borderId="54" xfId="13" applyFont="1" applyFill="1" applyBorder="1" applyAlignment="1">
      <alignment horizontal="center" vertical="center"/>
    </xf>
    <xf numFmtId="0" fontId="79" fillId="3" borderId="127" xfId="9" applyFont="1" applyFill="1" applyBorder="1" applyAlignment="1">
      <alignment horizontal="center" vertical="center"/>
    </xf>
    <xf numFmtId="0" fontId="79" fillId="3" borderId="133" xfId="9" applyFont="1" applyFill="1" applyBorder="1" applyAlignment="1">
      <alignment horizontal="center" vertical="center"/>
    </xf>
    <xf numFmtId="0" fontId="79" fillId="3" borderId="128" xfId="9" applyFont="1" applyFill="1" applyBorder="1" applyAlignment="1">
      <alignment horizontal="center" vertical="center"/>
    </xf>
    <xf numFmtId="3" fontId="81" fillId="3" borderId="55" xfId="9" applyNumberFormat="1" applyFont="1" applyFill="1" applyBorder="1" applyAlignment="1">
      <alignment horizontal="center" vertical="center" wrapText="1"/>
    </xf>
    <xf numFmtId="3" fontId="81" fillId="3" borderId="56" xfId="9" applyNumberFormat="1" applyFont="1" applyFill="1" applyBorder="1" applyAlignment="1">
      <alignment horizontal="center" vertical="center" wrapText="1"/>
    </xf>
    <xf numFmtId="3" fontId="81" fillId="3" borderId="57" xfId="9" applyNumberFormat="1" applyFont="1" applyFill="1" applyBorder="1" applyAlignment="1">
      <alignment horizontal="center" vertical="center" wrapText="1"/>
    </xf>
    <xf numFmtId="0" fontId="79" fillId="3" borderId="55" xfId="9" applyFont="1" applyFill="1" applyBorder="1" applyAlignment="1">
      <alignment horizontal="center" vertical="center"/>
    </xf>
    <xf numFmtId="0" fontId="79" fillId="3" borderId="56" xfId="9" applyFont="1" applyFill="1" applyBorder="1" applyAlignment="1">
      <alignment horizontal="center" vertical="center"/>
    </xf>
    <xf numFmtId="0" fontId="79" fillId="3" borderId="57" xfId="9" applyFont="1" applyFill="1" applyBorder="1" applyAlignment="1">
      <alignment horizontal="center" vertical="center"/>
    </xf>
    <xf numFmtId="0" fontId="43" fillId="3" borderId="88" xfId="9" applyFont="1" applyFill="1" applyBorder="1" applyAlignment="1">
      <alignment horizontal="center" vertical="center" wrapText="1"/>
    </xf>
    <xf numFmtId="0" fontId="43" fillId="3" borderId="118" xfId="9" applyFont="1" applyFill="1" applyBorder="1" applyAlignment="1">
      <alignment horizontal="center" vertical="center"/>
    </xf>
    <xf numFmtId="0" fontId="79" fillId="3" borderId="127" xfId="9" applyFont="1" applyFill="1" applyBorder="1" applyAlignment="1">
      <alignment horizontal="center" vertical="center" wrapText="1"/>
    </xf>
    <xf numFmtId="0" fontId="79" fillId="3" borderId="133" xfId="9" applyFont="1" applyFill="1" applyBorder="1" applyAlignment="1">
      <alignment horizontal="center" vertical="center" wrapText="1"/>
    </xf>
    <xf numFmtId="0" fontId="79" fillId="3" borderId="128" xfId="9" applyFont="1" applyFill="1" applyBorder="1" applyAlignment="1">
      <alignment horizontal="center" vertical="center" wrapText="1"/>
    </xf>
    <xf numFmtId="0" fontId="81" fillId="3" borderId="114" xfId="9" applyFont="1" applyFill="1" applyBorder="1" applyAlignment="1">
      <alignment horizontal="center" vertical="center" wrapText="1"/>
    </xf>
    <xf numFmtId="0" fontId="81" fillId="3" borderId="117" xfId="9" applyFont="1" applyFill="1" applyBorder="1" applyAlignment="1">
      <alignment horizontal="center" vertical="center" wrapText="1"/>
    </xf>
    <xf numFmtId="0" fontId="81" fillId="3" borderId="120" xfId="9" applyFont="1" applyFill="1" applyBorder="1" applyAlignment="1">
      <alignment horizontal="center" vertical="center" wrapText="1"/>
    </xf>
    <xf numFmtId="0" fontId="81" fillId="3" borderId="125" xfId="9" applyFont="1" applyFill="1" applyBorder="1" applyAlignment="1">
      <alignment horizontal="center" vertical="center" wrapText="1"/>
    </xf>
    <xf numFmtId="0" fontId="81" fillId="3" borderId="82" xfId="9" applyFont="1" applyFill="1" applyBorder="1" applyAlignment="1">
      <alignment horizontal="center" vertical="center" wrapText="1"/>
    </xf>
    <xf numFmtId="0" fontId="81" fillId="3" borderId="129" xfId="9" applyFont="1" applyFill="1" applyBorder="1" applyAlignment="1">
      <alignment horizontal="center" vertical="center" wrapText="1"/>
    </xf>
    <xf numFmtId="0" fontId="81" fillId="3" borderId="131" xfId="9" applyFont="1" applyFill="1" applyBorder="1" applyAlignment="1">
      <alignment horizontal="center" vertical="center" wrapText="1"/>
    </xf>
    <xf numFmtId="0" fontId="81" fillId="3" borderId="16" xfId="9" applyFont="1" applyFill="1" applyBorder="1" applyAlignment="1">
      <alignment horizontal="center" vertical="center" wrapText="1"/>
    </xf>
    <xf numFmtId="0" fontId="81" fillId="3" borderId="132" xfId="9" applyFont="1" applyFill="1" applyBorder="1" applyAlignment="1">
      <alignment horizontal="center" vertical="center" wrapText="1"/>
    </xf>
    <xf numFmtId="3" fontId="81" fillId="3" borderId="84" xfId="9" applyNumberFormat="1" applyFont="1" applyFill="1" applyBorder="1" applyAlignment="1">
      <alignment horizontal="center" vertical="center" wrapText="1"/>
    </xf>
    <xf numFmtId="3" fontId="81" fillId="3" borderId="107" xfId="9" applyNumberFormat="1" applyFont="1" applyFill="1" applyBorder="1" applyAlignment="1">
      <alignment horizontal="center" vertical="center" wrapText="1"/>
    </xf>
    <xf numFmtId="0" fontId="79" fillId="3" borderId="113" xfId="9" applyFont="1" applyFill="1" applyBorder="1" applyAlignment="1">
      <alignment horizontal="center" vertical="center"/>
    </xf>
    <xf numFmtId="0" fontId="79" fillId="3" borderId="79" xfId="9" applyFont="1" applyFill="1" applyBorder="1" applyAlignment="1">
      <alignment horizontal="center" vertical="center"/>
    </xf>
    <xf numFmtId="0" fontId="79" fillId="3" borderId="130" xfId="9" applyFont="1" applyFill="1" applyBorder="1" applyAlignment="1">
      <alignment horizontal="center" vertical="center"/>
    </xf>
    <xf numFmtId="0" fontId="79" fillId="3" borderId="22" xfId="9" applyFont="1" applyFill="1" applyBorder="1" applyAlignment="1">
      <alignment horizontal="center" vertical="center"/>
    </xf>
    <xf numFmtId="0" fontId="79" fillId="3" borderId="54" xfId="9" applyFont="1" applyFill="1" applyBorder="1" applyAlignment="1">
      <alignment horizontal="center" vertical="center"/>
    </xf>
    <xf numFmtId="0" fontId="79" fillId="3" borderId="89" xfId="9" applyFont="1" applyFill="1" applyBorder="1" applyAlignment="1">
      <alignment horizontal="center" vertical="center"/>
    </xf>
    <xf numFmtId="0" fontId="81" fillId="3" borderId="54" xfId="9" applyFont="1" applyFill="1" applyBorder="1" applyAlignment="1">
      <alignment horizontal="center" vertical="center" wrapText="1"/>
    </xf>
    <xf numFmtId="0" fontId="81" fillId="3" borderId="68" xfId="9" applyFont="1" applyFill="1" applyBorder="1" applyAlignment="1">
      <alignment horizontal="center" vertical="center" wrapText="1"/>
    </xf>
    <xf numFmtId="0" fontId="43" fillId="3" borderId="89" xfId="9" applyFont="1" applyFill="1" applyBorder="1" applyAlignment="1">
      <alignment horizontal="center" vertical="center" wrapText="1"/>
    </xf>
    <xf numFmtId="0" fontId="43" fillId="3" borderId="134" xfId="9" applyFont="1" applyFill="1" applyBorder="1" applyAlignment="1">
      <alignment horizontal="center" vertical="center"/>
    </xf>
    <xf numFmtId="0" fontId="97" fillId="0" borderId="127" xfId="9" applyFont="1" applyBorder="1" applyAlignment="1">
      <alignment horizontal="left" vertical="center" wrapText="1"/>
    </xf>
    <xf numFmtId="0" fontId="97" fillId="0" borderId="116" xfId="9" applyFont="1" applyBorder="1" applyAlignment="1">
      <alignment horizontal="left" vertical="center" wrapText="1"/>
    </xf>
    <xf numFmtId="0" fontId="97" fillId="0" borderId="29" xfId="9" applyFont="1" applyBorder="1" applyAlignment="1">
      <alignment horizontal="left" vertical="center"/>
    </xf>
    <xf numFmtId="0" fontId="97" fillId="0" borderId="115" xfId="9" applyFont="1" applyBorder="1" applyAlignment="1">
      <alignment horizontal="left" vertical="center"/>
    </xf>
    <xf numFmtId="0" fontId="97" fillId="0" borderId="78" xfId="9" applyFont="1" applyBorder="1" applyAlignment="1">
      <alignment horizontal="left" vertical="center" wrapText="1"/>
    </xf>
    <xf numFmtId="0" fontId="97" fillId="0" borderId="159" xfId="9" applyFont="1" applyBorder="1" applyAlignment="1">
      <alignment horizontal="left" vertical="center" wrapText="1"/>
    </xf>
    <xf numFmtId="4" fontId="97" fillId="0" borderId="176" xfId="9" applyNumberFormat="1" applyFont="1" applyBorder="1" applyAlignment="1">
      <alignment horizontal="center" vertical="center"/>
    </xf>
    <xf numFmtId="4" fontId="97" fillId="0" borderId="135" xfId="9" applyNumberFormat="1" applyFont="1" applyBorder="1" applyAlignment="1">
      <alignment horizontal="center" vertical="center"/>
    </xf>
    <xf numFmtId="0" fontId="93" fillId="0" borderId="0" xfId="9" applyFont="1">
      <alignment vertical="center"/>
    </xf>
    <xf numFmtId="0" fontId="34" fillId="2" borderId="8" xfId="1" applyFont="1" applyFill="1" applyBorder="1" applyAlignment="1" applyProtection="1">
      <alignment horizontal="left" vertical="center" wrapText="1"/>
    </xf>
    <xf numFmtId="0" fontId="42" fillId="0" borderId="127" xfId="9" applyFont="1" applyBorder="1" applyAlignment="1">
      <alignment vertical="center" textRotation="255"/>
    </xf>
    <xf numFmtId="0" fontId="42" fillId="0" borderId="133" xfId="9" applyFont="1" applyBorder="1" applyAlignment="1">
      <alignment vertical="center" textRotation="255"/>
    </xf>
    <xf numFmtId="0" fontId="42" fillId="0" borderId="128" xfId="9" applyFont="1" applyBorder="1" applyAlignment="1">
      <alignment vertical="center" textRotation="255"/>
    </xf>
    <xf numFmtId="0" fontId="42" fillId="0" borderId="0" xfId="9" applyFont="1" applyAlignment="1">
      <alignment horizontal="left" vertical="center" wrapText="1"/>
    </xf>
    <xf numFmtId="0" fontId="42" fillId="0" borderId="127" xfId="9" applyFont="1" applyBorder="1" applyAlignment="1">
      <alignment vertical="center" textRotation="255" wrapText="1"/>
    </xf>
    <xf numFmtId="0" fontId="39" fillId="0" borderId="54" xfId="15" applyFont="1" applyBorder="1" applyAlignment="1">
      <alignment horizontal="left" vertical="center"/>
    </xf>
    <xf numFmtId="0" fontId="35" fillId="2" borderId="8" xfId="1" applyFont="1" applyFill="1" applyBorder="1" applyAlignment="1" applyProtection="1">
      <alignment horizontal="left" vertical="center" wrapText="1"/>
    </xf>
    <xf numFmtId="0" fontId="39" fillId="0" borderId="19" xfId="15" applyFont="1" applyBorder="1" applyAlignment="1">
      <alignment horizontal="left" vertical="center"/>
    </xf>
    <xf numFmtId="0" fontId="39" fillId="0" borderId="18" xfId="15" applyFont="1" applyBorder="1" applyAlignment="1">
      <alignment horizontal="left" vertical="center"/>
    </xf>
    <xf numFmtId="0" fontId="39" fillId="0" borderId="156" xfId="15" applyFont="1" applyBorder="1" applyAlignment="1">
      <alignment horizontal="left" vertical="center"/>
    </xf>
    <xf numFmtId="0" fontId="39" fillId="0" borderId="158" xfId="15" applyFont="1" applyBorder="1" applyAlignment="1">
      <alignment horizontal="left" vertical="center"/>
    </xf>
    <xf numFmtId="177" fontId="46" fillId="0" borderId="12" xfId="13" applyNumberFormat="1" applyFont="1" applyBorder="1" applyAlignment="1" applyProtection="1">
      <alignment horizontal="center" vertical="center"/>
      <protection locked="0"/>
    </xf>
    <xf numFmtId="177" fontId="46" fillId="0" borderId="159" xfId="13" applyNumberFormat="1" applyFont="1" applyBorder="1" applyAlignment="1" applyProtection="1">
      <alignment horizontal="center" vertical="center"/>
      <protection locked="0"/>
    </xf>
    <xf numFmtId="0" fontId="39" fillId="0" borderId="54" xfId="15" quotePrefix="1" applyFont="1" applyBorder="1" applyAlignment="1">
      <alignment horizontal="center" vertical="center"/>
    </xf>
    <xf numFmtId="0" fontId="39" fillId="0" borderId="54" xfId="15" quotePrefix="1" applyFont="1" applyBorder="1" applyAlignment="1">
      <alignment horizontal="left" vertical="center" wrapText="1"/>
    </xf>
    <xf numFmtId="0" fontId="69" fillId="0" borderId="56" xfId="18" applyFont="1" applyBorder="1" applyAlignment="1" applyProtection="1">
      <alignment vertical="center" shrinkToFit="1"/>
      <protection locked="0"/>
    </xf>
    <xf numFmtId="0" fontId="69" fillId="0" borderId="137" xfId="18" applyFont="1" applyBorder="1" applyAlignment="1" applyProtection="1">
      <alignment vertical="center" shrinkToFit="1"/>
      <protection locked="0"/>
    </xf>
    <xf numFmtId="0" fontId="71" fillId="7" borderId="125" xfId="18" applyFont="1" applyFill="1" applyBorder="1" applyAlignment="1">
      <alignment horizontal="center" vertical="center" wrapText="1"/>
    </xf>
    <xf numFmtId="0" fontId="71" fillId="7" borderId="82" xfId="18" applyFont="1" applyFill="1" applyBorder="1" applyAlignment="1">
      <alignment horizontal="center" vertical="center" wrapText="1"/>
    </xf>
    <xf numFmtId="0" fontId="71" fillId="7" borderId="129" xfId="18" applyFont="1" applyFill="1" applyBorder="1" applyAlignment="1">
      <alignment horizontal="center" vertical="center" wrapText="1"/>
    </xf>
    <xf numFmtId="0" fontId="71" fillId="7" borderId="139" xfId="18" applyFont="1" applyFill="1" applyBorder="1" applyAlignment="1">
      <alignment horizontal="center" vertical="center" wrapText="1"/>
    </xf>
    <xf numFmtId="0" fontId="71" fillId="7" borderId="8" xfId="18" applyFont="1" applyFill="1" applyBorder="1" applyAlignment="1">
      <alignment horizontal="center" vertical="center" wrapText="1"/>
    </xf>
    <xf numFmtId="0" fontId="71" fillId="7" borderId="140" xfId="18" applyFont="1" applyFill="1" applyBorder="1" applyAlignment="1">
      <alignment horizontal="center" vertical="center" wrapText="1"/>
    </xf>
    <xf numFmtId="0" fontId="69" fillId="8" borderId="82" xfId="18" applyFont="1" applyFill="1" applyBorder="1" applyAlignment="1" applyProtection="1">
      <alignment horizontal="left" vertical="center" shrinkToFit="1"/>
      <protection locked="0"/>
    </xf>
    <xf numFmtId="0" fontId="69" fillId="8" borderId="129" xfId="18" applyFont="1" applyFill="1" applyBorder="1" applyAlignment="1" applyProtection="1">
      <alignment horizontal="left" vertical="center" shrinkToFit="1"/>
      <protection locked="0"/>
    </xf>
    <xf numFmtId="0" fontId="69" fillId="0" borderId="56" xfId="9" applyFont="1" applyBorder="1" applyProtection="1">
      <alignment vertical="center"/>
      <protection locked="0"/>
    </xf>
    <xf numFmtId="0" fontId="69" fillId="0" borderId="137" xfId="9" applyFont="1" applyBorder="1" applyProtection="1">
      <alignment vertical="center"/>
      <protection locked="0"/>
    </xf>
    <xf numFmtId="0" fontId="69" fillId="8" borderId="56" xfId="18" applyFont="1" applyFill="1" applyBorder="1" applyAlignment="1" applyProtection="1">
      <alignment vertical="center" shrinkToFit="1"/>
      <protection locked="0"/>
    </xf>
    <xf numFmtId="0" fontId="69" fillId="8" borderId="137" xfId="18" applyFont="1" applyFill="1" applyBorder="1" applyAlignment="1" applyProtection="1">
      <alignment vertical="center" shrinkToFit="1"/>
      <protection locked="0"/>
    </xf>
    <xf numFmtId="0" fontId="69" fillId="0" borderId="55" xfId="18" applyFont="1" applyBorder="1" applyAlignment="1" applyProtection="1">
      <alignment vertical="center" shrinkToFit="1"/>
      <protection locked="0"/>
    </xf>
    <xf numFmtId="0" fontId="69" fillId="0" borderId="74" xfId="18" applyFont="1" applyBorder="1" applyAlignment="1" applyProtection="1">
      <alignment vertical="center" shrinkToFit="1"/>
      <protection locked="0"/>
    </xf>
    <xf numFmtId="0" fontId="69" fillId="0" borderId="138" xfId="18" applyFont="1" applyBorder="1" applyAlignment="1" applyProtection="1">
      <alignment vertical="center" shrinkToFit="1"/>
      <protection locked="0"/>
    </xf>
    <xf numFmtId="38" fontId="22" fillId="3" borderId="12" xfId="7" applyFont="1" applyFill="1" applyBorder="1" applyAlignment="1">
      <alignment horizontal="center" vertical="center" wrapText="1"/>
    </xf>
    <xf numFmtId="38" fontId="22" fillId="3" borderId="62" xfId="7" applyFont="1" applyFill="1" applyBorder="1" applyAlignment="1">
      <alignment horizontal="center" vertical="center" wrapText="1"/>
    </xf>
    <xf numFmtId="38" fontId="22" fillId="3" borderId="11" xfId="7" applyFont="1" applyFill="1" applyBorder="1" applyAlignment="1">
      <alignment horizontal="center" vertical="center" wrapText="1"/>
    </xf>
    <xf numFmtId="0" fontId="25" fillId="3" borderId="54" xfId="6" applyFont="1" applyFill="1" applyBorder="1" applyAlignment="1">
      <alignment horizontal="center" vertical="center" wrapText="1"/>
    </xf>
    <xf numFmtId="38" fontId="25" fillId="3" borderId="54" xfId="7" applyFont="1" applyFill="1" applyBorder="1" applyAlignment="1">
      <alignment horizontal="center" vertical="center" wrapText="1"/>
    </xf>
    <xf numFmtId="38" fontId="25" fillId="3" borderId="19" xfId="7" applyFont="1" applyFill="1" applyBorder="1" applyAlignment="1">
      <alignment horizontal="center" vertical="center"/>
    </xf>
    <xf numFmtId="38" fontId="25" fillId="3" borderId="20" xfId="7" applyFont="1" applyFill="1" applyBorder="1" applyAlignment="1">
      <alignment horizontal="center" vertical="center"/>
    </xf>
    <xf numFmtId="38" fontId="25" fillId="3" borderId="18" xfId="7" applyFont="1" applyFill="1" applyBorder="1" applyAlignment="1">
      <alignment horizontal="center" vertical="center"/>
    </xf>
    <xf numFmtId="38" fontId="25" fillId="3" borderId="59" xfId="7" applyFont="1" applyFill="1" applyBorder="1" applyAlignment="1">
      <alignment horizontal="center" vertical="center"/>
    </xf>
    <xf numFmtId="38" fontId="25" fillId="3" borderId="0" xfId="7" applyFont="1" applyFill="1" applyBorder="1" applyAlignment="1">
      <alignment horizontal="center" vertical="center"/>
    </xf>
    <xf numFmtId="38" fontId="25" fillId="3" borderId="77" xfId="7" applyFont="1" applyFill="1" applyBorder="1" applyAlignment="1">
      <alignment horizontal="center" vertical="center"/>
    </xf>
    <xf numFmtId="38" fontId="25" fillId="3" borderId="15" xfId="7" applyFont="1" applyFill="1" applyBorder="1" applyAlignment="1">
      <alignment horizontal="center" vertical="center"/>
    </xf>
    <xf numFmtId="38" fontId="25" fillId="3" borderId="16" xfId="7" applyFont="1" applyFill="1" applyBorder="1" applyAlignment="1">
      <alignment horizontal="center" vertical="center"/>
    </xf>
    <xf numFmtId="38" fontId="25" fillId="3" borderId="14" xfId="7" applyFont="1" applyFill="1" applyBorder="1" applyAlignment="1">
      <alignment horizontal="center" vertical="center"/>
    </xf>
    <xf numFmtId="0" fontId="59" fillId="0" borderId="0" xfId="1" applyFont="1" applyAlignment="1">
      <alignment horizontal="left" vertical="top" wrapText="1"/>
    </xf>
    <xf numFmtId="0" fontId="36" fillId="0" borderId="52" xfId="1" applyFont="1" applyFill="1" applyBorder="1" applyAlignment="1" applyProtection="1">
      <alignment horizontal="center" vertical="center" shrinkToFit="1"/>
    </xf>
    <xf numFmtId="0" fontId="36" fillId="0" borderId="28" xfId="1" applyFont="1" applyFill="1" applyBorder="1" applyAlignment="1" applyProtection="1">
      <alignment horizontal="center" vertical="center" shrinkToFit="1"/>
    </xf>
    <xf numFmtId="0" fontId="36" fillId="0" borderId="24" xfId="1" applyFont="1" applyFill="1" applyBorder="1" applyAlignment="1" applyProtection="1">
      <alignment horizontal="center" vertical="center" shrinkToFit="1"/>
    </xf>
    <xf numFmtId="0" fontId="36" fillId="0" borderId="21" xfId="1" applyFont="1" applyFill="1" applyBorder="1" applyAlignment="1" applyProtection="1">
      <alignment horizontal="center" vertical="center" shrinkToFit="1"/>
    </xf>
    <xf numFmtId="0" fontId="34" fillId="0" borderId="19" xfId="1" applyFont="1" applyFill="1" applyBorder="1" applyAlignment="1" applyProtection="1">
      <alignment horizontal="center" vertical="center"/>
    </xf>
    <xf numFmtId="0" fontId="34" fillId="0" borderId="20" xfId="1" applyFont="1" applyFill="1" applyBorder="1" applyAlignment="1" applyProtection="1">
      <alignment horizontal="center" vertical="center"/>
    </xf>
    <xf numFmtId="0" fontId="34" fillId="0" borderId="58" xfId="1" applyFont="1" applyFill="1" applyBorder="1" applyAlignment="1" applyProtection="1">
      <alignment horizontal="center" vertical="center"/>
    </xf>
    <xf numFmtId="0" fontId="34" fillId="0" borderId="59" xfId="1" applyFont="1" applyFill="1" applyBorder="1" applyAlignment="1" applyProtection="1">
      <alignment horizontal="center" vertical="center"/>
    </xf>
    <xf numFmtId="0" fontId="34" fillId="0" borderId="0" xfId="1" applyFont="1" applyFill="1" applyBorder="1" applyAlignment="1" applyProtection="1">
      <alignment horizontal="center" vertical="center"/>
    </xf>
    <xf numFmtId="0" fontId="34" fillId="0" borderId="60" xfId="1" applyFont="1" applyFill="1" applyBorder="1" applyAlignment="1" applyProtection="1">
      <alignment horizontal="center" vertical="center"/>
    </xf>
    <xf numFmtId="0" fontId="34" fillId="0" borderId="61" xfId="1" applyFont="1" applyFill="1" applyBorder="1" applyAlignment="1" applyProtection="1">
      <alignment horizontal="center" vertical="center"/>
    </xf>
    <xf numFmtId="0" fontId="34" fillId="0" borderId="45" xfId="1" applyFont="1" applyFill="1" applyBorder="1" applyAlignment="1" applyProtection="1">
      <alignment horizontal="center" vertical="center"/>
    </xf>
    <xf numFmtId="0" fontId="34" fillId="0" borderId="51" xfId="1" applyFont="1" applyFill="1" applyBorder="1" applyAlignment="1" applyProtection="1">
      <alignment horizontal="center" vertical="center"/>
    </xf>
    <xf numFmtId="0" fontId="34" fillId="0" borderId="106" xfId="1" applyFont="1" applyBorder="1" applyAlignment="1" applyProtection="1">
      <alignment horizontal="center" vertical="center"/>
    </xf>
    <xf numFmtId="0" fontId="34" fillId="0" borderId="84" xfId="1" applyFont="1" applyBorder="1" applyAlignment="1" applyProtection="1">
      <alignment horizontal="center" vertical="center"/>
    </xf>
    <xf numFmtId="0" fontId="34" fillId="0" borderId="107" xfId="1" applyFont="1" applyBorder="1" applyAlignment="1" applyProtection="1">
      <alignment horizontal="center" vertical="center"/>
    </xf>
    <xf numFmtId="0" fontId="38" fillId="0" borderId="42" xfId="1" applyFont="1" applyBorder="1" applyAlignment="1" applyProtection="1">
      <alignment horizontal="center" vertical="center" wrapText="1"/>
    </xf>
    <xf numFmtId="0" fontId="38" fillId="0" borderId="43" xfId="1" applyFont="1" applyBorder="1" applyAlignment="1" applyProtection="1">
      <alignment horizontal="center" vertical="center" wrapText="1"/>
    </xf>
    <xf numFmtId="0" fontId="38" fillId="0" borderId="44" xfId="1" applyFont="1" applyBorder="1" applyAlignment="1" applyProtection="1">
      <alignment horizontal="center" vertical="center" wrapText="1"/>
    </xf>
    <xf numFmtId="3" fontId="46" fillId="5" borderId="27" xfId="1" applyNumberFormat="1" applyFont="1" applyFill="1" applyBorder="1" applyAlignment="1" applyProtection="1">
      <alignment horizontal="right" vertical="center" wrapText="1" indent="1"/>
    </xf>
    <xf numFmtId="3" fontId="46" fillId="5" borderId="28" xfId="1" applyNumberFormat="1" applyFont="1" applyFill="1" applyBorder="1" applyAlignment="1" applyProtection="1">
      <alignment horizontal="right" vertical="center" wrapText="1" indent="1"/>
    </xf>
    <xf numFmtId="0" fontId="34" fillId="0" borderId="48" xfId="1" applyFont="1" applyBorder="1" applyAlignment="1" applyProtection="1">
      <alignment horizontal="center" vertical="center"/>
    </xf>
    <xf numFmtId="0" fontId="34" fillId="0" borderId="49" xfId="1" applyFont="1" applyBorder="1" applyAlignment="1" applyProtection="1">
      <alignment horizontal="center" vertical="center"/>
    </xf>
    <xf numFmtId="0" fontId="34" fillId="0" borderId="50" xfId="1" applyFont="1" applyBorder="1" applyAlignment="1" applyProtection="1">
      <alignment horizontal="center" vertical="center"/>
    </xf>
    <xf numFmtId="3" fontId="46" fillId="0" borderId="36" xfId="1" applyNumberFormat="1" applyFont="1" applyBorder="1" applyAlignment="1" applyProtection="1">
      <alignment horizontal="right" vertical="center" wrapText="1"/>
    </xf>
    <xf numFmtId="0" fontId="46" fillId="0" borderId="37" xfId="1" applyFont="1" applyBorder="1" applyAlignment="1" applyProtection="1">
      <alignment horizontal="right" vertical="center" wrapText="1"/>
    </xf>
    <xf numFmtId="0" fontId="46" fillId="0" borderId="38" xfId="1" applyFont="1" applyBorder="1" applyAlignment="1" applyProtection="1">
      <alignment horizontal="right" vertical="center" wrapText="1"/>
    </xf>
    <xf numFmtId="0" fontId="34" fillId="0" borderId="31" xfId="1" applyFont="1" applyBorder="1" applyAlignment="1" applyProtection="1">
      <alignment horizontal="left" vertical="top" wrapText="1"/>
    </xf>
    <xf numFmtId="0" fontId="34" fillId="0" borderId="32" xfId="1" applyFont="1" applyBorder="1" applyAlignment="1" applyProtection="1">
      <alignment horizontal="left" vertical="top" wrapText="1"/>
    </xf>
    <xf numFmtId="0" fontId="34" fillId="0" borderId="33" xfId="1" applyFont="1" applyBorder="1" applyAlignment="1" applyProtection="1">
      <alignment horizontal="left" vertical="top" wrapText="1"/>
    </xf>
    <xf numFmtId="0" fontId="34" fillId="0" borderId="34" xfId="1" applyFont="1" applyBorder="1" applyAlignment="1" applyProtection="1">
      <alignment horizontal="left" vertical="top" wrapText="1"/>
    </xf>
    <xf numFmtId="0" fontId="34" fillId="0" borderId="110" xfId="1" applyFont="1" applyBorder="1" applyAlignment="1" applyProtection="1">
      <alignment horizontal="center" vertical="top" wrapText="1"/>
    </xf>
    <xf numFmtId="0" fontId="34" fillId="0" borderId="49" xfId="1" applyFont="1" applyBorder="1" applyAlignment="1" applyProtection="1">
      <alignment horizontal="center" vertical="top" wrapText="1"/>
    </xf>
    <xf numFmtId="0" fontId="34" fillId="0" borderId="111" xfId="1" applyFont="1" applyBorder="1" applyAlignment="1" applyProtection="1">
      <alignment horizontal="center" vertical="top" wrapText="1"/>
    </xf>
    <xf numFmtId="3" fontId="46" fillId="0" borderId="9" xfId="1" applyNumberFormat="1" applyFont="1" applyBorder="1" applyAlignment="1" applyProtection="1">
      <alignment horizontal="right" vertical="center" wrapText="1" indent="1"/>
    </xf>
    <xf numFmtId="3" fontId="46" fillId="0" borderId="17" xfId="1" applyNumberFormat="1" applyFont="1" applyBorder="1" applyAlignment="1" applyProtection="1">
      <alignment horizontal="right" vertical="center" wrapText="1" indent="1"/>
    </xf>
    <xf numFmtId="0" fontId="34" fillId="0" borderId="47" xfId="1" applyFont="1" applyFill="1" applyBorder="1" applyAlignment="1" applyProtection="1">
      <alignment horizontal="center" vertical="center"/>
    </xf>
    <xf numFmtId="0" fontId="34" fillId="0" borderId="27" xfId="1" applyFont="1" applyFill="1" applyBorder="1" applyAlignment="1" applyProtection="1">
      <alignment horizontal="center" vertical="center"/>
    </xf>
    <xf numFmtId="0" fontId="34" fillId="0" borderId="28" xfId="1" applyFont="1" applyFill="1" applyBorder="1" applyAlignment="1" applyProtection="1">
      <alignment horizontal="center" vertical="center"/>
    </xf>
    <xf numFmtId="3" fontId="46" fillId="0" borderId="27" xfId="1" applyNumberFormat="1" applyFont="1" applyFill="1" applyBorder="1" applyAlignment="1" applyProtection="1">
      <alignment horizontal="right" vertical="center" wrapText="1" indent="1"/>
    </xf>
    <xf numFmtId="3" fontId="46" fillId="0" borderId="28" xfId="1" applyNumberFormat="1" applyFont="1" applyFill="1" applyBorder="1" applyAlignment="1" applyProtection="1">
      <alignment horizontal="right" vertical="center" wrapText="1" indent="1"/>
    </xf>
    <xf numFmtId="3" fontId="46" fillId="0" borderId="45" xfId="1" applyNumberFormat="1" applyFont="1" applyFill="1" applyBorder="1" applyAlignment="1" applyProtection="1">
      <alignment horizontal="right" vertical="center" wrapText="1" indent="1"/>
    </xf>
    <xf numFmtId="3" fontId="46" fillId="0" borderId="46" xfId="1" applyNumberFormat="1" applyFont="1" applyFill="1" applyBorder="1" applyAlignment="1" applyProtection="1">
      <alignment horizontal="right" vertical="center" wrapText="1" indent="1"/>
    </xf>
    <xf numFmtId="0" fontId="34" fillId="0" borderId="23" xfId="1" applyFont="1" applyBorder="1" applyAlignment="1" applyProtection="1">
      <alignment horizontal="left" vertical="top" wrapText="1"/>
    </xf>
    <xf numFmtId="0" fontId="34" fillId="0" borderId="26" xfId="1" applyFont="1" applyBorder="1" applyAlignment="1" applyProtection="1">
      <alignment horizontal="left" vertical="top" wrapText="1"/>
    </xf>
    <xf numFmtId="0" fontId="34" fillId="0" borderId="24" xfId="1" applyFont="1" applyBorder="1" applyAlignment="1" applyProtection="1">
      <alignment horizontal="left" vertical="top" wrapText="1"/>
    </xf>
    <xf numFmtId="0" fontId="34" fillId="2" borderId="0" xfId="1" applyFont="1" applyFill="1" applyBorder="1" applyAlignment="1" applyProtection="1">
      <alignment horizontal="right" vertical="center" wrapText="1" indent="1"/>
    </xf>
    <xf numFmtId="0" fontId="34" fillId="2" borderId="0" xfId="1" applyFont="1" applyFill="1" applyBorder="1" applyAlignment="1" applyProtection="1">
      <alignment horizontal="right" vertical="center" wrapText="1" indent="1"/>
      <protection locked="0"/>
    </xf>
    <xf numFmtId="3" fontId="46" fillId="5" borderId="20" xfId="1" applyNumberFormat="1" applyFont="1" applyFill="1" applyBorder="1" applyAlignment="1" applyProtection="1">
      <alignment horizontal="right" vertical="center" wrapText="1" indent="1"/>
    </xf>
    <xf numFmtId="3" fontId="46" fillId="5" borderId="18" xfId="1" applyNumberFormat="1" applyFont="1" applyFill="1" applyBorder="1" applyAlignment="1" applyProtection="1">
      <alignment horizontal="right" vertical="center" wrapText="1" indent="1"/>
    </xf>
    <xf numFmtId="3" fontId="46" fillId="5" borderId="64" xfId="1" applyNumberFormat="1" applyFont="1" applyFill="1" applyBorder="1" applyAlignment="1" applyProtection="1">
      <alignment horizontal="right" vertical="center" wrapText="1" indent="1"/>
    </xf>
    <xf numFmtId="3" fontId="46" fillId="5" borderId="65" xfId="1" applyNumberFormat="1" applyFont="1" applyFill="1" applyBorder="1" applyAlignment="1" applyProtection="1">
      <alignment horizontal="right" vertical="center" wrapText="1" indent="1"/>
    </xf>
    <xf numFmtId="3" fontId="46" fillId="5" borderId="66" xfId="1" applyNumberFormat="1" applyFont="1" applyFill="1" applyBorder="1" applyAlignment="1" applyProtection="1">
      <alignment horizontal="right" vertical="center" wrapText="1" indent="1"/>
    </xf>
    <xf numFmtId="0" fontId="34" fillId="0" borderId="29" xfId="1" applyFont="1" applyBorder="1" applyAlignment="1" applyProtection="1">
      <alignment horizontal="center" vertical="center" wrapText="1"/>
    </xf>
    <xf numFmtId="0" fontId="34" fillId="0" borderId="30" xfId="1" applyFont="1" applyBorder="1" applyAlignment="1" applyProtection="1">
      <alignment horizontal="center" vertical="center" wrapText="1"/>
    </xf>
    <xf numFmtId="0" fontId="34" fillId="0" borderId="105" xfId="1" applyFont="1" applyBorder="1" applyAlignment="1" applyProtection="1">
      <alignment horizontal="center" vertical="center" wrapText="1"/>
    </xf>
    <xf numFmtId="0" fontId="55" fillId="2" borderId="0" xfId="1" applyFont="1" applyFill="1" applyAlignment="1">
      <alignment horizontal="center" vertical="center" wrapText="1"/>
    </xf>
    <xf numFmtId="0" fontId="34" fillId="0" borderId="53" xfId="1" applyFont="1" applyBorder="1" applyAlignment="1" applyProtection="1">
      <alignment horizontal="center" vertical="center" wrapText="1"/>
    </xf>
    <xf numFmtId="0" fontId="34" fillId="0" borderId="22" xfId="1" applyFont="1" applyBorder="1" applyAlignment="1" applyProtection="1">
      <alignment horizontal="center" vertical="center" wrapText="1"/>
    </xf>
    <xf numFmtId="0" fontId="34" fillId="0" borderId="14" xfId="1" applyFont="1" applyBorder="1" applyAlignment="1" applyProtection="1">
      <alignment horizontal="center" vertical="center" wrapText="1"/>
    </xf>
    <xf numFmtId="0" fontId="34" fillId="0" borderId="11" xfId="1" applyFont="1" applyBorder="1" applyAlignment="1" applyProtection="1">
      <alignment horizontal="center" vertical="center" wrapText="1"/>
    </xf>
    <xf numFmtId="0" fontId="34" fillId="0" borderId="35" xfId="1" applyFont="1" applyBorder="1" applyAlignment="1" applyProtection="1">
      <alignment horizontal="left" vertical="top" wrapText="1"/>
    </xf>
    <xf numFmtId="0" fontId="34" fillId="0" borderId="108" xfId="1" applyFont="1" applyBorder="1" applyAlignment="1" applyProtection="1">
      <alignment horizontal="left" vertical="top" wrapText="1"/>
    </xf>
    <xf numFmtId="0" fontId="34" fillId="0" borderId="174" xfId="1" applyFont="1" applyBorder="1" applyAlignment="1" applyProtection="1">
      <alignment horizontal="left" vertical="top" wrapText="1"/>
    </xf>
    <xf numFmtId="3" fontId="46" fillId="0" borderId="39" xfId="1" applyNumberFormat="1" applyFont="1" applyFill="1" applyBorder="1" applyAlignment="1" applyProtection="1">
      <alignment horizontal="right" vertical="center" wrapText="1"/>
    </xf>
    <xf numFmtId="0" fontId="46" fillId="0" borderId="40" xfId="1" applyFont="1" applyFill="1" applyBorder="1" applyAlignment="1" applyProtection="1">
      <alignment horizontal="right" vertical="center" wrapText="1"/>
    </xf>
    <xf numFmtId="0" fontId="46" fillId="0" borderId="41" xfId="1" applyFont="1" applyFill="1" applyBorder="1" applyAlignment="1" applyProtection="1">
      <alignment horizontal="right" vertical="center" wrapText="1"/>
    </xf>
    <xf numFmtId="0" fontId="34" fillId="0" borderId="25" xfId="1" applyFont="1" applyBorder="1" applyAlignment="1" applyProtection="1">
      <alignment horizontal="left" vertical="top" wrapText="1"/>
    </xf>
    <xf numFmtId="0" fontId="33" fillId="0" borderId="168" xfId="4" applyFont="1" applyBorder="1" applyAlignment="1">
      <alignment horizontal="center" vertical="center" wrapText="1"/>
    </xf>
    <xf numFmtId="0" fontId="33" fillId="0" borderId="168" xfId="4" applyFont="1" applyBorder="1" applyAlignment="1">
      <alignment horizontal="center" vertical="center"/>
    </xf>
    <xf numFmtId="0" fontId="4" fillId="3" borderId="12" xfId="5" applyNumberFormat="1" applyFont="1" applyFill="1" applyBorder="1" applyAlignment="1">
      <alignment horizontal="center" vertical="center" wrapText="1" shrinkToFit="1"/>
    </xf>
    <xf numFmtId="0" fontId="4" fillId="3" borderId="159" xfId="5" applyNumberFormat="1" applyFont="1" applyFill="1" applyBorder="1" applyAlignment="1">
      <alignment horizontal="center" vertical="center" wrapText="1" shrinkToFit="1"/>
    </xf>
    <xf numFmtId="0" fontId="4" fillId="3" borderId="12" xfId="5" applyNumberFormat="1" applyFont="1" applyFill="1" applyBorder="1" applyAlignment="1">
      <alignment horizontal="center" vertical="center" wrapText="1"/>
    </xf>
    <xf numFmtId="0" fontId="4" fillId="3" borderId="159" xfId="5" applyNumberFormat="1" applyFont="1" applyFill="1" applyBorder="1" applyAlignment="1">
      <alignment horizontal="center" vertical="center" wrapText="1"/>
    </xf>
    <xf numFmtId="0" fontId="47" fillId="3" borderId="12" xfId="4" applyNumberFormat="1" applyFont="1" applyFill="1" applyBorder="1" applyAlignment="1">
      <alignment horizontal="center" vertical="center" wrapText="1"/>
    </xf>
    <xf numFmtId="0" fontId="47" fillId="3" borderId="159" xfId="4" applyNumberFormat="1" applyFont="1" applyFill="1" applyBorder="1" applyAlignment="1">
      <alignment horizontal="center" vertical="center" wrapText="1"/>
    </xf>
    <xf numFmtId="0" fontId="32" fillId="3" borderId="169" xfId="5" applyNumberFormat="1" applyFont="1" applyFill="1" applyBorder="1" applyAlignment="1">
      <alignment horizontal="center" vertical="center" shrinkToFit="1"/>
    </xf>
    <xf numFmtId="0" fontId="32" fillId="3" borderId="167" xfId="5" applyNumberFormat="1" applyFont="1" applyFill="1" applyBorder="1" applyAlignment="1">
      <alignment horizontal="center" vertical="center" shrinkToFit="1"/>
    </xf>
    <xf numFmtId="0" fontId="32" fillId="3" borderId="170" xfId="5" applyNumberFormat="1" applyFont="1" applyFill="1" applyBorder="1" applyAlignment="1">
      <alignment horizontal="center" vertical="center" shrinkToFit="1"/>
    </xf>
    <xf numFmtId="0" fontId="32" fillId="3" borderId="169" xfId="4" applyNumberFormat="1" applyFont="1" applyFill="1" applyBorder="1" applyAlignment="1">
      <alignment horizontal="center" vertical="center"/>
    </xf>
    <xf numFmtId="0" fontId="32" fillId="3" borderId="167" xfId="4" applyNumberFormat="1" applyFont="1" applyFill="1" applyBorder="1" applyAlignment="1">
      <alignment horizontal="center" vertical="center"/>
    </xf>
    <xf numFmtId="0" fontId="32" fillId="3" borderId="170" xfId="4" applyNumberFormat="1" applyFont="1" applyFill="1" applyBorder="1" applyAlignment="1">
      <alignment horizontal="center" vertical="center"/>
    </xf>
    <xf numFmtId="0" fontId="12" fillId="3" borderId="12" xfId="5" applyNumberFormat="1" applyFont="1" applyFill="1" applyBorder="1" applyAlignment="1">
      <alignment horizontal="center" vertical="center" wrapText="1" shrinkToFit="1"/>
    </xf>
    <xf numFmtId="0" fontId="12" fillId="3" borderId="62" xfId="5" applyNumberFormat="1" applyFont="1" applyFill="1" applyBorder="1" applyAlignment="1">
      <alignment horizontal="center" vertical="center" wrapText="1" shrinkToFit="1"/>
    </xf>
    <xf numFmtId="0" fontId="12" fillId="3" borderId="159" xfId="5" applyNumberFormat="1" applyFont="1" applyFill="1" applyBorder="1" applyAlignment="1">
      <alignment horizontal="center" vertical="center" wrapText="1" shrinkToFit="1"/>
    </xf>
    <xf numFmtId="0" fontId="12" fillId="3" borderId="12" xfId="5" applyNumberFormat="1" applyFont="1" applyFill="1" applyBorder="1" applyAlignment="1">
      <alignment horizontal="center" vertical="center" wrapText="1"/>
    </xf>
    <xf numFmtId="0" fontId="12" fillId="3" borderId="62" xfId="5" applyNumberFormat="1" applyFont="1" applyFill="1" applyBorder="1" applyAlignment="1">
      <alignment horizontal="center" vertical="center" wrapText="1"/>
    </xf>
    <xf numFmtId="0" fontId="12" fillId="3" borderId="159" xfId="5" applyNumberFormat="1" applyFont="1" applyFill="1" applyBorder="1" applyAlignment="1">
      <alignment horizontal="center" vertical="center" wrapText="1"/>
    </xf>
    <xf numFmtId="0" fontId="32" fillId="3" borderId="12" xfId="4" applyNumberFormat="1" applyFont="1" applyFill="1" applyBorder="1" applyAlignment="1">
      <alignment horizontal="center" vertical="center"/>
    </xf>
    <xf numFmtId="0" fontId="32" fillId="3" borderId="62" xfId="4" applyNumberFormat="1" applyFont="1" applyFill="1" applyBorder="1" applyAlignment="1">
      <alignment horizontal="center" vertical="center"/>
    </xf>
    <xf numFmtId="0" fontId="32" fillId="3" borderId="159" xfId="4" applyNumberFormat="1" applyFont="1" applyFill="1" applyBorder="1" applyAlignment="1">
      <alignment horizontal="center" vertical="center"/>
    </xf>
    <xf numFmtId="0" fontId="4" fillId="3" borderId="12" xfId="5" applyNumberFormat="1" applyFont="1" applyFill="1" applyBorder="1" applyAlignment="1">
      <alignment horizontal="center" vertical="center" shrinkToFit="1"/>
    </xf>
    <xf numFmtId="0" fontId="4" fillId="3" borderId="159" xfId="5" applyNumberFormat="1" applyFont="1" applyFill="1" applyBorder="1" applyAlignment="1">
      <alignment horizontal="center" vertical="center" shrinkToFit="1"/>
    </xf>
    <xf numFmtId="0" fontId="4" fillId="3" borderId="62" xfId="5" applyNumberFormat="1" applyFont="1" applyFill="1" applyBorder="1" applyAlignment="1">
      <alignment horizontal="center" vertical="center" wrapText="1" shrinkToFit="1"/>
    </xf>
    <xf numFmtId="0" fontId="10" fillId="0" borderId="78" xfId="4" applyFont="1" applyBorder="1" applyAlignment="1">
      <alignment horizontal="center" vertical="center" wrapText="1"/>
    </xf>
    <xf numFmtId="0" fontId="10" fillId="0" borderId="62" xfId="4" applyFont="1" applyBorder="1" applyAlignment="1">
      <alignment horizontal="center" vertical="center" wrapText="1"/>
    </xf>
    <xf numFmtId="0" fontId="10" fillId="0" borderId="13" xfId="4" applyFont="1" applyBorder="1" applyAlignment="1">
      <alignment horizontal="center" vertical="center" wrapText="1"/>
    </xf>
    <xf numFmtId="0" fontId="4" fillId="3" borderId="12" xfId="4" applyNumberFormat="1" applyFont="1" applyFill="1" applyBorder="1" applyAlignment="1">
      <alignment horizontal="center" vertical="center" wrapText="1"/>
    </xf>
    <xf numFmtId="0" fontId="4" fillId="3" borderId="159" xfId="4" applyNumberFormat="1" applyFont="1" applyFill="1" applyBorder="1" applyAlignment="1">
      <alignment horizontal="center" vertical="center"/>
    </xf>
    <xf numFmtId="0" fontId="4" fillId="3" borderId="159" xfId="4" applyNumberFormat="1" applyFont="1" applyFill="1" applyBorder="1" applyAlignment="1">
      <alignment horizontal="center" vertical="center" wrapText="1"/>
    </xf>
    <xf numFmtId="0" fontId="35" fillId="2" borderId="8" xfId="1" applyFont="1" applyFill="1" applyBorder="1" applyAlignment="1" applyProtection="1">
      <alignment horizontal="left" vertical="center" wrapText="1"/>
      <protection locked="0"/>
    </xf>
    <xf numFmtId="0" fontId="4" fillId="3" borderId="11" xfId="5" applyNumberFormat="1" applyFont="1" applyFill="1" applyBorder="1" applyAlignment="1">
      <alignment horizontal="center" vertical="center" shrinkToFit="1"/>
    </xf>
    <xf numFmtId="0" fontId="16" fillId="0" borderId="54" xfId="4" applyFont="1" applyBorder="1" applyAlignment="1">
      <alignment horizontal="center" vertical="center" wrapText="1"/>
    </xf>
    <xf numFmtId="0" fontId="16" fillId="0" borderId="54" xfId="4" applyFont="1" applyBorder="1" applyAlignment="1">
      <alignment horizontal="center" vertical="center"/>
    </xf>
    <xf numFmtId="0" fontId="4" fillId="3" borderId="55" xfId="5" applyNumberFormat="1" applyFont="1" applyFill="1" applyBorder="1" applyAlignment="1">
      <alignment horizontal="center" vertical="center" shrinkToFit="1"/>
    </xf>
    <xf numFmtId="0" fontId="4" fillId="3" borderId="56" xfId="5" applyNumberFormat="1" applyFont="1" applyFill="1" applyBorder="1" applyAlignment="1">
      <alignment horizontal="center" vertical="center" shrinkToFit="1"/>
    </xf>
    <xf numFmtId="0" fontId="4" fillId="3" borderId="57" xfId="5" applyNumberFormat="1" applyFont="1" applyFill="1" applyBorder="1" applyAlignment="1">
      <alignment horizontal="center" vertical="center" shrinkToFit="1"/>
    </xf>
    <xf numFmtId="0" fontId="4" fillId="3" borderId="11" xfId="5" applyNumberFormat="1" applyFont="1" applyFill="1" applyBorder="1" applyAlignment="1">
      <alignment horizontal="center" vertical="center" wrapText="1" shrinkToFit="1"/>
    </xf>
    <xf numFmtId="0" fontId="4" fillId="3" borderId="55" xfId="4" applyNumberFormat="1" applyFont="1" applyFill="1" applyBorder="1" applyAlignment="1">
      <alignment horizontal="center" vertical="center"/>
    </xf>
    <xf numFmtId="0" fontId="4" fillId="3" borderId="56" xfId="4" applyNumberFormat="1" applyFont="1" applyFill="1" applyBorder="1" applyAlignment="1">
      <alignment horizontal="center" vertical="center"/>
    </xf>
    <xf numFmtId="0" fontId="4" fillId="3" borderId="57" xfId="4" applyNumberFormat="1" applyFont="1" applyFill="1" applyBorder="1" applyAlignment="1">
      <alignment horizontal="center" vertical="center"/>
    </xf>
    <xf numFmtId="0" fontId="4" fillId="3" borderId="62" xfId="5" applyNumberFormat="1" applyFont="1" applyFill="1" applyBorder="1" applyAlignment="1">
      <alignment horizontal="center" vertical="center" wrapText="1"/>
    </xf>
    <xf numFmtId="0" fontId="4" fillId="3" borderId="11" xfId="5" applyNumberFormat="1" applyFont="1" applyFill="1" applyBorder="1" applyAlignment="1">
      <alignment horizontal="center" vertical="center" wrapText="1"/>
    </xf>
    <xf numFmtId="0" fontId="4" fillId="3" borderId="12" xfId="4" applyNumberFormat="1" applyFont="1" applyFill="1" applyBorder="1" applyAlignment="1">
      <alignment horizontal="center" vertical="center"/>
    </xf>
    <xf numFmtId="0" fontId="4" fillId="3" borderId="62" xfId="4" applyNumberFormat="1" applyFont="1" applyFill="1" applyBorder="1" applyAlignment="1">
      <alignment horizontal="center" vertical="center"/>
    </xf>
    <xf numFmtId="0" fontId="4" fillId="3" borderId="11" xfId="4" applyNumberFormat="1" applyFont="1" applyFill="1" applyBorder="1" applyAlignment="1">
      <alignment horizontal="center" vertical="center"/>
    </xf>
    <xf numFmtId="0" fontId="4" fillId="3" borderId="11" xfId="4" applyNumberFormat="1" applyFont="1" applyFill="1" applyBorder="1" applyAlignment="1">
      <alignment horizontal="center" vertical="center" wrapText="1"/>
    </xf>
    <xf numFmtId="0" fontId="36" fillId="0" borderId="54" xfId="1" applyFont="1" applyBorder="1" applyAlignment="1" applyProtection="1">
      <alignment horizontal="left" vertical="center" wrapText="1"/>
    </xf>
    <xf numFmtId="0" fontId="37" fillId="2" borderId="8" xfId="1" applyFont="1" applyFill="1" applyBorder="1" applyAlignment="1" applyProtection="1">
      <alignment horizontal="center" vertical="center"/>
      <protection locked="0"/>
    </xf>
    <xf numFmtId="0" fontId="36" fillId="0" borderId="54" xfId="1" applyFont="1" applyBorder="1" applyAlignment="1" applyProtection="1">
      <alignment vertical="center" wrapText="1"/>
    </xf>
    <xf numFmtId="0" fontId="55" fillId="2" borderId="0" xfId="1" applyFont="1" applyFill="1" applyAlignment="1" applyProtection="1">
      <alignment horizontal="center" vertical="center" wrapText="1"/>
    </xf>
    <xf numFmtId="0" fontId="35" fillId="2" borderId="8" xfId="1" applyFont="1" applyFill="1" applyBorder="1" applyAlignment="1" applyProtection="1">
      <alignment horizontal="left" vertical="center"/>
    </xf>
    <xf numFmtId="0" fontId="34" fillId="2" borderId="0" xfId="1" applyFont="1" applyFill="1" applyBorder="1" applyAlignment="1" applyProtection="1">
      <alignment horizontal="right" vertical="center"/>
    </xf>
    <xf numFmtId="0" fontId="34" fillId="2" borderId="0" xfId="1" applyFont="1" applyFill="1" applyBorder="1" applyAlignment="1" applyProtection="1">
      <alignment horizontal="right" vertical="center" indent="3"/>
    </xf>
    <xf numFmtId="0" fontId="35" fillId="2" borderId="8" xfId="1" applyFont="1" applyFill="1" applyBorder="1" applyAlignment="1" applyProtection="1">
      <alignment horizontal="center" vertical="center"/>
      <protection locked="0"/>
    </xf>
    <xf numFmtId="0" fontId="43" fillId="0" borderId="163" xfId="0" applyFont="1" applyBorder="1" applyAlignment="1">
      <alignment horizontal="center" vertical="center"/>
    </xf>
    <xf numFmtId="0" fontId="39" fillId="0" borderId="0" xfId="0" applyFont="1" applyAlignment="1">
      <alignment horizontal="left" vertical="center"/>
    </xf>
    <xf numFmtId="12" fontId="34" fillId="2" borderId="164" xfId="1" quotePrefix="1" applyNumberFormat="1" applyFont="1" applyFill="1" applyBorder="1" applyAlignment="1" applyProtection="1">
      <alignment horizontal="left" vertical="center" wrapText="1"/>
      <protection locked="0"/>
    </xf>
    <xf numFmtId="12" fontId="34" fillId="2" borderId="165" xfId="1" quotePrefix="1" applyNumberFormat="1" applyFont="1" applyFill="1" applyBorder="1" applyAlignment="1" applyProtection="1">
      <alignment horizontal="left" vertical="center" wrapText="1"/>
      <protection locked="0"/>
    </xf>
    <xf numFmtId="0" fontId="43" fillId="0" borderId="163" xfId="0" applyFont="1" applyBorder="1" applyAlignment="1">
      <alignment horizontal="center" vertical="center" wrapText="1"/>
    </xf>
    <xf numFmtId="12" fontId="34" fillId="2" borderId="171" xfId="1" quotePrefix="1" applyNumberFormat="1" applyFont="1" applyFill="1" applyBorder="1" applyAlignment="1" applyProtection="1">
      <alignment horizontal="center" vertical="center" wrapText="1"/>
      <protection locked="0"/>
    </xf>
    <xf numFmtId="0" fontId="43" fillId="0" borderId="172" xfId="0" applyFont="1" applyBorder="1" applyAlignment="1">
      <alignment horizontal="center" vertical="center"/>
    </xf>
    <xf numFmtId="0" fontId="43" fillId="0" borderId="12" xfId="0" applyFont="1" applyBorder="1" applyAlignment="1">
      <alignment horizontal="center" vertical="center"/>
    </xf>
    <xf numFmtId="0" fontId="43" fillId="0" borderId="159" xfId="0" applyFont="1" applyBorder="1" applyAlignment="1">
      <alignment horizontal="center" vertical="center"/>
    </xf>
    <xf numFmtId="0" fontId="43" fillId="0" borderId="19" xfId="0" applyFont="1" applyBorder="1" applyAlignment="1">
      <alignment horizontal="center" vertical="center"/>
    </xf>
    <xf numFmtId="0" fontId="43" fillId="0" borderId="171" xfId="0" applyFont="1" applyBorder="1" applyAlignment="1">
      <alignment horizontal="center" vertical="center"/>
    </xf>
    <xf numFmtId="0" fontId="43" fillId="0" borderId="156" xfId="0" applyFont="1" applyBorder="1" applyAlignment="1">
      <alignment horizontal="center" vertical="center"/>
    </xf>
    <xf numFmtId="0" fontId="43" fillId="0" borderId="157" xfId="0" applyFont="1" applyBorder="1" applyAlignment="1">
      <alignment horizontal="center" vertical="center"/>
    </xf>
    <xf numFmtId="0" fontId="43" fillId="0" borderId="158" xfId="0" applyFont="1" applyBorder="1" applyAlignment="1">
      <alignment horizontal="center" vertical="center"/>
    </xf>
    <xf numFmtId="0" fontId="43" fillId="0" borderId="173" xfId="0" applyFont="1" applyBorder="1" applyAlignment="1">
      <alignment horizontal="center" vertical="center"/>
    </xf>
    <xf numFmtId="12" fontId="34" fillId="2" borderId="19" xfId="1" quotePrefix="1" applyNumberFormat="1" applyFont="1" applyFill="1" applyBorder="1" applyAlignment="1" applyProtection="1">
      <alignment horizontal="left" vertical="center" wrapText="1"/>
      <protection locked="0"/>
    </xf>
    <xf numFmtId="12" fontId="34" fillId="2" borderId="171" xfId="1" quotePrefix="1" applyNumberFormat="1" applyFont="1" applyFill="1" applyBorder="1" applyAlignment="1" applyProtection="1">
      <alignment horizontal="left" vertical="center" wrapText="1"/>
      <protection locked="0"/>
    </xf>
    <xf numFmtId="12" fontId="34" fillId="2" borderId="172" xfId="1" quotePrefix="1" applyNumberFormat="1" applyFont="1" applyFill="1" applyBorder="1" applyAlignment="1" applyProtection="1">
      <alignment horizontal="left" vertical="center" wrapText="1"/>
      <protection locked="0"/>
    </xf>
    <xf numFmtId="12" fontId="34" fillId="2" borderId="156" xfId="1" quotePrefix="1" applyNumberFormat="1" applyFont="1" applyFill="1" applyBorder="1" applyAlignment="1" applyProtection="1">
      <alignment horizontal="left" vertical="center" wrapText="1"/>
      <protection locked="0"/>
    </xf>
    <xf numFmtId="12" fontId="34" fillId="2" borderId="157" xfId="1" quotePrefix="1" applyNumberFormat="1" applyFont="1" applyFill="1" applyBorder="1" applyAlignment="1" applyProtection="1">
      <alignment horizontal="left" vertical="center" wrapText="1"/>
      <protection locked="0"/>
    </xf>
    <xf numFmtId="12" fontId="34" fillId="2" borderId="158" xfId="1" quotePrefix="1" applyNumberFormat="1" applyFont="1" applyFill="1" applyBorder="1" applyAlignment="1" applyProtection="1">
      <alignment horizontal="left" vertical="center" wrapText="1"/>
      <protection locked="0"/>
    </xf>
    <xf numFmtId="0" fontId="35" fillId="0" borderId="0" xfId="0" applyFont="1" applyBorder="1" applyAlignment="1">
      <alignment horizontal="left" vertical="center"/>
    </xf>
    <xf numFmtId="0" fontId="98" fillId="0" borderId="59" xfId="0" applyFont="1" applyBorder="1" applyAlignment="1">
      <alignment horizontal="left" vertical="center" wrapText="1"/>
    </xf>
    <xf numFmtId="0" fontId="98" fillId="0" borderId="0" xfId="0" applyFont="1" applyBorder="1" applyAlignment="1">
      <alignment horizontal="left" vertical="center" wrapText="1"/>
    </xf>
    <xf numFmtId="12" fontId="34" fillId="2" borderId="163" xfId="1" quotePrefix="1" applyNumberFormat="1" applyFont="1" applyFill="1" applyBorder="1" applyAlignment="1" applyProtection="1">
      <alignment horizontal="left" vertical="center" wrapText="1"/>
      <protection locked="0"/>
    </xf>
    <xf numFmtId="0" fontId="34" fillId="3" borderId="168" xfId="0" applyFont="1" applyFill="1" applyBorder="1" applyAlignment="1">
      <alignment horizontal="center" vertical="center" wrapText="1"/>
    </xf>
    <xf numFmtId="0" fontId="34" fillId="3" borderId="163" xfId="0" applyFont="1" applyFill="1" applyBorder="1" applyAlignment="1">
      <alignment horizontal="left" vertical="center" wrapText="1"/>
    </xf>
    <xf numFmtId="0" fontId="34" fillId="3" borderId="163" xfId="0" applyFont="1" applyFill="1" applyBorder="1" applyAlignment="1">
      <alignment horizontal="center" vertical="center" wrapText="1"/>
    </xf>
    <xf numFmtId="0" fontId="39" fillId="9" borderId="0" xfId="0" applyFont="1" applyFill="1" applyAlignment="1">
      <alignment horizontal="left" vertical="center" wrapText="1"/>
    </xf>
    <xf numFmtId="0" fontId="34" fillId="9" borderId="168" xfId="0" applyFont="1" applyFill="1" applyBorder="1" applyAlignment="1" applyProtection="1">
      <alignment horizontal="left" vertical="center"/>
      <protection locked="0"/>
    </xf>
    <xf numFmtId="0" fontId="34" fillId="9" borderId="157" xfId="0" applyFont="1" applyFill="1" applyBorder="1" applyAlignment="1">
      <alignment horizontal="left" vertical="center" wrapText="1"/>
    </xf>
    <xf numFmtId="38" fontId="34" fillId="2" borderId="168" xfId="2" quotePrefix="1" applyFont="1" applyFill="1" applyBorder="1" applyAlignment="1" applyProtection="1">
      <alignment horizontal="center" vertical="center" wrapText="1"/>
      <protection locked="0"/>
    </xf>
    <xf numFmtId="38" fontId="34" fillId="2" borderId="168" xfId="2" quotePrefix="1" applyFont="1" applyFill="1" applyBorder="1" applyAlignment="1" applyProtection="1">
      <alignment horizontal="center" vertical="center" wrapText="1"/>
    </xf>
    <xf numFmtId="0" fontId="39" fillId="3" borderId="168" xfId="0" applyFont="1" applyFill="1" applyBorder="1" applyAlignment="1">
      <alignment horizontal="center" vertical="center" wrapText="1"/>
    </xf>
    <xf numFmtId="38" fontId="34" fillId="9" borderId="168" xfId="2" applyFont="1" applyFill="1" applyBorder="1" applyAlignment="1">
      <alignment horizontal="center" vertical="center"/>
    </xf>
    <xf numFmtId="0" fontId="42" fillId="0" borderId="8" xfId="9" applyFont="1" applyBorder="1" applyAlignment="1">
      <alignment horizontal="left" vertical="center" wrapText="1"/>
    </xf>
  </cellXfs>
  <cellStyles count="19">
    <cellStyle name="パーセント 2" xfId="16" xr:uid="{CAEDC2FC-75A0-473D-9E9B-C8436849A745}"/>
    <cellStyle name="ハイパーリンク" xfId="17" builtinId="8"/>
    <cellStyle name="桁区切り" xfId="2" builtinId="6"/>
    <cellStyle name="桁区切り 2" xfId="5" xr:uid="{00000000-0005-0000-0000-000001000000}"/>
    <cellStyle name="桁区切り 2 2" xfId="10" xr:uid="{00000000-0005-0000-0000-000002000000}"/>
    <cellStyle name="桁区切り 3" xfId="7" xr:uid="{00000000-0005-0000-0000-000003000000}"/>
    <cellStyle name="桁区切り 3 2" xfId="12" xr:uid="{00000000-0005-0000-0000-000004000000}"/>
    <cellStyle name="桁区切り 4" xfId="14" xr:uid="{21000DB1-12FE-4228-977F-08EE19E103C0}"/>
    <cellStyle name="標準" xfId="0" builtinId="0"/>
    <cellStyle name="標準 2" xfId="1" xr:uid="{00000000-0005-0000-0000-000006000000}"/>
    <cellStyle name="標準 2 2" xfId="13" xr:uid="{6082CC97-60C1-44B5-B356-228A64950965}"/>
    <cellStyle name="標準 3" xfId="4" xr:uid="{00000000-0005-0000-0000-000007000000}"/>
    <cellStyle name="標準 3 2" xfId="9" xr:uid="{00000000-0005-0000-0000-000008000000}"/>
    <cellStyle name="標準 3 3" xfId="15" xr:uid="{4FCA3DE0-858F-4E4F-976F-5389AFCEC614}"/>
    <cellStyle name="標準 3 4" xfId="18" xr:uid="{EC3948B6-E846-4363-9812-6BA1DD988AE4}"/>
    <cellStyle name="標準 4" xfId="3" xr:uid="{00000000-0005-0000-0000-000009000000}"/>
    <cellStyle name="標準 4 2" xfId="8" xr:uid="{00000000-0005-0000-0000-00000A000000}"/>
    <cellStyle name="標準 6" xfId="6" xr:uid="{00000000-0005-0000-0000-00000B000000}"/>
    <cellStyle name="標準 6 2" xfId="11" xr:uid="{00000000-0005-0000-0000-00000C000000}"/>
  </cellStyles>
  <dxfs count="206">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ont>
        <color theme="0" tint="-0.499984740745262"/>
      </font>
      <fill>
        <patternFill patternType="lightUp">
          <fgColor theme="1"/>
        </patternFill>
      </fill>
    </dxf>
    <dxf>
      <font>
        <color rgb="FF9C0006"/>
      </font>
      <fill>
        <patternFill>
          <bgColor rgb="FFFFC7CE"/>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ont>
        <color auto="1"/>
      </font>
      <fill>
        <patternFill>
          <bgColor rgb="FFFF5050"/>
        </patternFill>
      </fill>
    </dxf>
    <dxf>
      <fill>
        <patternFill>
          <bgColor rgb="FF3399FF"/>
        </patternFill>
      </fill>
    </dxf>
    <dxf>
      <fill>
        <patternFill>
          <bgColor rgb="FF00CC66"/>
        </patternFill>
      </fill>
    </dxf>
    <dxf>
      <fill>
        <patternFill>
          <bgColor rgb="FFFFFF00"/>
        </patternFill>
      </fill>
    </dxf>
    <dxf>
      <fill>
        <patternFill>
          <bgColor theme="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ont>
        <color auto="1"/>
      </font>
      <fill>
        <patternFill patternType="solid">
          <fgColor auto="1"/>
          <bgColor theme="5"/>
        </patternFill>
      </fill>
    </dxf>
    <dxf>
      <font>
        <color auto="1"/>
      </font>
      <fill>
        <patternFill patternType="solid">
          <fgColor auto="1"/>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9"/>
        </patternFill>
      </fill>
    </dxf>
    <dxf>
      <fill>
        <patternFill>
          <bgColor theme="5"/>
        </patternFill>
      </fill>
    </dxf>
    <dxf>
      <fill>
        <patternFill>
          <bgColor theme="5"/>
        </patternFill>
      </fill>
    </dxf>
    <dxf>
      <font>
        <color auto="1"/>
      </font>
      <fill>
        <patternFill patternType="solid">
          <fgColor auto="1"/>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s>
  <tableStyles count="0" defaultTableStyle="TableStyleMedium2" defaultPivotStyle="PivotStyleLight16"/>
  <colors>
    <mruColors>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3.xml"/><Relationship Id="rId29" Type="http://schemas.openxmlformats.org/officeDocument/2006/relationships/sheetMetadata" Target="metadata.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7.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6.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5.xml"/><Relationship Id="rId27" Type="http://schemas.openxmlformats.org/officeDocument/2006/relationships/styles" Target="styles.xml"/><Relationship Id="rId30"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6</xdr:col>
      <xdr:colOff>142874</xdr:colOff>
      <xdr:row>8</xdr:row>
      <xdr:rowOff>66674</xdr:rowOff>
    </xdr:from>
    <xdr:to>
      <xdr:col>11</xdr:col>
      <xdr:colOff>295274</xdr:colOff>
      <xdr:row>15</xdr:row>
      <xdr:rowOff>38100</xdr:rowOff>
    </xdr:to>
    <xdr:sp macro="" textlink="">
      <xdr:nvSpPr>
        <xdr:cNvPr id="2" name="テキスト ボックス 1">
          <a:extLst>
            <a:ext uri="{FF2B5EF4-FFF2-40B4-BE49-F238E27FC236}">
              <a16:creationId xmlns:a16="http://schemas.microsoft.com/office/drawing/2014/main" id="{17599054-72D8-498E-AB18-9318120E2D93}"/>
            </a:ext>
          </a:extLst>
        </xdr:cNvPr>
        <xdr:cNvSpPr txBox="1"/>
      </xdr:nvSpPr>
      <xdr:spPr>
        <a:xfrm>
          <a:off x="7343774" y="3114674"/>
          <a:ext cx="3343275" cy="1704976"/>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b="1">
              <a:solidFill>
                <a:srgbClr val="FF0000"/>
              </a:solidFill>
              <a:latin typeface="+mn-ea"/>
              <a:ea typeface="+mn-ea"/>
            </a:rPr>
            <a:t>確認欄の列は</a:t>
          </a:r>
        </a:p>
        <a:p>
          <a:r>
            <a:rPr kumimoji="1" lang="ja-JP" altLang="en-US" sz="1400" b="1">
              <a:solidFill>
                <a:srgbClr val="FF0000"/>
              </a:solidFill>
              <a:latin typeface="+mn-ea"/>
              <a:ea typeface="+mn-ea"/>
            </a:rPr>
            <a:t>・該当する場合：○ </a:t>
          </a:r>
          <a:endParaRPr kumimoji="1" lang="en-US" altLang="ja-JP" sz="1400" b="1">
            <a:solidFill>
              <a:srgbClr val="FF0000"/>
            </a:solidFill>
            <a:latin typeface="+mn-ea"/>
            <a:ea typeface="+mn-ea"/>
          </a:endParaRPr>
        </a:p>
        <a:p>
          <a:r>
            <a:rPr kumimoji="1" lang="ja-JP" altLang="en-US" sz="1400" b="1">
              <a:solidFill>
                <a:srgbClr val="FF0000"/>
              </a:solidFill>
              <a:latin typeface="+mn-ea"/>
              <a:ea typeface="+mn-ea"/>
            </a:rPr>
            <a:t>・該当しない場合：</a:t>
          </a:r>
          <a:r>
            <a:rPr kumimoji="1" lang="en-US" altLang="ja-JP" sz="1400" b="1">
              <a:solidFill>
                <a:srgbClr val="FF0000"/>
              </a:solidFill>
              <a:latin typeface="+mn-ea"/>
              <a:ea typeface="+mn-ea"/>
            </a:rPr>
            <a:t>― </a:t>
          </a:r>
        </a:p>
        <a:p>
          <a:r>
            <a:rPr kumimoji="1" lang="ja-JP" altLang="en-US" sz="1400" b="1">
              <a:solidFill>
                <a:srgbClr val="FF0000"/>
              </a:solidFill>
              <a:latin typeface="+mn-ea"/>
              <a:ea typeface="+mn-ea"/>
            </a:rPr>
            <a:t>を選択し、オレンジ色の欄が無くなるように、全て選択してください。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299355</xdr:colOff>
      <xdr:row>17</xdr:row>
      <xdr:rowOff>13608</xdr:rowOff>
    </xdr:from>
    <xdr:to>
      <xdr:col>17</xdr:col>
      <xdr:colOff>857249</xdr:colOff>
      <xdr:row>19</xdr:row>
      <xdr:rowOff>163286</xdr:rowOff>
    </xdr:to>
    <xdr:sp macro="" textlink="">
      <xdr:nvSpPr>
        <xdr:cNvPr id="2" name="テキスト ボックス 1">
          <a:extLst>
            <a:ext uri="{FF2B5EF4-FFF2-40B4-BE49-F238E27FC236}">
              <a16:creationId xmlns:a16="http://schemas.microsoft.com/office/drawing/2014/main" id="{08B7CE1F-1A21-4E9D-96EB-DD7BB204FD18}"/>
            </a:ext>
          </a:extLst>
        </xdr:cNvPr>
        <xdr:cNvSpPr txBox="1"/>
      </xdr:nvSpPr>
      <xdr:spPr>
        <a:xfrm>
          <a:off x="10259784" y="5415644"/>
          <a:ext cx="4830536" cy="140153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600" b="1">
              <a:solidFill>
                <a:srgbClr val="FF0000"/>
              </a:solidFill>
            </a:rPr>
            <a:t>初めに</a:t>
          </a:r>
          <a:r>
            <a:rPr kumimoji="1" lang="en-US" altLang="ja-JP" sz="1600" b="1">
              <a:solidFill>
                <a:srgbClr val="FF0000"/>
              </a:solidFill>
            </a:rPr>
            <a:t>C-2</a:t>
          </a:r>
          <a:r>
            <a:rPr kumimoji="1" lang="ja-JP" altLang="en-US" sz="1600" b="1">
              <a:solidFill>
                <a:srgbClr val="FF0000"/>
              </a:solidFill>
            </a:rPr>
            <a:t>「経費内訳表」を完成させてください。</a:t>
          </a:r>
          <a:r>
            <a:rPr kumimoji="1" lang="ja-JP" altLang="en-US" sz="1600" b="1" i="0" u="none" strike="noStrike" kern="0" cap="none" spc="0" normalizeH="0" baseline="0" noProof="0">
              <a:ln>
                <a:noFill/>
              </a:ln>
              <a:solidFill>
                <a:srgbClr val="FF0000"/>
              </a:solidFill>
              <a:effectLst/>
              <a:uLnTx/>
              <a:uFillTx/>
              <a:latin typeface="+mn-lt"/>
              <a:ea typeface="+mn-ea"/>
              <a:cs typeface="+mn-cs"/>
            </a:rPr>
            <a:t>「</a:t>
          </a:r>
          <a:r>
            <a:rPr kumimoji="1" lang="en-US" altLang="ja-JP" sz="1600" b="1" i="0" u="none" strike="noStrike" kern="0" cap="none" spc="0" normalizeH="0" baseline="0" noProof="0">
              <a:ln>
                <a:noFill/>
              </a:ln>
              <a:solidFill>
                <a:srgbClr val="FF0000"/>
              </a:solidFill>
              <a:effectLst/>
              <a:uLnTx/>
              <a:uFillTx/>
              <a:latin typeface="+mn-lt"/>
              <a:ea typeface="+mn-ea"/>
              <a:cs typeface="+mn-cs"/>
            </a:rPr>
            <a:t>(1) </a:t>
          </a:r>
          <a:r>
            <a:rPr kumimoji="1" lang="ja-JP" altLang="en-US" sz="1600" b="1" i="0" u="none" strike="noStrike" kern="0" cap="none" spc="0" normalizeH="0" baseline="0" noProof="0">
              <a:ln>
                <a:noFill/>
              </a:ln>
              <a:solidFill>
                <a:srgbClr val="FF0000"/>
              </a:solidFill>
              <a:effectLst/>
              <a:uLnTx/>
              <a:uFillTx/>
              <a:latin typeface="+mn-lt"/>
              <a:ea typeface="+mn-ea"/>
              <a:cs typeface="+mn-cs"/>
            </a:rPr>
            <a:t>総事業費」「</a:t>
          </a:r>
          <a:r>
            <a:rPr kumimoji="1" lang="en-US" altLang="ja-JP" sz="1600" b="1" i="0" u="none" strike="noStrike" kern="0" cap="none" spc="0" normalizeH="0" baseline="0" noProof="0">
              <a:ln>
                <a:noFill/>
              </a:ln>
              <a:solidFill>
                <a:srgbClr val="FF0000"/>
              </a:solidFill>
              <a:effectLst/>
              <a:uLnTx/>
              <a:uFillTx/>
              <a:latin typeface="+mn-lt"/>
              <a:ea typeface="+mn-ea"/>
              <a:cs typeface="+mn-cs"/>
            </a:rPr>
            <a:t>(4) </a:t>
          </a:r>
          <a:r>
            <a:rPr kumimoji="1" lang="ja-JP" altLang="en-US" sz="1600" b="1" i="0" u="none" strike="noStrike" kern="0" cap="none" spc="0" normalizeH="0" baseline="0" noProof="0">
              <a:ln>
                <a:noFill/>
              </a:ln>
              <a:solidFill>
                <a:srgbClr val="FF0000"/>
              </a:solidFill>
              <a:effectLst/>
              <a:uLnTx/>
              <a:uFillTx/>
              <a:latin typeface="+mn-lt"/>
              <a:ea typeface="+mn-ea"/>
              <a:cs typeface="+mn-cs"/>
            </a:rPr>
            <a:t>補助対象経費」などが</a:t>
          </a:r>
          <a:r>
            <a:rPr kumimoji="1" lang="ja-JP" altLang="en-US" sz="1600" b="1">
              <a:solidFill>
                <a:srgbClr val="FF0000"/>
              </a:solidFill>
            </a:rPr>
            <a:t>自動的に入力されます。</a:t>
          </a:r>
        </a:p>
      </xdr:txBody>
    </xdr:sp>
    <xdr:clientData/>
  </xdr:twoCellAnchor>
  <xdr:twoCellAnchor>
    <xdr:from>
      <xdr:col>12</xdr:col>
      <xdr:colOff>326570</xdr:colOff>
      <xdr:row>19</xdr:row>
      <xdr:rowOff>557893</xdr:rowOff>
    </xdr:from>
    <xdr:to>
      <xdr:col>18</xdr:col>
      <xdr:colOff>27214</xdr:colOff>
      <xdr:row>23</xdr:row>
      <xdr:rowOff>95250</xdr:rowOff>
    </xdr:to>
    <xdr:sp macro="" textlink="">
      <xdr:nvSpPr>
        <xdr:cNvPr id="3" name="テキスト ボックス 2">
          <a:extLst>
            <a:ext uri="{FF2B5EF4-FFF2-40B4-BE49-F238E27FC236}">
              <a16:creationId xmlns:a16="http://schemas.microsoft.com/office/drawing/2014/main" id="{CB3662E0-F225-4125-9F90-77E2B23300FC}"/>
            </a:ext>
          </a:extLst>
        </xdr:cNvPr>
        <xdr:cNvSpPr txBox="1"/>
      </xdr:nvSpPr>
      <xdr:spPr>
        <a:xfrm>
          <a:off x="10286999" y="7211786"/>
          <a:ext cx="4830536" cy="140153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600" b="1">
              <a:solidFill>
                <a:srgbClr val="FF0000"/>
              </a:solidFill>
              <a:latin typeface="+mn-ea"/>
              <a:ea typeface="+mn-ea"/>
            </a:rPr>
            <a:t>A-3</a:t>
          </a:r>
          <a:r>
            <a:rPr kumimoji="1" lang="ja-JP" altLang="en-US" sz="1600" b="1">
              <a:solidFill>
                <a:srgbClr val="FF0000"/>
              </a:solidFill>
              <a:latin typeface="+mn-ea"/>
              <a:ea typeface="+mn-ea"/>
            </a:rPr>
            <a:t>「需要家の対象施設の区分等」、</a:t>
          </a:r>
          <a:r>
            <a:rPr kumimoji="1" lang="en-US" altLang="ja-JP" sz="1600" b="1">
              <a:solidFill>
                <a:srgbClr val="FF0000"/>
              </a:solidFill>
              <a:latin typeface="+mn-ea"/>
              <a:ea typeface="+mn-ea"/>
            </a:rPr>
            <a:t>B-2</a:t>
          </a:r>
          <a:r>
            <a:rPr kumimoji="1" lang="ja-JP" altLang="en-US" sz="1600" b="1">
              <a:solidFill>
                <a:srgbClr val="FF0000"/>
              </a:solidFill>
              <a:latin typeface="+mn-ea"/>
              <a:ea typeface="+mn-ea"/>
            </a:rPr>
            <a:t>「別添１　導入量算出表」などに入力すると、</a:t>
          </a:r>
          <a:r>
            <a:rPr kumimoji="1" lang="ja-JP" altLang="en-US" sz="1600" b="1" i="0" u="none" strike="noStrike" kern="0" cap="none" spc="0" normalizeH="0" baseline="0" noProof="0">
              <a:ln>
                <a:noFill/>
              </a:ln>
              <a:solidFill>
                <a:srgbClr val="FF0000"/>
              </a:solidFill>
              <a:effectLst/>
              <a:uLnTx/>
              <a:uFillTx/>
              <a:latin typeface="+mn-ea"/>
              <a:ea typeface="+mn-ea"/>
              <a:cs typeface="+mn-cs"/>
            </a:rPr>
            <a:t>「</a:t>
          </a:r>
          <a:r>
            <a:rPr kumimoji="1" lang="en-US" altLang="ja-JP" sz="1600" b="1" i="0" u="none" strike="noStrike" kern="0" cap="none" spc="0" normalizeH="0" baseline="0" noProof="0">
              <a:ln>
                <a:noFill/>
              </a:ln>
              <a:solidFill>
                <a:srgbClr val="FF0000"/>
              </a:solidFill>
              <a:effectLst/>
              <a:uLnTx/>
              <a:uFillTx/>
              <a:latin typeface="+mn-ea"/>
              <a:ea typeface="+mn-ea"/>
              <a:cs typeface="+mn-cs"/>
            </a:rPr>
            <a:t>(5) </a:t>
          </a:r>
          <a:r>
            <a:rPr kumimoji="1" lang="ja-JP" altLang="en-US" sz="1600" b="1" i="0" u="none" strike="noStrike" kern="0" cap="none" spc="0" normalizeH="0" baseline="0" noProof="0">
              <a:ln>
                <a:noFill/>
              </a:ln>
              <a:solidFill>
                <a:srgbClr val="FF0000"/>
              </a:solidFill>
              <a:effectLst/>
              <a:uLnTx/>
              <a:uFillTx/>
              <a:latin typeface="+mn-ea"/>
              <a:ea typeface="+mn-ea"/>
              <a:cs typeface="+mn-cs"/>
            </a:rPr>
            <a:t>基準額」などが</a:t>
          </a:r>
          <a:r>
            <a:rPr kumimoji="1" lang="ja-JP" altLang="en-US" sz="1600" b="1">
              <a:solidFill>
                <a:srgbClr val="FF0000"/>
              </a:solidFill>
              <a:latin typeface="+mn-ea"/>
              <a:ea typeface="+mn-ea"/>
            </a:rPr>
            <a:t>自動的に入力されます。</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520784</xdr:colOff>
      <xdr:row>64</xdr:row>
      <xdr:rowOff>199307</xdr:rowOff>
    </xdr:from>
    <xdr:to>
      <xdr:col>17</xdr:col>
      <xdr:colOff>530680</xdr:colOff>
      <xdr:row>68</xdr:row>
      <xdr:rowOff>17611</xdr:rowOff>
    </xdr:to>
    <xdr:sp macro="" textlink="">
      <xdr:nvSpPr>
        <xdr:cNvPr id="2" name="テキスト ボックス 1">
          <a:extLst>
            <a:ext uri="{FF2B5EF4-FFF2-40B4-BE49-F238E27FC236}">
              <a16:creationId xmlns:a16="http://schemas.microsoft.com/office/drawing/2014/main" id="{FC2D0E5A-74A3-453A-9DB0-1FAF46C14546}"/>
            </a:ext>
          </a:extLst>
        </xdr:cNvPr>
        <xdr:cNvSpPr txBox="1"/>
      </xdr:nvSpPr>
      <xdr:spPr>
        <a:xfrm>
          <a:off x="6643998" y="12064736"/>
          <a:ext cx="5888182" cy="798018"/>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b="1">
              <a:solidFill>
                <a:srgbClr val="FF0000"/>
              </a:solidFill>
              <a:latin typeface="+mn-ea"/>
              <a:ea typeface="+mn-ea"/>
            </a:rPr>
            <a:t>緑色のセルは、別紙</a:t>
          </a:r>
          <a:r>
            <a:rPr kumimoji="1" lang="en-US" altLang="ja-JP" sz="1400" b="1">
              <a:solidFill>
                <a:srgbClr val="FF0000"/>
              </a:solidFill>
              <a:latin typeface="+mn-ea"/>
              <a:ea typeface="+mn-ea"/>
            </a:rPr>
            <a:t>2</a:t>
          </a:r>
          <a:r>
            <a:rPr kumimoji="1" lang="ja-JP" altLang="en-US" sz="1400" b="1">
              <a:solidFill>
                <a:srgbClr val="FF0000"/>
              </a:solidFill>
              <a:latin typeface="+mn-ea"/>
              <a:ea typeface="+mn-ea"/>
            </a:rPr>
            <a:t>「</a:t>
          </a:r>
          <a:r>
            <a:rPr kumimoji="1" lang="en-US" altLang="ja-JP" sz="1400" b="1">
              <a:solidFill>
                <a:srgbClr val="FF0000"/>
              </a:solidFill>
              <a:latin typeface="+mn-ea"/>
              <a:ea typeface="+mn-ea"/>
            </a:rPr>
            <a:t>(4) </a:t>
          </a:r>
          <a:r>
            <a:rPr kumimoji="1" lang="ja-JP" altLang="en-US" sz="1400" b="1">
              <a:solidFill>
                <a:srgbClr val="FF0000"/>
              </a:solidFill>
              <a:latin typeface="+mn-ea"/>
              <a:ea typeface="+mn-ea"/>
            </a:rPr>
            <a:t>補助対象経費の内訳」の「金額（円）」とリンクしています。</a:t>
          </a:r>
        </a:p>
      </xdr:txBody>
    </xdr:sp>
    <xdr:clientData/>
  </xdr:twoCellAnchor>
  <xdr:twoCellAnchor>
    <xdr:from>
      <xdr:col>8</xdr:col>
      <xdr:colOff>497382</xdr:colOff>
      <xdr:row>70</xdr:row>
      <xdr:rowOff>85645</xdr:rowOff>
    </xdr:from>
    <xdr:to>
      <xdr:col>21</xdr:col>
      <xdr:colOff>95250</xdr:colOff>
      <xdr:row>89</xdr:row>
      <xdr:rowOff>176895</xdr:rowOff>
    </xdr:to>
    <xdr:sp macro="" textlink="">
      <xdr:nvSpPr>
        <xdr:cNvPr id="3" name="テキスト ボックス 2">
          <a:extLst>
            <a:ext uri="{FF2B5EF4-FFF2-40B4-BE49-F238E27FC236}">
              <a16:creationId xmlns:a16="http://schemas.microsoft.com/office/drawing/2014/main" id="{22F1AB6D-70A0-4048-9EB0-A44DD3672A18}"/>
            </a:ext>
          </a:extLst>
        </xdr:cNvPr>
        <xdr:cNvSpPr txBox="1"/>
      </xdr:nvSpPr>
      <xdr:spPr>
        <a:xfrm>
          <a:off x="6620596" y="13420645"/>
          <a:ext cx="8347261" cy="4744893"/>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ja-JP" altLang="ja-JP" sz="1400" b="1">
              <a:solidFill>
                <a:srgbClr val="FF0000"/>
              </a:solidFill>
              <a:effectLst/>
              <a:latin typeface="+mn-ea"/>
              <a:ea typeface="+mn-ea"/>
              <a:cs typeface="+mn-cs"/>
            </a:rPr>
            <a:t>〈補助対象外経費の例〉</a:t>
          </a:r>
          <a:endParaRPr lang="en-US" altLang="ja-JP" sz="1400" b="1">
            <a:solidFill>
              <a:srgbClr val="FF0000"/>
            </a:solidFill>
            <a:effectLst/>
            <a:latin typeface="+mn-ea"/>
            <a:ea typeface="+mn-ea"/>
            <a:cs typeface="+mn-cs"/>
          </a:endParaRPr>
        </a:p>
        <a:p>
          <a:r>
            <a:rPr lang="ja-JP" altLang="en-US" sz="1400" b="1">
              <a:solidFill>
                <a:srgbClr val="FF0000"/>
              </a:solidFill>
              <a:effectLst/>
              <a:latin typeface="+mn-ea"/>
              <a:ea typeface="+mn-ea"/>
              <a:cs typeface="+mn-cs"/>
            </a:rPr>
            <a:t>　　▶</a:t>
          </a:r>
          <a:r>
            <a:rPr lang="ja-JP" altLang="en-US" sz="1400" b="1" u="sng">
              <a:solidFill>
                <a:srgbClr val="FF0000"/>
              </a:solidFill>
              <a:effectLst/>
              <a:latin typeface="+mn-ea"/>
              <a:ea typeface="+mn-ea"/>
              <a:cs typeface="+mn-cs"/>
            </a:rPr>
            <a:t>気温計・日射計</a:t>
          </a:r>
          <a:endParaRPr lang="en-US" altLang="ja-JP" sz="1400" b="1" u="sng">
            <a:solidFill>
              <a:srgbClr val="FF0000"/>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ja-JP"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売電に必要な経費（売電メーターの設置費用、一般送配電事業者への工事負担金等）</a:t>
          </a:r>
          <a:br>
            <a:rPr kumimoji="0" lang="en-US"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br>
          <a:r>
            <a:rPr kumimoji="0" lang="ja-JP"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普及啓発用機器（モニター・ケーブル等）</a:t>
          </a:r>
          <a:r>
            <a:rPr kumimoji="0" lang="ja-JP"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br>
            <a:rPr kumimoji="0" lang="en-US"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br>
          <a:r>
            <a:rPr kumimoji="0" lang="ja-JP"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数年で定期的に更新する消耗品（例</a:t>
          </a:r>
          <a:r>
            <a:rPr kumimoji="0" lang="en-US"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消火器）</a:t>
          </a:r>
          <a:r>
            <a:rPr kumimoji="0" lang="en-US"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br>
            <a:rPr kumimoji="0" lang="en-US"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br>
          <a:r>
            <a:rPr kumimoji="0" lang="ja-JP"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電力会社・消防署等への申請・届出・登録等に係る費用</a:t>
          </a:r>
          <a:br>
            <a:rPr kumimoji="0" lang="en-US"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br>
          <a:r>
            <a:rPr kumimoji="0" lang="ja-JP"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設備の保守管理に係る費用、ランニングコストにあたる費用</a:t>
          </a:r>
          <a:endParaRPr kumimoji="1" lang="ja-JP" altLang="en-US"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endParaRPr>
        </a:p>
        <a:p>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建物の建設工事に係る基礎工事費用</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既存設備の撤去費</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低木の打払いや簡易な地ならしなどの整地に係る費用</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盛土や土壌改良工事に係る費用</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安全フェンス等の設置に係る費用</a:t>
          </a:r>
          <a:br>
            <a:rPr lang="en-US" altLang="ja-JP" sz="1400" b="1" u="sng">
              <a:solidFill>
                <a:srgbClr val="FF0000"/>
              </a:solidFill>
              <a:effectLst/>
              <a:latin typeface="+mn-ea"/>
              <a:ea typeface="+mn-ea"/>
              <a:cs typeface="+mn-cs"/>
            </a:rPr>
          </a:br>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災害時にしか使用しない設備（例</a:t>
          </a:r>
          <a:r>
            <a:rPr lang="en-US" altLang="ja-JP" sz="1400" b="1" u="sng">
              <a:solidFill>
                <a:srgbClr val="FF0000"/>
              </a:solidFill>
              <a:effectLst/>
              <a:latin typeface="+mn-ea"/>
              <a:ea typeface="+mn-ea"/>
              <a:cs typeface="+mn-cs"/>
            </a:rPr>
            <a:t>: </a:t>
          </a:r>
          <a:r>
            <a:rPr lang="ja-JP" altLang="ja-JP" sz="1400" b="1" u="sng">
              <a:solidFill>
                <a:srgbClr val="FF0000"/>
              </a:solidFill>
              <a:effectLst/>
              <a:latin typeface="+mn-ea"/>
              <a:ea typeface="+mn-ea"/>
              <a:cs typeface="+mn-cs"/>
            </a:rPr>
            <a:t>非常用自家発電機、非常灯）</a:t>
          </a:r>
          <a:endParaRPr lang="en-US" altLang="ja-JP" sz="1400" b="1" u="sng">
            <a:solidFill>
              <a:srgbClr val="FF0000"/>
            </a:solidFill>
            <a:effectLst/>
            <a:latin typeface="+mn-ea"/>
            <a:ea typeface="+mn-ea"/>
            <a:cs typeface="+mn-cs"/>
          </a:endParaRPr>
        </a:p>
        <a:p>
          <a:r>
            <a:rPr lang="ja-JP" altLang="ja-JP" sz="1400" b="1">
              <a:solidFill>
                <a:srgbClr val="FF0000"/>
              </a:solidFill>
              <a:effectLst/>
              <a:latin typeface="+mn-ea"/>
              <a:ea typeface="+mn-ea"/>
              <a:cs typeface="+mn-cs"/>
            </a:rPr>
            <a:t>　　▶</a:t>
          </a:r>
          <a:r>
            <a:rPr lang="ja-JP" altLang="ja-JP" sz="1400" b="1" u="sng">
              <a:solidFill>
                <a:srgbClr val="FF0000"/>
              </a:solidFill>
              <a:effectLst/>
              <a:latin typeface="+mn-ea"/>
              <a:ea typeface="+mn-ea"/>
              <a:cs typeface="+mn-cs"/>
            </a:rPr>
            <a:t>浸水被害に対する措置費用</a:t>
          </a:r>
          <a:endParaRPr lang="en-US" altLang="ja-JP" sz="1400" b="1" u="sng">
            <a:solidFill>
              <a:srgbClr val="FF0000"/>
            </a:solidFill>
            <a:effectLst/>
            <a:latin typeface="+mn-ea"/>
            <a:ea typeface="+mn-ea"/>
            <a:cs typeface="+mn-cs"/>
          </a:endParaRPr>
        </a:p>
        <a:p>
          <a:r>
            <a:rPr kumimoji="0" lang="ja-JP"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en-US"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　</a:t>
          </a:r>
          <a:r>
            <a:rPr kumimoji="0" lang="ja-JP" altLang="ja-JP" sz="1400" b="1" i="0" u="none" strike="noStrike" kern="0" cap="none" spc="0" normalizeH="0" baseline="0" noProof="0">
              <a:ln>
                <a:noFill/>
              </a:ln>
              <a:solidFill>
                <a:srgbClr val="FF0000"/>
              </a:solidFill>
              <a:effectLst/>
              <a:uLnTx/>
              <a:uFillTx/>
              <a:latin typeface="游ゴシック" panose="020B0400000000000000" pitchFamily="50" charset="-128"/>
              <a:ea typeface="+mn-ea"/>
              <a:cs typeface="+mn-cs"/>
            </a:rPr>
            <a:t>▶</a:t>
          </a:r>
          <a:r>
            <a:rPr kumimoji="0" lang="ja-JP" altLang="ja-JP" sz="1400" b="1" i="0" u="sng" strike="noStrike" kern="0" cap="none" spc="0" normalizeH="0" baseline="0" noProof="0">
              <a:ln>
                <a:noFill/>
              </a:ln>
              <a:solidFill>
                <a:srgbClr val="FF0000"/>
              </a:solidFill>
              <a:effectLst/>
              <a:uLnTx/>
              <a:uFillTx/>
              <a:latin typeface="游ゴシック" panose="020B0400000000000000" pitchFamily="50" charset="-128"/>
              <a:ea typeface="+mn-ea"/>
              <a:cs typeface="+mn-cs"/>
            </a:rPr>
            <a:t>地方公共団体の常勤職員の人件費</a:t>
          </a:r>
          <a:endParaRPr lang="en-US" altLang="ja-JP" sz="1400" b="1" u="sng">
            <a:solidFill>
              <a:srgbClr val="FF0000"/>
            </a:solidFill>
            <a:effectLst/>
            <a:latin typeface="+mn-ea"/>
            <a:ea typeface="+mn-ea"/>
            <a:cs typeface="+mn-cs"/>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24</xdr:col>
      <xdr:colOff>340179</xdr:colOff>
      <xdr:row>8</xdr:row>
      <xdr:rowOff>163285</xdr:rowOff>
    </xdr:from>
    <xdr:to>
      <xdr:col>32</xdr:col>
      <xdr:colOff>489857</xdr:colOff>
      <xdr:row>11</xdr:row>
      <xdr:rowOff>212909</xdr:rowOff>
    </xdr:to>
    <xdr:sp macro="" textlink="">
      <xdr:nvSpPr>
        <xdr:cNvPr id="2" name="テキスト ボックス 1">
          <a:extLst>
            <a:ext uri="{FF2B5EF4-FFF2-40B4-BE49-F238E27FC236}">
              <a16:creationId xmlns:a16="http://schemas.microsoft.com/office/drawing/2014/main" id="{EFBCD8D1-7735-40E1-9C92-708C8FAF3602}"/>
            </a:ext>
          </a:extLst>
        </xdr:cNvPr>
        <xdr:cNvSpPr txBox="1"/>
      </xdr:nvSpPr>
      <xdr:spPr>
        <a:xfrm>
          <a:off x="17117786" y="3007178"/>
          <a:ext cx="5048250" cy="784410"/>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b="1">
              <a:solidFill>
                <a:srgbClr val="FF0000"/>
              </a:solidFill>
              <a:latin typeface="+mn-ea"/>
              <a:ea typeface="+mn-ea"/>
            </a:rPr>
            <a:t>「別添１　導入量算出表」の「蓄電池のシステム費」には</a:t>
          </a:r>
          <a:endParaRPr kumimoji="1" lang="en-US" altLang="ja-JP" sz="1400" b="1">
            <a:solidFill>
              <a:srgbClr val="FF0000"/>
            </a:solidFill>
            <a:latin typeface="+mn-ea"/>
            <a:ea typeface="+mn-ea"/>
          </a:endParaRPr>
        </a:p>
        <a:p>
          <a:r>
            <a:rPr kumimoji="1" lang="ja-JP" altLang="en-US" sz="1400" b="1">
              <a:solidFill>
                <a:srgbClr val="FF0000"/>
              </a:solidFill>
              <a:latin typeface="+mn-ea"/>
              <a:ea typeface="+mn-ea"/>
            </a:rPr>
            <a:t>オレンジ色の部分を転記すること</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23H28&#35036;&#21161;&#37329;&#20107;&#26989;&#65288;&#12459;&#12540;&#12508;&#12531;&#12539;&#12510;&#12493;&#12472;&#12513;&#12531;&#12488;&#65289;\&#20107;&#26989;\&#23529;&#26619;\&#25505;&#28857;&#34920;\2&#21495;&#20107;&#26989;&#38598;&#35336;&#12539;&#25505;&#28857;&#34920;2016062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3H29&#35036;&#21161;&#20107;&#26989;&#65288;&#12459;&#12540;&#12508;&#12531;&#12539;&#12510;&#12493;&#12472;&#12513;&#12531;&#12488;&#65289;/&#23529;&#26619;&#22996;&#21729;&#20250;&#36039;&#26009;/2&#21495;&#20107;&#26989;/20170406-2%202&#21495;&#20107;&#26989;&#38598;&#35336;&#12539;&#25505;&#28857;&#3492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matsumoto\Documents\&#23529;&#26619;&#22996;&#21729;&#20250;&#36039;&#26009;&#12288;&#12362;&#35430;&#12375;.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matsumoto\Documents\&#21463;&#20184;&#31807;0407.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www.nepc.or.jp/topics/excel/140421/140421_4_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www.nepc.or.jp/topics/excel/140421/H26&#24180;&#24230;&#26032;&#35215;&#12288;&#22320;&#22495;&#22320;&#29105;&#30003;&#35531;&#27096;&#24335;.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www.nepc.or.jp/topics/excel/140421/H26&#24180;&#24230;&#26032;&#35215;&#12288;&#22320;&#22495;&#27700;&#21147;&#30003;&#35531;&#27096;&#24335;%2020130716.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www.nepc.or.jp/topics/excel/140421/H26&#24180;&#24230;&#26032;&#35215;&#12288;&#22320;&#22495;&#39080;&#21147;&#30003;&#35531;&#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項目リスト"/>
      <sheetName val="原紙"/>
      <sheetName val="不採択理由"/>
      <sheetName val="採点表（1）"/>
      <sheetName val="採点表 (2)"/>
      <sheetName val="対策種別比率"/>
      <sheetName val="対策種別比率 (グラフ)"/>
      <sheetName val="対策種別比率 (グラフ) (2)"/>
      <sheetName val="費用対効果"/>
    </sheetNames>
    <sheetDataSet>
      <sheetData sheetId="0">
        <row r="4">
          <cell r="B4" t="str">
            <v>都道府県・政令市</v>
          </cell>
          <cell r="D4" t="str">
            <v>〇</v>
          </cell>
          <cell r="F4" t="str">
            <v>〇</v>
          </cell>
          <cell r="H4">
            <v>5</v>
          </cell>
          <cell r="I4">
            <v>10</v>
          </cell>
          <cell r="J4">
            <v>10</v>
          </cell>
          <cell r="K4">
            <v>5</v>
          </cell>
          <cell r="L4">
            <v>5</v>
          </cell>
        </row>
        <row r="5">
          <cell r="B5" t="str">
            <v>（以上）政令市未満市町村・特別区及び組合</v>
          </cell>
          <cell r="D5" t="str">
            <v>×</v>
          </cell>
          <cell r="H5">
            <v>3</v>
          </cell>
          <cell r="I5">
            <v>6</v>
          </cell>
          <cell r="J5">
            <v>0</v>
          </cell>
          <cell r="K5">
            <v>0</v>
          </cell>
          <cell r="L5">
            <v>3</v>
          </cell>
        </row>
        <row r="6">
          <cell r="B6" t="str">
            <v>（未満）政令市未満市町村・特別区及び組合</v>
          </cell>
          <cell r="H6">
            <v>1</v>
          </cell>
          <cell r="I6">
            <v>2</v>
          </cell>
          <cell r="L6">
            <v>0</v>
          </cell>
        </row>
        <row r="7">
          <cell r="H7">
            <v>0</v>
          </cell>
          <cell r="I7">
            <v>0</v>
          </cell>
        </row>
      </sheetData>
      <sheetData sheetId="1" refreshError="1"/>
      <sheetData sheetId="2" refreshError="1"/>
      <sheetData sheetId="3"/>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項目リスト"/>
      <sheetName val="原紙"/>
      <sheetName val="不採択理由"/>
      <sheetName val="採点表（1）"/>
      <sheetName val="採点表 (2)"/>
      <sheetName val="対策種別比率"/>
      <sheetName val="対策種別比率 (グラフ)"/>
      <sheetName val="対策種別比率 (グラフ) (2)"/>
      <sheetName val="費用対効果"/>
      <sheetName val="評価項目"/>
      <sheetName val="団体コード"/>
      <sheetName val="20170406-2 2号事業集計・採点表"/>
    </sheetNames>
    <sheetDataSet>
      <sheetData sheetId="0">
        <row r="1">
          <cell r="E1" t="str">
            <v>　　　　　　　</v>
          </cell>
        </row>
        <row r="4">
          <cell r="D4" t="str">
            <v>〇</v>
          </cell>
          <cell r="F4" t="str">
            <v>〇</v>
          </cell>
        </row>
        <row r="5">
          <cell r="D5" t="str">
            <v>×</v>
          </cell>
        </row>
      </sheetData>
      <sheetData sheetId="1"/>
      <sheetData sheetId="2"/>
      <sheetData sheetId="3"/>
      <sheetData sheetId="4"/>
      <sheetData sheetId="5"/>
      <sheetData sheetId="6"/>
      <sheetData sheetId="7"/>
      <sheetData sheetId="8"/>
      <sheetData sheetId="9"/>
      <sheetData sheetId="10"/>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採点表 "/>
      <sheetName val="採点表 (4)"/>
      <sheetName val="1-2"/>
      <sheetName val="3-4"/>
    </sheetNames>
    <sheetDataSet>
      <sheetData sheetId="0">
        <row r="7">
          <cell r="E7">
            <v>0</v>
          </cell>
        </row>
      </sheetData>
      <sheetData sheetId="1"/>
      <sheetData sheetId="2"/>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受付簿"/>
      <sheetName val="受付簿 加工"/>
      <sheetName val="取りまとめ表"/>
      <sheetName val="入力規制"/>
      <sheetName val="H28.10.10現在の団体  "/>
      <sheetName val="H28.10.10政令指定都市"/>
      <sheetName val="団体コード"/>
      <sheetName val="全市町村の主要財政指標 "/>
      <sheetName val="市町村主要財政指標の都道府県別平均"/>
    </sheetNames>
    <sheetDataSet>
      <sheetData sheetId="0" refreshError="1"/>
      <sheetData sheetId="1" refreshError="1"/>
      <sheetData sheetId="2" refreshError="1"/>
      <sheetData sheetId="3" refreshError="1">
        <row r="1">
          <cell r="A1" t="str">
            <v>　　　　</v>
          </cell>
        </row>
        <row r="2">
          <cell r="A2" t="str">
            <v>〇</v>
          </cell>
        </row>
        <row r="5">
          <cell r="D5" t="str">
            <v>都道府県</v>
          </cell>
        </row>
        <row r="6">
          <cell r="D6" t="str">
            <v>政令市</v>
          </cell>
        </row>
        <row r="7">
          <cell r="D7" t="str">
            <v>民間</v>
          </cell>
        </row>
        <row r="8">
          <cell r="D8" t="str">
            <v>政令市未満</v>
          </cell>
        </row>
        <row r="9">
          <cell r="D9" t="str">
            <v>特別区</v>
          </cell>
        </row>
        <row r="10">
          <cell r="D10" t="str">
            <v>組合</v>
          </cell>
        </row>
      </sheetData>
      <sheetData sheetId="4" refreshError="1">
        <row r="2">
          <cell r="A2" t="str">
            <v>010006</v>
          </cell>
          <cell r="B2" t="str">
            <v>北海道</v>
          </cell>
          <cell r="D2" t="str">
            <v>北海道</v>
          </cell>
          <cell r="E2" t="str">
            <v>ﾎｯｶｲﾄﾞｳ</v>
          </cell>
          <cell r="G2" t="str">
            <v>ﾎｯｶｲﾄﾞｳ</v>
          </cell>
        </row>
        <row r="3">
          <cell r="A3" t="str">
            <v>011002</v>
          </cell>
          <cell r="B3" t="str">
            <v>北海道</v>
          </cell>
          <cell r="C3" t="str">
            <v>札幌市</v>
          </cell>
          <cell r="D3" t="str">
            <v>北海道札幌市</v>
          </cell>
          <cell r="E3" t="str">
            <v>ﾎｯｶｲﾄﾞｳ</v>
          </cell>
          <cell r="F3" t="str">
            <v>ｻｯﾎﾟﾛｼ</v>
          </cell>
          <cell r="G3" t="str">
            <v>ﾎｯｶｲﾄﾞｳｻｯﾎﾟﾛｼ</v>
          </cell>
        </row>
        <row r="4">
          <cell r="A4" t="str">
            <v>012025</v>
          </cell>
          <cell r="B4" t="str">
            <v>北海道</v>
          </cell>
          <cell r="C4" t="str">
            <v>函館市</v>
          </cell>
          <cell r="D4" t="str">
            <v>北海道函館市</v>
          </cell>
          <cell r="E4" t="str">
            <v>ﾎｯｶｲﾄﾞｳ</v>
          </cell>
          <cell r="F4" t="str">
            <v>ﾊｺﾀﾞﾃｼ</v>
          </cell>
          <cell r="G4" t="str">
            <v>ﾎｯｶｲﾄﾞｳﾊｺﾀﾞﾃｼ</v>
          </cell>
        </row>
        <row r="5">
          <cell r="A5" t="str">
            <v>012033</v>
          </cell>
          <cell r="B5" t="str">
            <v>北海道</v>
          </cell>
          <cell r="C5" t="str">
            <v>小樽市</v>
          </cell>
          <cell r="D5" t="str">
            <v>北海道小樽市</v>
          </cell>
          <cell r="E5" t="str">
            <v>ﾎｯｶｲﾄﾞｳ</v>
          </cell>
          <cell r="F5" t="str">
            <v>ｵﾀﾙｼ</v>
          </cell>
          <cell r="G5" t="str">
            <v>ﾎｯｶｲﾄﾞｳｵﾀﾙｼ</v>
          </cell>
        </row>
        <row r="6">
          <cell r="A6" t="str">
            <v>012041</v>
          </cell>
          <cell r="B6" t="str">
            <v>北海道</v>
          </cell>
          <cell r="C6" t="str">
            <v>旭川市</v>
          </cell>
          <cell r="D6" t="str">
            <v>北海道旭川市</v>
          </cell>
          <cell r="E6" t="str">
            <v>ﾎｯｶｲﾄﾞｳ</v>
          </cell>
          <cell r="F6" t="str">
            <v>ｱｻﾋｶﾜｼ</v>
          </cell>
          <cell r="G6" t="str">
            <v>ﾎｯｶｲﾄﾞｳｱｻﾋｶﾜｼ</v>
          </cell>
        </row>
        <row r="7">
          <cell r="A7" t="str">
            <v>012050</v>
          </cell>
          <cell r="B7" t="str">
            <v>北海道</v>
          </cell>
          <cell r="C7" t="str">
            <v>室蘭市</v>
          </cell>
          <cell r="D7" t="str">
            <v>北海道室蘭市</v>
          </cell>
          <cell r="E7" t="str">
            <v>ﾎｯｶｲﾄﾞｳ</v>
          </cell>
          <cell r="F7" t="str">
            <v>ﾑﾛﾗﾝｼ</v>
          </cell>
          <cell r="G7" t="str">
            <v>ﾎｯｶｲﾄﾞｳﾑﾛﾗﾝｼ</v>
          </cell>
        </row>
        <row r="8">
          <cell r="A8" t="str">
            <v>012068</v>
          </cell>
          <cell r="B8" t="str">
            <v>北海道</v>
          </cell>
          <cell r="C8" t="str">
            <v>釧路市</v>
          </cell>
          <cell r="D8" t="str">
            <v>北海道釧路市</v>
          </cell>
          <cell r="E8" t="str">
            <v>ﾎｯｶｲﾄﾞｳ</v>
          </cell>
          <cell r="F8" t="str">
            <v>ｸｼﾛｼ</v>
          </cell>
          <cell r="G8" t="str">
            <v>ﾎｯｶｲﾄﾞｳｸｼﾛｼ</v>
          </cell>
        </row>
        <row r="9">
          <cell r="A9" t="str">
            <v>012076</v>
          </cell>
          <cell r="B9" t="str">
            <v>北海道</v>
          </cell>
          <cell r="C9" t="str">
            <v>帯広市</v>
          </cell>
          <cell r="D9" t="str">
            <v>北海道帯広市</v>
          </cell>
          <cell r="E9" t="str">
            <v>ﾎｯｶｲﾄﾞｳ</v>
          </cell>
          <cell r="F9" t="str">
            <v>ｵﾋﾞﾋﾛｼ</v>
          </cell>
          <cell r="G9" t="str">
            <v>ﾎｯｶｲﾄﾞｳｵﾋﾞﾋﾛｼ</v>
          </cell>
        </row>
        <row r="10">
          <cell r="A10" t="str">
            <v>012084</v>
          </cell>
          <cell r="B10" t="str">
            <v>北海道</v>
          </cell>
          <cell r="C10" t="str">
            <v>北見市</v>
          </cell>
          <cell r="D10" t="str">
            <v>北海道北見市</v>
          </cell>
          <cell r="E10" t="str">
            <v>ﾎｯｶｲﾄﾞｳ</v>
          </cell>
          <cell r="F10" t="str">
            <v>ｷﾀﾐｼ</v>
          </cell>
          <cell r="G10" t="str">
            <v>ﾎｯｶｲﾄﾞｳｷﾀﾐｼ</v>
          </cell>
        </row>
        <row r="11">
          <cell r="A11" t="str">
            <v>012092</v>
          </cell>
          <cell r="B11" t="str">
            <v>北海道</v>
          </cell>
          <cell r="C11" t="str">
            <v>夕張市</v>
          </cell>
          <cell r="D11" t="str">
            <v>北海道夕張市</v>
          </cell>
          <cell r="E11" t="str">
            <v>ﾎｯｶｲﾄﾞｳ</v>
          </cell>
          <cell r="F11" t="str">
            <v>ﾕｳﾊﾞﾘｼ</v>
          </cell>
          <cell r="G11" t="str">
            <v>ﾎｯｶｲﾄﾞｳﾕｳﾊﾞﾘｼ</v>
          </cell>
        </row>
        <row r="12">
          <cell r="A12" t="str">
            <v>012106</v>
          </cell>
          <cell r="B12" t="str">
            <v>北海道</v>
          </cell>
          <cell r="C12" t="str">
            <v>岩見沢市</v>
          </cell>
          <cell r="D12" t="str">
            <v>北海道岩見沢市</v>
          </cell>
          <cell r="E12" t="str">
            <v>ﾎｯｶｲﾄﾞｳ</v>
          </cell>
          <cell r="F12" t="str">
            <v>ｲﾜﾐｻﾞﾜｼ</v>
          </cell>
          <cell r="G12" t="str">
            <v>ﾎｯｶｲﾄﾞｳｲﾜﾐｻﾞﾜｼ</v>
          </cell>
        </row>
        <row r="13">
          <cell r="A13" t="str">
            <v>012114</v>
          </cell>
          <cell r="B13" t="str">
            <v>北海道</v>
          </cell>
          <cell r="C13" t="str">
            <v>網走市</v>
          </cell>
          <cell r="D13" t="str">
            <v>北海道網走市</v>
          </cell>
          <cell r="E13" t="str">
            <v>ﾎｯｶｲﾄﾞｳ</v>
          </cell>
          <cell r="F13" t="str">
            <v>ｱﾊﾞｼﾘｼ</v>
          </cell>
          <cell r="G13" t="str">
            <v>ﾎｯｶｲﾄﾞｳｱﾊﾞｼﾘｼ</v>
          </cell>
        </row>
        <row r="14">
          <cell r="A14" t="str">
            <v>012122</v>
          </cell>
          <cell r="B14" t="str">
            <v>北海道</v>
          </cell>
          <cell r="C14" t="str">
            <v>留萌市</v>
          </cell>
          <cell r="D14" t="str">
            <v>北海道留萌市</v>
          </cell>
          <cell r="E14" t="str">
            <v>ﾎｯｶｲﾄﾞｳ</v>
          </cell>
          <cell r="F14" t="str">
            <v>ﾙﾓｲｼ</v>
          </cell>
          <cell r="G14" t="str">
            <v>ﾎｯｶｲﾄﾞｳﾙﾓｲｼ</v>
          </cell>
        </row>
        <row r="15">
          <cell r="A15" t="str">
            <v>012131</v>
          </cell>
          <cell r="B15" t="str">
            <v>北海道</v>
          </cell>
          <cell r="C15" t="str">
            <v>苫小牧市</v>
          </cell>
          <cell r="D15" t="str">
            <v>北海道苫小牧市</v>
          </cell>
          <cell r="E15" t="str">
            <v>ﾎｯｶｲﾄﾞｳ</v>
          </cell>
          <cell r="F15" t="str">
            <v>ﾄﾏｺﾏｲｼ</v>
          </cell>
          <cell r="G15" t="str">
            <v>ﾎｯｶｲﾄﾞｳﾄﾏｺﾏｲｼ</v>
          </cell>
        </row>
        <row r="16">
          <cell r="A16" t="str">
            <v>012149</v>
          </cell>
          <cell r="B16" t="str">
            <v>北海道</v>
          </cell>
          <cell r="C16" t="str">
            <v>稚内市</v>
          </cell>
          <cell r="D16" t="str">
            <v>北海道稚内市</v>
          </cell>
          <cell r="E16" t="str">
            <v>ﾎｯｶｲﾄﾞｳ</v>
          </cell>
          <cell r="F16" t="str">
            <v>ﾜｯｶﾅｲｼ</v>
          </cell>
          <cell r="G16" t="str">
            <v>ﾎｯｶｲﾄﾞｳﾜｯｶﾅｲｼ</v>
          </cell>
        </row>
        <row r="17">
          <cell r="A17" t="str">
            <v>012157</v>
          </cell>
          <cell r="B17" t="str">
            <v>北海道</v>
          </cell>
          <cell r="C17" t="str">
            <v>美唄市</v>
          </cell>
          <cell r="D17" t="str">
            <v>北海道美唄市</v>
          </cell>
          <cell r="E17" t="str">
            <v>ﾎｯｶｲﾄﾞｳ</v>
          </cell>
          <cell r="F17" t="str">
            <v>ﾋﾞﾊﾞｲｼ</v>
          </cell>
          <cell r="G17" t="str">
            <v>ﾎｯｶｲﾄﾞｳﾋﾞﾊﾞｲｼ</v>
          </cell>
        </row>
        <row r="18">
          <cell r="A18" t="str">
            <v>012165</v>
          </cell>
          <cell r="B18" t="str">
            <v>北海道</v>
          </cell>
          <cell r="C18" t="str">
            <v>芦別市</v>
          </cell>
          <cell r="D18" t="str">
            <v>北海道芦別市</v>
          </cell>
          <cell r="E18" t="str">
            <v>ﾎｯｶｲﾄﾞｳ</v>
          </cell>
          <cell r="F18" t="str">
            <v>ｱｼﾍﾞﾂｼ</v>
          </cell>
          <cell r="G18" t="str">
            <v>ﾎｯｶｲﾄﾞｳｱｼﾍﾞﾂｼ</v>
          </cell>
        </row>
        <row r="19">
          <cell r="A19" t="str">
            <v>012173</v>
          </cell>
          <cell r="B19" t="str">
            <v>北海道</v>
          </cell>
          <cell r="C19" t="str">
            <v>江別市</v>
          </cell>
          <cell r="D19" t="str">
            <v>北海道江別市</v>
          </cell>
          <cell r="E19" t="str">
            <v>ﾎｯｶｲﾄﾞｳ</v>
          </cell>
          <cell r="F19" t="str">
            <v>ｴﾍﾞﾂｼ</v>
          </cell>
          <cell r="G19" t="str">
            <v>ﾎｯｶｲﾄﾞｳｴﾍﾞﾂｼ</v>
          </cell>
        </row>
        <row r="20">
          <cell r="A20" t="str">
            <v>012181</v>
          </cell>
          <cell r="B20" t="str">
            <v>北海道</v>
          </cell>
          <cell r="C20" t="str">
            <v>赤平市</v>
          </cell>
          <cell r="D20" t="str">
            <v>北海道赤平市</v>
          </cell>
          <cell r="E20" t="str">
            <v>ﾎｯｶｲﾄﾞｳ</v>
          </cell>
          <cell r="F20" t="str">
            <v>ｱｶﾋﾞﾗｼ</v>
          </cell>
          <cell r="G20" t="str">
            <v>ﾎｯｶｲﾄﾞｳｱｶﾋﾞﾗｼ</v>
          </cell>
        </row>
        <row r="21">
          <cell r="A21" t="str">
            <v>012190</v>
          </cell>
          <cell r="B21" t="str">
            <v>北海道</v>
          </cell>
          <cell r="C21" t="str">
            <v>紋別市</v>
          </cell>
          <cell r="D21" t="str">
            <v>北海道紋別市</v>
          </cell>
          <cell r="E21" t="str">
            <v>ﾎｯｶｲﾄﾞｳ</v>
          </cell>
          <cell r="F21" t="str">
            <v>ﾓﾝﾍﾞﾂｼ</v>
          </cell>
          <cell r="G21" t="str">
            <v>ﾎｯｶｲﾄﾞｳﾓﾝﾍﾞﾂｼ</v>
          </cell>
        </row>
        <row r="22">
          <cell r="A22" t="str">
            <v>012203</v>
          </cell>
          <cell r="B22" t="str">
            <v>北海道</v>
          </cell>
          <cell r="C22" t="str">
            <v>士別市</v>
          </cell>
          <cell r="D22" t="str">
            <v>北海道士別市</v>
          </cell>
          <cell r="E22" t="str">
            <v>ﾎｯｶｲﾄﾞｳ</v>
          </cell>
          <cell r="F22" t="str">
            <v>ｼﾍﾞﾂｼ</v>
          </cell>
          <cell r="G22" t="str">
            <v>ﾎｯｶｲﾄﾞｳｼﾍﾞﾂｼ</v>
          </cell>
        </row>
        <row r="23">
          <cell r="A23" t="str">
            <v>012211</v>
          </cell>
          <cell r="B23" t="str">
            <v>北海道</v>
          </cell>
          <cell r="C23" t="str">
            <v>名寄市</v>
          </cell>
          <cell r="D23" t="str">
            <v>北海道名寄市</v>
          </cell>
          <cell r="E23" t="str">
            <v>ﾎｯｶｲﾄﾞｳ</v>
          </cell>
          <cell r="F23" t="str">
            <v>ﾅﾖﾛｼ</v>
          </cell>
          <cell r="G23" t="str">
            <v>ﾎｯｶｲﾄﾞｳﾅﾖﾛｼ</v>
          </cell>
        </row>
        <row r="24">
          <cell r="A24" t="str">
            <v>012220</v>
          </cell>
          <cell r="B24" t="str">
            <v>北海道</v>
          </cell>
          <cell r="C24" t="str">
            <v>三笠市</v>
          </cell>
          <cell r="D24" t="str">
            <v>北海道三笠市</v>
          </cell>
          <cell r="E24" t="str">
            <v>ﾎｯｶｲﾄﾞｳ</v>
          </cell>
          <cell r="F24" t="str">
            <v>ﾐｶｻｼ</v>
          </cell>
          <cell r="G24" t="str">
            <v>ﾎｯｶｲﾄﾞｳﾐｶｻｼ</v>
          </cell>
        </row>
        <row r="25">
          <cell r="A25" t="str">
            <v>012238</v>
          </cell>
          <cell r="B25" t="str">
            <v>北海道</v>
          </cell>
          <cell r="C25" t="str">
            <v>根室市</v>
          </cell>
          <cell r="D25" t="str">
            <v>北海道根室市</v>
          </cell>
          <cell r="E25" t="str">
            <v>ﾎｯｶｲﾄﾞｳ</v>
          </cell>
          <cell r="F25" t="str">
            <v>ﾈﾑﾛｼ</v>
          </cell>
          <cell r="G25" t="str">
            <v>ﾎｯｶｲﾄﾞｳﾈﾑﾛｼ</v>
          </cell>
        </row>
        <row r="26">
          <cell r="A26" t="str">
            <v>012246</v>
          </cell>
          <cell r="B26" t="str">
            <v>北海道</v>
          </cell>
          <cell r="C26" t="str">
            <v>千歳市</v>
          </cell>
          <cell r="D26" t="str">
            <v>北海道千歳市</v>
          </cell>
          <cell r="E26" t="str">
            <v>ﾎｯｶｲﾄﾞｳ</v>
          </cell>
          <cell r="F26" t="str">
            <v>ﾁﾄｾｼ</v>
          </cell>
          <cell r="G26" t="str">
            <v>ﾎｯｶｲﾄﾞｳﾁﾄｾｼ</v>
          </cell>
        </row>
        <row r="27">
          <cell r="A27" t="str">
            <v>012254</v>
          </cell>
          <cell r="B27" t="str">
            <v>北海道</v>
          </cell>
          <cell r="C27" t="str">
            <v>滝川市</v>
          </cell>
          <cell r="D27" t="str">
            <v>北海道滝川市</v>
          </cell>
          <cell r="E27" t="str">
            <v>ﾎｯｶｲﾄﾞｳ</v>
          </cell>
          <cell r="F27" t="str">
            <v>ﾀｷｶﾜｼ</v>
          </cell>
          <cell r="G27" t="str">
            <v>ﾎｯｶｲﾄﾞｳﾀｷｶﾜｼ</v>
          </cell>
        </row>
        <row r="28">
          <cell r="A28" t="str">
            <v>012262</v>
          </cell>
          <cell r="B28" t="str">
            <v>北海道</v>
          </cell>
          <cell r="C28" t="str">
            <v>砂川市</v>
          </cell>
          <cell r="D28" t="str">
            <v>北海道砂川市</v>
          </cell>
          <cell r="E28" t="str">
            <v>ﾎｯｶｲﾄﾞｳ</v>
          </cell>
          <cell r="F28" t="str">
            <v>ｽﾅｶﾞﾜｼ</v>
          </cell>
          <cell r="G28" t="str">
            <v>ﾎｯｶｲﾄﾞｳｽﾅｶﾞﾜｼ</v>
          </cell>
        </row>
        <row r="29">
          <cell r="A29" t="str">
            <v>012271</v>
          </cell>
          <cell r="B29" t="str">
            <v>北海道</v>
          </cell>
          <cell r="C29" t="str">
            <v>歌志内市</v>
          </cell>
          <cell r="D29" t="str">
            <v>北海道歌志内市</v>
          </cell>
          <cell r="E29" t="str">
            <v>ﾎｯｶｲﾄﾞｳ</v>
          </cell>
          <cell r="F29" t="str">
            <v>ｳﾀｼﾅｲｼ</v>
          </cell>
          <cell r="G29" t="str">
            <v>ﾎｯｶｲﾄﾞｳｳﾀｼﾅｲｼ</v>
          </cell>
        </row>
        <row r="30">
          <cell r="A30" t="str">
            <v>012289</v>
          </cell>
          <cell r="B30" t="str">
            <v>北海道</v>
          </cell>
          <cell r="C30" t="str">
            <v>深川市</v>
          </cell>
          <cell r="D30" t="str">
            <v>北海道深川市</v>
          </cell>
          <cell r="E30" t="str">
            <v>ﾎｯｶｲﾄﾞｳ</v>
          </cell>
          <cell r="F30" t="str">
            <v>ﾌｶｶﾞﾜｼ</v>
          </cell>
          <cell r="G30" t="str">
            <v>ﾎｯｶｲﾄﾞｳﾌｶｶﾞﾜｼ</v>
          </cell>
        </row>
        <row r="31">
          <cell r="A31" t="str">
            <v>012297</v>
          </cell>
          <cell r="B31" t="str">
            <v>北海道</v>
          </cell>
          <cell r="C31" t="str">
            <v>富良野市</v>
          </cell>
          <cell r="D31" t="str">
            <v>北海道富良野市</v>
          </cell>
          <cell r="E31" t="str">
            <v>ﾎｯｶｲﾄﾞｳ</v>
          </cell>
          <cell r="F31" t="str">
            <v>ﾌﾗﾉｼ</v>
          </cell>
          <cell r="G31" t="str">
            <v>ﾎｯｶｲﾄﾞｳﾌﾗﾉｼ</v>
          </cell>
        </row>
        <row r="32">
          <cell r="A32" t="str">
            <v>012301</v>
          </cell>
          <cell r="B32" t="str">
            <v>北海道</v>
          </cell>
          <cell r="C32" t="str">
            <v>登別市</v>
          </cell>
          <cell r="D32" t="str">
            <v>北海道登別市</v>
          </cell>
          <cell r="E32" t="str">
            <v>ﾎｯｶｲﾄﾞｳ</v>
          </cell>
          <cell r="F32" t="str">
            <v>ﾉﾎﾞﾘﾍﾞﾂｼ</v>
          </cell>
          <cell r="G32" t="str">
            <v>ﾎｯｶｲﾄﾞｳﾉﾎﾞﾘﾍﾞﾂｼ</v>
          </cell>
        </row>
        <row r="33">
          <cell r="A33" t="str">
            <v>012319</v>
          </cell>
          <cell r="B33" t="str">
            <v>北海道</v>
          </cell>
          <cell r="C33" t="str">
            <v>恵庭市</v>
          </cell>
          <cell r="D33" t="str">
            <v>北海道恵庭市</v>
          </cell>
          <cell r="E33" t="str">
            <v>ﾎｯｶｲﾄﾞｳ</v>
          </cell>
          <cell r="F33" t="str">
            <v>ｴﾆﾜｼ</v>
          </cell>
          <cell r="G33" t="str">
            <v>ﾎｯｶｲﾄﾞｳｴﾆﾜｼ</v>
          </cell>
        </row>
        <row r="34">
          <cell r="A34" t="str">
            <v>012335</v>
          </cell>
          <cell r="B34" t="str">
            <v>北海道</v>
          </cell>
          <cell r="C34" t="str">
            <v>伊達市</v>
          </cell>
          <cell r="D34" t="str">
            <v>北海道伊達市</v>
          </cell>
          <cell r="E34" t="str">
            <v>ﾎｯｶｲﾄﾞｳ</v>
          </cell>
          <cell r="F34" t="str">
            <v>ﾀﾞﾃｼ</v>
          </cell>
          <cell r="G34" t="str">
            <v>ﾎｯｶｲﾄﾞｳﾀﾞﾃｼ</v>
          </cell>
        </row>
        <row r="35">
          <cell r="A35" t="str">
            <v>012343</v>
          </cell>
          <cell r="B35" t="str">
            <v>北海道</v>
          </cell>
          <cell r="C35" t="str">
            <v>北広島市</v>
          </cell>
          <cell r="D35" t="str">
            <v>北海道北広島市</v>
          </cell>
          <cell r="E35" t="str">
            <v>ﾎｯｶｲﾄﾞｳ</v>
          </cell>
          <cell r="F35" t="str">
            <v>ｷﾀﾋﾛｼﾏｼ</v>
          </cell>
          <cell r="G35" t="str">
            <v>ﾎｯｶｲﾄﾞｳｷﾀﾋﾛｼﾏｼ</v>
          </cell>
        </row>
        <row r="36">
          <cell r="A36" t="str">
            <v>012351</v>
          </cell>
          <cell r="B36" t="str">
            <v>北海道</v>
          </cell>
          <cell r="C36" t="str">
            <v>石狩市</v>
          </cell>
          <cell r="D36" t="str">
            <v>北海道石狩市</v>
          </cell>
          <cell r="E36" t="str">
            <v>ﾎｯｶｲﾄﾞｳ</v>
          </cell>
          <cell r="F36" t="str">
            <v>ｲｼｶﾘｼ</v>
          </cell>
          <cell r="G36" t="str">
            <v>ﾎｯｶｲﾄﾞｳｲｼｶﾘｼ</v>
          </cell>
        </row>
        <row r="37">
          <cell r="A37" t="str">
            <v>012360</v>
          </cell>
          <cell r="B37" t="str">
            <v>北海道</v>
          </cell>
          <cell r="C37" t="str">
            <v>北斗市</v>
          </cell>
          <cell r="D37" t="str">
            <v>北海道北斗市</v>
          </cell>
          <cell r="E37" t="str">
            <v>ﾎｯｶｲﾄﾞｳ</v>
          </cell>
          <cell r="F37" t="str">
            <v>ﾎｸﾄｼ</v>
          </cell>
          <cell r="G37" t="str">
            <v>ﾎｯｶｲﾄﾞｳﾎｸﾄｼ</v>
          </cell>
        </row>
        <row r="38">
          <cell r="A38" t="str">
            <v>013030</v>
          </cell>
          <cell r="B38" t="str">
            <v>北海道</v>
          </cell>
          <cell r="C38" t="str">
            <v>当別町</v>
          </cell>
          <cell r="D38" t="str">
            <v>北海道当別町</v>
          </cell>
          <cell r="E38" t="str">
            <v>ﾎｯｶｲﾄﾞｳ</v>
          </cell>
          <cell r="F38" t="str">
            <v>ﾄｳﾍﾞﾂﾁｮｳ</v>
          </cell>
          <cell r="G38" t="str">
            <v>ﾎｯｶｲﾄﾞｳﾄｳﾍﾞﾂﾁｮｳ</v>
          </cell>
        </row>
        <row r="39">
          <cell r="A39" t="str">
            <v>013048</v>
          </cell>
          <cell r="B39" t="str">
            <v>北海道</v>
          </cell>
          <cell r="C39" t="str">
            <v>新篠津村</v>
          </cell>
          <cell r="D39" t="str">
            <v>北海道新篠津村</v>
          </cell>
          <cell r="E39" t="str">
            <v>ﾎｯｶｲﾄﾞｳ</v>
          </cell>
          <cell r="F39" t="str">
            <v>ｼﾝｼﾉﾂﾑﾗ</v>
          </cell>
          <cell r="G39" t="str">
            <v>ﾎｯｶｲﾄﾞｳｼﾝｼﾉﾂﾑﾗ</v>
          </cell>
        </row>
        <row r="40">
          <cell r="A40" t="str">
            <v>013315</v>
          </cell>
          <cell r="B40" t="str">
            <v>北海道</v>
          </cell>
          <cell r="C40" t="str">
            <v>松前町</v>
          </cell>
          <cell r="D40" t="str">
            <v>北海道松前町</v>
          </cell>
          <cell r="E40" t="str">
            <v>ﾎｯｶｲﾄﾞｳ</v>
          </cell>
          <cell r="F40" t="str">
            <v>ﾏﾂﾏｴﾁｮｳ</v>
          </cell>
          <cell r="G40" t="str">
            <v>ﾎｯｶｲﾄﾞｳﾏﾂﾏｴﾁｮｳ</v>
          </cell>
        </row>
        <row r="41">
          <cell r="A41" t="str">
            <v>013323</v>
          </cell>
          <cell r="B41" t="str">
            <v>北海道</v>
          </cell>
          <cell r="C41" t="str">
            <v>福島町</v>
          </cell>
          <cell r="D41" t="str">
            <v>北海道福島町</v>
          </cell>
          <cell r="E41" t="str">
            <v>ﾎｯｶｲﾄﾞｳ</v>
          </cell>
          <cell r="F41" t="str">
            <v>ﾌｸｼﾏﾁｮｳ</v>
          </cell>
          <cell r="G41" t="str">
            <v>ﾎｯｶｲﾄﾞｳﾌｸｼﾏﾁｮｳ</v>
          </cell>
        </row>
        <row r="42">
          <cell r="A42" t="str">
            <v>013331</v>
          </cell>
          <cell r="B42" t="str">
            <v>北海道</v>
          </cell>
          <cell r="C42" t="str">
            <v>知内町</v>
          </cell>
          <cell r="D42" t="str">
            <v>北海道知内町</v>
          </cell>
          <cell r="E42" t="str">
            <v>ﾎｯｶｲﾄﾞｳ</v>
          </cell>
          <cell r="F42" t="str">
            <v>ｼﾘｳﾁﾁｮｳ</v>
          </cell>
          <cell r="G42" t="str">
            <v>ﾎｯｶｲﾄﾞｳｼﾘｳﾁﾁｮｳ</v>
          </cell>
        </row>
        <row r="43">
          <cell r="A43" t="str">
            <v>013340</v>
          </cell>
          <cell r="B43" t="str">
            <v>北海道</v>
          </cell>
          <cell r="C43" t="str">
            <v>木古内町</v>
          </cell>
          <cell r="D43" t="str">
            <v>北海道木古内町</v>
          </cell>
          <cell r="E43" t="str">
            <v>ﾎｯｶｲﾄﾞｳ</v>
          </cell>
          <cell r="F43" t="str">
            <v>ｷｺﾅｲﾁｮｳ</v>
          </cell>
          <cell r="G43" t="str">
            <v>ﾎｯｶｲﾄﾞｳｷｺﾅｲﾁｮｳ</v>
          </cell>
        </row>
        <row r="44">
          <cell r="A44" t="str">
            <v>013374</v>
          </cell>
          <cell r="B44" t="str">
            <v>北海道</v>
          </cell>
          <cell r="C44" t="str">
            <v>七飯町</v>
          </cell>
          <cell r="D44" t="str">
            <v>北海道七飯町</v>
          </cell>
          <cell r="E44" t="str">
            <v>ﾎｯｶｲﾄﾞｳ</v>
          </cell>
          <cell r="F44" t="str">
            <v>ﾅﾅｴﾁｮｳ</v>
          </cell>
          <cell r="G44" t="str">
            <v>ﾎｯｶｲﾄﾞｳﾅﾅｴﾁｮｳ</v>
          </cell>
        </row>
        <row r="45">
          <cell r="A45" t="str">
            <v>013439</v>
          </cell>
          <cell r="B45" t="str">
            <v>北海道</v>
          </cell>
          <cell r="C45" t="str">
            <v>鹿部町</v>
          </cell>
          <cell r="D45" t="str">
            <v>北海道鹿部町</v>
          </cell>
          <cell r="E45" t="str">
            <v>ﾎｯｶｲﾄﾞｳ</v>
          </cell>
          <cell r="F45" t="str">
            <v>ｼｶﾍﾞﾁｮｳ</v>
          </cell>
          <cell r="G45" t="str">
            <v>ﾎｯｶｲﾄﾞｳｼｶﾍﾞﾁｮｳ</v>
          </cell>
        </row>
        <row r="46">
          <cell r="A46" t="str">
            <v>013455</v>
          </cell>
          <cell r="B46" t="str">
            <v>北海道</v>
          </cell>
          <cell r="C46" t="str">
            <v>森町</v>
          </cell>
          <cell r="D46" t="str">
            <v>北海道森町</v>
          </cell>
          <cell r="E46" t="str">
            <v>ﾎｯｶｲﾄﾞｳ</v>
          </cell>
          <cell r="F46" t="str">
            <v>ﾓﾘﾏﾁ</v>
          </cell>
          <cell r="G46" t="str">
            <v>ﾎｯｶｲﾄﾞｳﾓﾘﾏﾁ</v>
          </cell>
        </row>
        <row r="47">
          <cell r="A47" t="str">
            <v>013463</v>
          </cell>
          <cell r="B47" t="str">
            <v>北海道</v>
          </cell>
          <cell r="C47" t="str">
            <v>八雲町</v>
          </cell>
          <cell r="D47" t="str">
            <v>北海道八雲町</v>
          </cell>
          <cell r="E47" t="str">
            <v>ﾎｯｶｲﾄﾞｳ</v>
          </cell>
          <cell r="F47" t="str">
            <v>ﾔｸﾓﾁｮｳ</v>
          </cell>
          <cell r="G47" t="str">
            <v>ﾎｯｶｲﾄﾞｳﾔｸﾓﾁｮｳ</v>
          </cell>
        </row>
        <row r="48">
          <cell r="A48" t="str">
            <v>013471</v>
          </cell>
          <cell r="B48" t="str">
            <v>北海道</v>
          </cell>
          <cell r="C48" t="str">
            <v>長万部町</v>
          </cell>
          <cell r="D48" t="str">
            <v>北海道長万部町</v>
          </cell>
          <cell r="E48" t="str">
            <v>ﾎｯｶｲﾄﾞｳ</v>
          </cell>
          <cell r="F48" t="str">
            <v>ｵｼｬﾏﾝﾍﾞﾁｮｳ</v>
          </cell>
          <cell r="G48" t="str">
            <v>ﾎｯｶｲﾄﾞｳｵｼｬﾏﾝﾍﾞﾁｮｳ</v>
          </cell>
        </row>
        <row r="49">
          <cell r="A49" t="str">
            <v>013617</v>
          </cell>
          <cell r="B49" t="str">
            <v>北海道</v>
          </cell>
          <cell r="C49" t="str">
            <v>江差町</v>
          </cell>
          <cell r="D49" t="str">
            <v>北海道江差町</v>
          </cell>
          <cell r="E49" t="str">
            <v>ﾎｯｶｲﾄﾞｳ</v>
          </cell>
          <cell r="F49" t="str">
            <v>ｴｻｼﾁｮｳ</v>
          </cell>
          <cell r="G49" t="str">
            <v>ﾎｯｶｲﾄﾞｳｴｻｼﾁｮｳ</v>
          </cell>
        </row>
        <row r="50">
          <cell r="A50" t="str">
            <v>013625</v>
          </cell>
          <cell r="B50" t="str">
            <v>北海道</v>
          </cell>
          <cell r="C50" t="str">
            <v>上ノ国町</v>
          </cell>
          <cell r="D50" t="str">
            <v>北海道上ノ国町</v>
          </cell>
          <cell r="E50" t="str">
            <v>ﾎｯｶｲﾄﾞｳ</v>
          </cell>
          <cell r="F50" t="str">
            <v>ｶﾐﾉｸﾆﾁｮｳ</v>
          </cell>
          <cell r="G50" t="str">
            <v>ﾎｯｶｲﾄﾞｳｶﾐﾉｸﾆﾁｮｳ</v>
          </cell>
        </row>
        <row r="51">
          <cell r="A51" t="str">
            <v>013633</v>
          </cell>
          <cell r="B51" t="str">
            <v>北海道</v>
          </cell>
          <cell r="C51" t="str">
            <v>厚沢部町</v>
          </cell>
          <cell r="D51" t="str">
            <v>北海道厚沢部町</v>
          </cell>
          <cell r="E51" t="str">
            <v>ﾎｯｶｲﾄﾞｳ</v>
          </cell>
          <cell r="F51" t="str">
            <v>ｱｯｻﾌﾞﾁｮｳ</v>
          </cell>
          <cell r="G51" t="str">
            <v>ﾎｯｶｲﾄﾞｳｱｯｻﾌﾞﾁｮｳ</v>
          </cell>
        </row>
        <row r="52">
          <cell r="A52" t="str">
            <v>013641</v>
          </cell>
          <cell r="B52" t="str">
            <v>北海道</v>
          </cell>
          <cell r="C52" t="str">
            <v>乙部町</v>
          </cell>
          <cell r="D52" t="str">
            <v>北海道乙部町</v>
          </cell>
          <cell r="E52" t="str">
            <v>ﾎｯｶｲﾄﾞｳ</v>
          </cell>
          <cell r="F52" t="str">
            <v>ｵﾄﾍﾞﾁｮｳ</v>
          </cell>
          <cell r="G52" t="str">
            <v>ﾎｯｶｲﾄﾞｳｵﾄﾍﾞﾁｮｳ</v>
          </cell>
        </row>
        <row r="53">
          <cell r="A53" t="str">
            <v>013676</v>
          </cell>
          <cell r="B53" t="str">
            <v>北海道</v>
          </cell>
          <cell r="C53" t="str">
            <v>奥尻町</v>
          </cell>
          <cell r="D53" t="str">
            <v>北海道奥尻町</v>
          </cell>
          <cell r="E53" t="str">
            <v>ﾎｯｶｲﾄﾞｳ</v>
          </cell>
          <cell r="F53" t="str">
            <v>ｵｸｼﾘﾁｮｳ</v>
          </cell>
          <cell r="G53" t="str">
            <v>ﾎｯｶｲﾄﾞｳｵｸｼﾘﾁｮｳ</v>
          </cell>
        </row>
        <row r="54">
          <cell r="A54" t="str">
            <v>013706</v>
          </cell>
          <cell r="B54" t="str">
            <v>北海道</v>
          </cell>
          <cell r="C54" t="str">
            <v>今金町</v>
          </cell>
          <cell r="D54" t="str">
            <v>北海道今金町</v>
          </cell>
          <cell r="E54" t="str">
            <v>ﾎｯｶｲﾄﾞｳ</v>
          </cell>
          <cell r="F54" t="str">
            <v>ｲﾏｶﾈﾁｮｳ</v>
          </cell>
          <cell r="G54" t="str">
            <v>ﾎｯｶｲﾄﾞｳｲﾏｶﾈﾁｮｳ</v>
          </cell>
        </row>
        <row r="55">
          <cell r="A55" t="str">
            <v>013714</v>
          </cell>
          <cell r="B55" t="str">
            <v>北海道</v>
          </cell>
          <cell r="C55" t="str">
            <v>せたな町</v>
          </cell>
          <cell r="D55" t="str">
            <v>北海道せたな町</v>
          </cell>
          <cell r="E55" t="str">
            <v>ﾎｯｶｲﾄﾞｳ</v>
          </cell>
          <cell r="F55" t="str">
            <v>ｾﾀﾅﾁｮｳ</v>
          </cell>
          <cell r="G55" t="str">
            <v>ﾎｯｶｲﾄﾞｳｾﾀﾅﾁｮｳ</v>
          </cell>
        </row>
        <row r="56">
          <cell r="A56" t="str">
            <v>013919</v>
          </cell>
          <cell r="B56" t="str">
            <v>北海道</v>
          </cell>
          <cell r="C56" t="str">
            <v>島牧村</v>
          </cell>
          <cell r="D56" t="str">
            <v>北海道島牧村</v>
          </cell>
          <cell r="E56" t="str">
            <v>ﾎｯｶｲﾄﾞｳ</v>
          </cell>
          <cell r="F56" t="str">
            <v>ｼﾏﾏｷﾑﾗ</v>
          </cell>
          <cell r="G56" t="str">
            <v>ﾎｯｶｲﾄﾞｳｼﾏﾏｷﾑﾗ</v>
          </cell>
        </row>
        <row r="57">
          <cell r="A57" t="str">
            <v>013927</v>
          </cell>
          <cell r="B57" t="str">
            <v>北海道</v>
          </cell>
          <cell r="C57" t="str">
            <v>寿都町</v>
          </cell>
          <cell r="D57" t="str">
            <v>北海道寿都町</v>
          </cell>
          <cell r="E57" t="str">
            <v>ﾎｯｶｲﾄﾞｳ</v>
          </cell>
          <cell r="F57" t="str">
            <v>ｽｯﾂﾁｮｳ</v>
          </cell>
          <cell r="G57" t="str">
            <v>ﾎｯｶｲﾄﾞｳｽｯﾂﾁｮｳ</v>
          </cell>
        </row>
        <row r="58">
          <cell r="A58" t="str">
            <v>013935</v>
          </cell>
          <cell r="B58" t="str">
            <v>北海道</v>
          </cell>
          <cell r="C58" t="str">
            <v>黒松内町</v>
          </cell>
          <cell r="D58" t="str">
            <v>北海道黒松内町</v>
          </cell>
          <cell r="E58" t="str">
            <v>ﾎｯｶｲﾄﾞｳ</v>
          </cell>
          <cell r="F58" t="str">
            <v>ｸﾛﾏﾂﾅｲﾁｮｳ</v>
          </cell>
          <cell r="G58" t="str">
            <v>ﾎｯｶｲﾄﾞｳｸﾛﾏﾂﾅｲﾁｮｳ</v>
          </cell>
        </row>
        <row r="59">
          <cell r="A59" t="str">
            <v>013943</v>
          </cell>
          <cell r="B59" t="str">
            <v>北海道</v>
          </cell>
          <cell r="C59" t="str">
            <v>蘭越町</v>
          </cell>
          <cell r="D59" t="str">
            <v>北海道蘭越町</v>
          </cell>
          <cell r="E59" t="str">
            <v>ﾎｯｶｲﾄﾞｳ</v>
          </cell>
          <cell r="F59" t="str">
            <v>ﾗﾝｺｼﾁｮｳ</v>
          </cell>
          <cell r="G59" t="str">
            <v>ﾎｯｶｲﾄﾞｳﾗﾝｺｼﾁｮｳ</v>
          </cell>
        </row>
        <row r="60">
          <cell r="A60" t="str">
            <v>013951</v>
          </cell>
          <cell r="B60" t="str">
            <v>北海道</v>
          </cell>
          <cell r="C60" t="str">
            <v>ニセコ町</v>
          </cell>
          <cell r="D60" t="str">
            <v>北海道ニセコ町</v>
          </cell>
          <cell r="E60" t="str">
            <v>ﾎｯｶｲﾄﾞｳ</v>
          </cell>
          <cell r="F60" t="str">
            <v>ﾆｾｺﾁｮｳ</v>
          </cell>
          <cell r="G60" t="str">
            <v>ﾎｯｶｲﾄﾞｳﾆｾｺﾁｮｳ</v>
          </cell>
        </row>
        <row r="61">
          <cell r="A61" t="str">
            <v>013960</v>
          </cell>
          <cell r="B61" t="str">
            <v>北海道</v>
          </cell>
          <cell r="C61" t="str">
            <v>真狩村</v>
          </cell>
          <cell r="D61" t="str">
            <v>北海道真狩村</v>
          </cell>
          <cell r="E61" t="str">
            <v>ﾎｯｶｲﾄﾞｳ</v>
          </cell>
          <cell r="F61" t="str">
            <v>ﾏｯｶﾘﾑﾗ</v>
          </cell>
          <cell r="G61" t="str">
            <v>ﾎｯｶｲﾄﾞｳﾏｯｶﾘﾑﾗ</v>
          </cell>
        </row>
        <row r="62">
          <cell r="A62" t="str">
            <v>013978</v>
          </cell>
          <cell r="B62" t="str">
            <v>北海道</v>
          </cell>
          <cell r="C62" t="str">
            <v>留寿都村</v>
          </cell>
          <cell r="D62" t="str">
            <v>北海道留寿都村</v>
          </cell>
          <cell r="E62" t="str">
            <v>ﾎｯｶｲﾄﾞｳ</v>
          </cell>
          <cell r="F62" t="str">
            <v>ﾙｽﾂﾑﾗ</v>
          </cell>
          <cell r="G62" t="str">
            <v>ﾎｯｶｲﾄﾞｳﾙｽﾂﾑﾗ</v>
          </cell>
        </row>
        <row r="63">
          <cell r="A63" t="str">
            <v>013986</v>
          </cell>
          <cell r="B63" t="str">
            <v>北海道</v>
          </cell>
          <cell r="C63" t="str">
            <v>喜茂別町</v>
          </cell>
          <cell r="D63" t="str">
            <v>北海道喜茂別町</v>
          </cell>
          <cell r="E63" t="str">
            <v>ﾎｯｶｲﾄﾞｳ</v>
          </cell>
          <cell r="F63" t="str">
            <v>ｷﾓﾍﾞﾂﾁｮｳ</v>
          </cell>
          <cell r="G63" t="str">
            <v>ﾎｯｶｲﾄﾞｳｷﾓﾍﾞﾂﾁｮｳ</v>
          </cell>
        </row>
        <row r="64">
          <cell r="A64" t="str">
            <v>013994</v>
          </cell>
          <cell r="B64" t="str">
            <v>北海道</v>
          </cell>
          <cell r="C64" t="str">
            <v>京極町</v>
          </cell>
          <cell r="D64" t="str">
            <v>北海道京極町</v>
          </cell>
          <cell r="E64" t="str">
            <v>ﾎｯｶｲﾄﾞｳ</v>
          </cell>
          <cell r="F64" t="str">
            <v>ｷｮｳｺﾞｸﾁｮｳ</v>
          </cell>
          <cell r="G64" t="str">
            <v>ﾎｯｶｲﾄﾞｳｷｮｳｺﾞｸﾁｮｳ</v>
          </cell>
        </row>
        <row r="65">
          <cell r="A65" t="str">
            <v>014001</v>
          </cell>
          <cell r="B65" t="str">
            <v>北海道</v>
          </cell>
          <cell r="C65" t="str">
            <v>倶知安町</v>
          </cell>
          <cell r="D65" t="str">
            <v>北海道倶知安町</v>
          </cell>
          <cell r="E65" t="str">
            <v>ﾎｯｶｲﾄﾞｳ</v>
          </cell>
          <cell r="F65" t="str">
            <v>ｸｯﾁｬﾝﾁｮｳ</v>
          </cell>
          <cell r="G65" t="str">
            <v>ﾎｯｶｲﾄﾞｳｸｯﾁｬﾝﾁｮｳ</v>
          </cell>
        </row>
        <row r="66">
          <cell r="A66" t="str">
            <v>014010</v>
          </cell>
          <cell r="B66" t="str">
            <v>北海道</v>
          </cell>
          <cell r="C66" t="str">
            <v>共和町</v>
          </cell>
          <cell r="D66" t="str">
            <v>北海道共和町</v>
          </cell>
          <cell r="E66" t="str">
            <v>ﾎｯｶｲﾄﾞｳ</v>
          </cell>
          <cell r="F66" t="str">
            <v>ｷｮｳﾜﾁｮｳ</v>
          </cell>
          <cell r="G66" t="str">
            <v>ﾎｯｶｲﾄﾞｳｷｮｳﾜﾁｮｳ</v>
          </cell>
        </row>
        <row r="67">
          <cell r="A67" t="str">
            <v>014028</v>
          </cell>
          <cell r="B67" t="str">
            <v>北海道</v>
          </cell>
          <cell r="C67" t="str">
            <v>岩内町</v>
          </cell>
          <cell r="D67" t="str">
            <v>北海道岩内町</v>
          </cell>
          <cell r="E67" t="str">
            <v>ﾎｯｶｲﾄﾞｳ</v>
          </cell>
          <cell r="F67" t="str">
            <v>ｲﾜﾅｲﾁｮｳ</v>
          </cell>
          <cell r="G67" t="str">
            <v>ﾎｯｶｲﾄﾞｳｲﾜﾅｲﾁｮｳ</v>
          </cell>
        </row>
        <row r="68">
          <cell r="A68" t="str">
            <v>014036</v>
          </cell>
          <cell r="B68" t="str">
            <v>北海道</v>
          </cell>
          <cell r="C68" t="str">
            <v>泊村</v>
          </cell>
          <cell r="D68" t="str">
            <v>北海道泊村</v>
          </cell>
          <cell r="E68" t="str">
            <v>ﾎｯｶｲﾄﾞｳ</v>
          </cell>
          <cell r="F68" t="str">
            <v>ﾄﾏﾘﾑﾗ</v>
          </cell>
          <cell r="G68" t="str">
            <v>ﾎｯｶｲﾄﾞｳﾄﾏﾘﾑﾗ</v>
          </cell>
        </row>
        <row r="69">
          <cell r="A69" t="str">
            <v>014044</v>
          </cell>
          <cell r="B69" t="str">
            <v>北海道</v>
          </cell>
          <cell r="C69" t="str">
            <v>神恵内村</v>
          </cell>
          <cell r="D69" t="str">
            <v>北海道神恵内村</v>
          </cell>
          <cell r="E69" t="str">
            <v>ﾎｯｶｲﾄﾞｳ</v>
          </cell>
          <cell r="F69" t="str">
            <v>ｶﾓｴﾅｲﾑﾗ</v>
          </cell>
          <cell r="G69" t="str">
            <v>ﾎｯｶｲﾄﾞｳｶﾓｴﾅｲﾑﾗ</v>
          </cell>
        </row>
        <row r="70">
          <cell r="A70" t="str">
            <v>014052</v>
          </cell>
          <cell r="B70" t="str">
            <v>北海道</v>
          </cell>
          <cell r="C70" t="str">
            <v>積丹町</v>
          </cell>
          <cell r="D70" t="str">
            <v>北海道積丹町</v>
          </cell>
          <cell r="E70" t="str">
            <v>ﾎｯｶｲﾄﾞｳ</v>
          </cell>
          <cell r="F70" t="str">
            <v>ｼｬｺﾀﾝﾁｮｳ</v>
          </cell>
          <cell r="G70" t="str">
            <v>ﾎｯｶｲﾄﾞｳｼｬｺﾀﾝﾁｮｳ</v>
          </cell>
        </row>
        <row r="71">
          <cell r="A71" t="str">
            <v>014061</v>
          </cell>
          <cell r="B71" t="str">
            <v>北海道</v>
          </cell>
          <cell r="C71" t="str">
            <v>古平町</v>
          </cell>
          <cell r="D71" t="str">
            <v>北海道古平町</v>
          </cell>
          <cell r="E71" t="str">
            <v>ﾎｯｶｲﾄﾞｳ</v>
          </cell>
          <cell r="F71" t="str">
            <v>ﾌﾙﾋﾞﾗﾁｮｳ</v>
          </cell>
          <cell r="G71" t="str">
            <v>ﾎｯｶｲﾄﾞｳﾌﾙﾋﾞﾗﾁｮｳ</v>
          </cell>
        </row>
        <row r="72">
          <cell r="A72" t="str">
            <v>014079</v>
          </cell>
          <cell r="B72" t="str">
            <v>北海道</v>
          </cell>
          <cell r="C72" t="str">
            <v>仁木町</v>
          </cell>
          <cell r="D72" t="str">
            <v>北海道仁木町</v>
          </cell>
          <cell r="E72" t="str">
            <v>ﾎｯｶｲﾄﾞｳ</v>
          </cell>
          <cell r="F72" t="str">
            <v>ﾆｷﾁｮｳ</v>
          </cell>
          <cell r="G72" t="str">
            <v>ﾎｯｶｲﾄﾞｳﾆｷﾁｮｳ</v>
          </cell>
        </row>
        <row r="73">
          <cell r="A73" t="str">
            <v>014087</v>
          </cell>
          <cell r="B73" t="str">
            <v>北海道</v>
          </cell>
          <cell r="C73" t="str">
            <v>余市町</v>
          </cell>
          <cell r="D73" t="str">
            <v>北海道余市町</v>
          </cell>
          <cell r="E73" t="str">
            <v>ﾎｯｶｲﾄﾞｳ</v>
          </cell>
          <cell r="F73" t="str">
            <v>ﾖｲﾁﾁｮｳ</v>
          </cell>
          <cell r="G73" t="str">
            <v>ﾎｯｶｲﾄﾞｳﾖｲﾁﾁｮｳ</v>
          </cell>
        </row>
        <row r="74">
          <cell r="A74" t="str">
            <v>014095</v>
          </cell>
          <cell r="B74" t="str">
            <v>北海道</v>
          </cell>
          <cell r="C74" t="str">
            <v>赤井川村</v>
          </cell>
          <cell r="D74" t="str">
            <v>北海道赤井川村</v>
          </cell>
          <cell r="E74" t="str">
            <v>ﾎｯｶｲﾄﾞｳ</v>
          </cell>
          <cell r="F74" t="str">
            <v>ｱｶｲｶﾞﾜﾑﾗ</v>
          </cell>
          <cell r="G74" t="str">
            <v>ﾎｯｶｲﾄﾞｳｱｶｲｶﾞﾜﾑﾗ</v>
          </cell>
        </row>
        <row r="75">
          <cell r="A75" t="str">
            <v>014231</v>
          </cell>
          <cell r="B75" t="str">
            <v>北海道</v>
          </cell>
          <cell r="C75" t="str">
            <v>南幌町</v>
          </cell>
          <cell r="D75" t="str">
            <v>北海道南幌町</v>
          </cell>
          <cell r="E75" t="str">
            <v>ﾎｯｶｲﾄﾞｳ</v>
          </cell>
          <cell r="F75" t="str">
            <v>ﾅﾝﾎﾟﾛﾁｮｳ</v>
          </cell>
          <cell r="G75" t="str">
            <v>ﾎｯｶｲﾄﾞｳﾅﾝﾎﾟﾛﾁｮｳ</v>
          </cell>
        </row>
        <row r="76">
          <cell r="A76" t="str">
            <v>014249</v>
          </cell>
          <cell r="B76" t="str">
            <v>北海道</v>
          </cell>
          <cell r="C76" t="str">
            <v>奈井江町</v>
          </cell>
          <cell r="D76" t="str">
            <v>北海道奈井江町</v>
          </cell>
          <cell r="E76" t="str">
            <v>ﾎｯｶｲﾄﾞｳ</v>
          </cell>
          <cell r="F76" t="str">
            <v>ﾅｲｴﾁｮｳ</v>
          </cell>
          <cell r="G76" t="str">
            <v>ﾎｯｶｲﾄﾞｳﾅｲｴﾁｮｳ</v>
          </cell>
        </row>
        <row r="77">
          <cell r="A77" t="str">
            <v>014257</v>
          </cell>
          <cell r="B77" t="str">
            <v>北海道</v>
          </cell>
          <cell r="C77" t="str">
            <v>上砂川町</v>
          </cell>
          <cell r="D77" t="str">
            <v>北海道上砂川町</v>
          </cell>
          <cell r="E77" t="str">
            <v>ﾎｯｶｲﾄﾞｳ</v>
          </cell>
          <cell r="F77" t="str">
            <v>ｶﾐｽﾅｶﾞﾜﾁｮｳ</v>
          </cell>
          <cell r="G77" t="str">
            <v>ﾎｯｶｲﾄﾞｳｶﾐｽﾅｶﾞﾜﾁｮｳ</v>
          </cell>
        </row>
        <row r="78">
          <cell r="A78" t="str">
            <v>014273</v>
          </cell>
          <cell r="B78" t="str">
            <v>北海道</v>
          </cell>
          <cell r="C78" t="str">
            <v>由仁町</v>
          </cell>
          <cell r="D78" t="str">
            <v>北海道由仁町</v>
          </cell>
          <cell r="E78" t="str">
            <v>ﾎｯｶｲﾄﾞｳ</v>
          </cell>
          <cell r="F78" t="str">
            <v>ﾕﾆﾁｮｳ</v>
          </cell>
          <cell r="G78" t="str">
            <v>ﾎｯｶｲﾄﾞｳﾕﾆﾁｮｳ</v>
          </cell>
        </row>
        <row r="79">
          <cell r="A79" t="str">
            <v>014281</v>
          </cell>
          <cell r="B79" t="str">
            <v>北海道</v>
          </cell>
          <cell r="C79" t="str">
            <v>長沼町</v>
          </cell>
          <cell r="D79" t="str">
            <v>北海道長沼町</v>
          </cell>
          <cell r="E79" t="str">
            <v>ﾎｯｶｲﾄﾞｳ</v>
          </cell>
          <cell r="F79" t="str">
            <v>ﾅｶﾞﾇﾏﾁｮｳ</v>
          </cell>
          <cell r="G79" t="str">
            <v>ﾎｯｶｲﾄﾞｳﾅｶﾞﾇﾏﾁｮｳ</v>
          </cell>
        </row>
        <row r="80">
          <cell r="A80" t="str">
            <v>014290</v>
          </cell>
          <cell r="B80" t="str">
            <v>北海道</v>
          </cell>
          <cell r="C80" t="str">
            <v>栗山町</v>
          </cell>
          <cell r="D80" t="str">
            <v>北海道栗山町</v>
          </cell>
          <cell r="E80" t="str">
            <v>ﾎｯｶｲﾄﾞｳ</v>
          </cell>
          <cell r="F80" t="str">
            <v>ｸﾘﾔﾏﾁｮｳ</v>
          </cell>
          <cell r="G80" t="str">
            <v>ﾎｯｶｲﾄﾞｳｸﾘﾔﾏﾁｮｳ</v>
          </cell>
        </row>
        <row r="81">
          <cell r="A81" t="str">
            <v>014303</v>
          </cell>
          <cell r="B81" t="str">
            <v>北海道</v>
          </cell>
          <cell r="C81" t="str">
            <v>月形町</v>
          </cell>
          <cell r="D81" t="str">
            <v>北海道月形町</v>
          </cell>
          <cell r="E81" t="str">
            <v>ﾎｯｶｲﾄﾞｳ</v>
          </cell>
          <cell r="F81" t="str">
            <v>ﾂｷｶﾞﾀﾁｮｳ</v>
          </cell>
          <cell r="G81" t="str">
            <v>ﾎｯｶｲﾄﾞｳﾂｷｶﾞﾀﾁｮｳ</v>
          </cell>
        </row>
        <row r="82">
          <cell r="A82" t="str">
            <v>014311</v>
          </cell>
          <cell r="B82" t="str">
            <v>北海道</v>
          </cell>
          <cell r="C82" t="str">
            <v>浦臼町</v>
          </cell>
          <cell r="D82" t="str">
            <v>北海道浦臼町</v>
          </cell>
          <cell r="E82" t="str">
            <v>ﾎｯｶｲﾄﾞｳ</v>
          </cell>
          <cell r="F82" t="str">
            <v>ｳﾗｳｽﾁｮｳ</v>
          </cell>
          <cell r="G82" t="str">
            <v>ﾎｯｶｲﾄﾞｳｳﾗｳｽﾁｮｳ</v>
          </cell>
        </row>
        <row r="83">
          <cell r="A83" t="str">
            <v>014320</v>
          </cell>
          <cell r="B83" t="str">
            <v>北海道</v>
          </cell>
          <cell r="C83" t="str">
            <v>新十津川町</v>
          </cell>
          <cell r="D83" t="str">
            <v>北海道新十津川町</v>
          </cell>
          <cell r="E83" t="str">
            <v>ﾎｯｶｲﾄﾞｳ</v>
          </cell>
          <cell r="F83" t="str">
            <v>ｼﾝﾄﾂｶﾜﾁｮｳ</v>
          </cell>
          <cell r="G83" t="str">
            <v>ﾎｯｶｲﾄﾞｳｼﾝﾄﾂｶﾜﾁｮｳ</v>
          </cell>
        </row>
        <row r="84">
          <cell r="A84" t="str">
            <v>014338</v>
          </cell>
          <cell r="B84" t="str">
            <v>北海道</v>
          </cell>
          <cell r="C84" t="str">
            <v>妹背牛町</v>
          </cell>
          <cell r="D84" t="str">
            <v>北海道妹背牛町</v>
          </cell>
          <cell r="E84" t="str">
            <v>ﾎｯｶｲﾄﾞｳ</v>
          </cell>
          <cell r="F84" t="str">
            <v>ﾓｾｳｼﾁｮｳ</v>
          </cell>
          <cell r="G84" t="str">
            <v>ﾎｯｶｲﾄﾞｳﾓｾｳｼﾁｮｳ</v>
          </cell>
        </row>
        <row r="85">
          <cell r="A85" t="str">
            <v>014346</v>
          </cell>
          <cell r="B85" t="str">
            <v>北海道</v>
          </cell>
          <cell r="C85" t="str">
            <v>秩父別町</v>
          </cell>
          <cell r="D85" t="str">
            <v>北海道秩父別町</v>
          </cell>
          <cell r="E85" t="str">
            <v>ﾎｯｶｲﾄﾞｳ</v>
          </cell>
          <cell r="F85" t="str">
            <v>ﾁｯﾌﾟﾍﾞﾂﾁｮｳ</v>
          </cell>
          <cell r="G85" t="str">
            <v>ﾎｯｶｲﾄﾞｳﾁｯﾌﾟﾍﾞﾂﾁｮｳ</v>
          </cell>
        </row>
        <row r="86">
          <cell r="A86" t="str">
            <v>014362</v>
          </cell>
          <cell r="B86" t="str">
            <v>北海道</v>
          </cell>
          <cell r="C86" t="str">
            <v>雨竜町</v>
          </cell>
          <cell r="D86" t="str">
            <v>北海道雨竜町</v>
          </cell>
          <cell r="E86" t="str">
            <v>ﾎｯｶｲﾄﾞｳ</v>
          </cell>
          <cell r="F86" t="str">
            <v>ｳﾘｭｳﾁｮｳ</v>
          </cell>
          <cell r="G86" t="str">
            <v>ﾎｯｶｲﾄﾞｳｳﾘｭｳﾁｮｳ</v>
          </cell>
        </row>
        <row r="87">
          <cell r="A87" t="str">
            <v>014371</v>
          </cell>
          <cell r="B87" t="str">
            <v>北海道</v>
          </cell>
          <cell r="C87" t="str">
            <v>北竜町</v>
          </cell>
          <cell r="D87" t="str">
            <v>北海道北竜町</v>
          </cell>
          <cell r="E87" t="str">
            <v>ﾎｯｶｲﾄﾞｳ</v>
          </cell>
          <cell r="F87" t="str">
            <v>ﾎｸﾘｭｳﾁｮｳ</v>
          </cell>
          <cell r="G87" t="str">
            <v>ﾎｯｶｲﾄﾞｳﾎｸﾘｭｳﾁｮｳ</v>
          </cell>
        </row>
        <row r="88">
          <cell r="A88" t="str">
            <v>014389</v>
          </cell>
          <cell r="B88" t="str">
            <v>北海道</v>
          </cell>
          <cell r="C88" t="str">
            <v>沼田町</v>
          </cell>
          <cell r="D88" t="str">
            <v>北海道沼田町</v>
          </cell>
          <cell r="E88" t="str">
            <v>ﾎｯｶｲﾄﾞｳ</v>
          </cell>
          <cell r="F88" t="str">
            <v>ﾇﾏﾀﾁｮｳ</v>
          </cell>
          <cell r="G88" t="str">
            <v>ﾎｯｶｲﾄﾞｳﾇﾏﾀﾁｮｳ</v>
          </cell>
        </row>
        <row r="89">
          <cell r="A89" t="str">
            <v>014524</v>
          </cell>
          <cell r="B89" t="str">
            <v>北海道</v>
          </cell>
          <cell r="C89" t="str">
            <v>鷹栖町</v>
          </cell>
          <cell r="D89" t="str">
            <v>北海道鷹栖町</v>
          </cell>
          <cell r="E89" t="str">
            <v>ﾎｯｶｲﾄﾞｳ</v>
          </cell>
          <cell r="F89" t="str">
            <v>ﾀｶｽﾁｮｳ</v>
          </cell>
          <cell r="G89" t="str">
            <v>ﾎｯｶｲﾄﾞｳﾀｶｽﾁｮｳ</v>
          </cell>
        </row>
        <row r="90">
          <cell r="A90" t="str">
            <v>014532</v>
          </cell>
          <cell r="B90" t="str">
            <v>北海道</v>
          </cell>
          <cell r="C90" t="str">
            <v>東神楽町</v>
          </cell>
          <cell r="D90" t="str">
            <v>北海道東神楽町</v>
          </cell>
          <cell r="E90" t="str">
            <v>ﾎｯｶｲﾄﾞｳ</v>
          </cell>
          <cell r="F90" t="str">
            <v>ﾋｶﾞｼｶｸﾞﾗﾁｮｳ</v>
          </cell>
          <cell r="G90" t="str">
            <v>ﾎｯｶｲﾄﾞｳﾋｶﾞｼｶｸﾞﾗﾁｮｳ</v>
          </cell>
        </row>
        <row r="91">
          <cell r="A91" t="str">
            <v>014541</v>
          </cell>
          <cell r="B91" t="str">
            <v>北海道</v>
          </cell>
          <cell r="C91" t="str">
            <v>当麻町</v>
          </cell>
          <cell r="D91" t="str">
            <v>北海道当麻町</v>
          </cell>
          <cell r="E91" t="str">
            <v>ﾎｯｶｲﾄﾞｳ</v>
          </cell>
          <cell r="F91" t="str">
            <v>ﾄｳﾏﾁｮｳ</v>
          </cell>
          <cell r="G91" t="str">
            <v>ﾎｯｶｲﾄﾞｳﾄｳﾏﾁｮｳ</v>
          </cell>
        </row>
        <row r="92">
          <cell r="A92" t="str">
            <v>014559</v>
          </cell>
          <cell r="B92" t="str">
            <v>北海道</v>
          </cell>
          <cell r="C92" t="str">
            <v>比布町</v>
          </cell>
          <cell r="D92" t="str">
            <v>北海道比布町</v>
          </cell>
          <cell r="E92" t="str">
            <v>ﾎｯｶｲﾄﾞｳ</v>
          </cell>
          <cell r="F92" t="str">
            <v>ﾋﾟｯﾌﾟﾁｮｳ</v>
          </cell>
          <cell r="G92" t="str">
            <v>ﾎｯｶｲﾄﾞｳﾋﾟｯﾌﾟﾁｮｳ</v>
          </cell>
        </row>
        <row r="93">
          <cell r="A93" t="str">
            <v>014567</v>
          </cell>
          <cell r="B93" t="str">
            <v>北海道</v>
          </cell>
          <cell r="C93" t="str">
            <v>愛別町</v>
          </cell>
          <cell r="D93" t="str">
            <v>北海道愛別町</v>
          </cell>
          <cell r="E93" t="str">
            <v>ﾎｯｶｲﾄﾞｳ</v>
          </cell>
          <cell r="F93" t="str">
            <v>ｱｲﾍﾞﾂﾁｮｳ</v>
          </cell>
          <cell r="G93" t="str">
            <v>ﾎｯｶｲﾄﾞｳｱｲﾍﾞﾂﾁｮｳ</v>
          </cell>
        </row>
        <row r="94">
          <cell r="A94" t="str">
            <v>014575</v>
          </cell>
          <cell r="B94" t="str">
            <v>北海道</v>
          </cell>
          <cell r="C94" t="str">
            <v>上川町</v>
          </cell>
          <cell r="D94" t="str">
            <v>北海道上川町</v>
          </cell>
          <cell r="E94" t="str">
            <v>ﾎｯｶｲﾄﾞｳ</v>
          </cell>
          <cell r="F94" t="str">
            <v>ｶﾐｶﾜﾁｮｳ</v>
          </cell>
          <cell r="G94" t="str">
            <v>ﾎｯｶｲﾄﾞｳｶﾐｶﾜﾁｮｳ</v>
          </cell>
        </row>
        <row r="95">
          <cell r="A95" t="str">
            <v>014583</v>
          </cell>
          <cell r="B95" t="str">
            <v>北海道</v>
          </cell>
          <cell r="C95" t="str">
            <v>東川町</v>
          </cell>
          <cell r="D95" t="str">
            <v>北海道東川町</v>
          </cell>
          <cell r="E95" t="str">
            <v>ﾎｯｶｲﾄﾞｳ</v>
          </cell>
          <cell r="F95" t="str">
            <v>ﾋｶﾞｼｶﾜﾁｮｳ</v>
          </cell>
          <cell r="G95" t="str">
            <v>ﾎｯｶｲﾄﾞｳﾋｶﾞｼｶﾜﾁｮｳ</v>
          </cell>
        </row>
        <row r="96">
          <cell r="A96" t="str">
            <v>014591</v>
          </cell>
          <cell r="B96" t="str">
            <v>北海道</v>
          </cell>
          <cell r="C96" t="str">
            <v>美瑛町</v>
          </cell>
          <cell r="D96" t="str">
            <v>北海道美瑛町</v>
          </cell>
          <cell r="E96" t="str">
            <v>ﾎｯｶｲﾄﾞｳ</v>
          </cell>
          <cell r="F96" t="str">
            <v>ﾋﾞｴｲﾁｮｳ</v>
          </cell>
          <cell r="G96" t="str">
            <v>ﾎｯｶｲﾄﾞｳﾋﾞｴｲﾁｮｳ</v>
          </cell>
        </row>
        <row r="97">
          <cell r="A97" t="str">
            <v>014605</v>
          </cell>
          <cell r="B97" t="str">
            <v>北海道</v>
          </cell>
          <cell r="C97" t="str">
            <v>上富良野町</v>
          </cell>
          <cell r="D97" t="str">
            <v>北海道上富良野町</v>
          </cell>
          <cell r="E97" t="str">
            <v>ﾎｯｶｲﾄﾞｳ</v>
          </cell>
          <cell r="F97" t="str">
            <v>ｶﾐﾌﾗﾉﾁｮｳ</v>
          </cell>
          <cell r="G97" t="str">
            <v>ﾎｯｶｲﾄﾞｳｶﾐﾌﾗﾉﾁｮｳ</v>
          </cell>
        </row>
        <row r="98">
          <cell r="A98" t="str">
            <v>014613</v>
          </cell>
          <cell r="B98" t="str">
            <v>北海道</v>
          </cell>
          <cell r="C98" t="str">
            <v>中富良野町</v>
          </cell>
          <cell r="D98" t="str">
            <v>北海道中富良野町</v>
          </cell>
          <cell r="E98" t="str">
            <v>ﾎｯｶｲﾄﾞｳ</v>
          </cell>
          <cell r="F98" t="str">
            <v>ﾅｶﾌﾗﾉﾁｮｳ</v>
          </cell>
          <cell r="G98" t="str">
            <v>ﾎｯｶｲﾄﾞｳﾅｶﾌﾗﾉﾁｮｳ</v>
          </cell>
        </row>
        <row r="99">
          <cell r="A99" t="str">
            <v>014621</v>
          </cell>
          <cell r="B99" t="str">
            <v>北海道</v>
          </cell>
          <cell r="C99" t="str">
            <v>南富良野町</v>
          </cell>
          <cell r="D99" t="str">
            <v>北海道南富良野町</v>
          </cell>
          <cell r="E99" t="str">
            <v>ﾎｯｶｲﾄﾞｳ</v>
          </cell>
          <cell r="F99" t="str">
            <v>ﾐﾅﾐﾌﾗﾉﾁｮｳ</v>
          </cell>
          <cell r="G99" t="str">
            <v>ﾎｯｶｲﾄﾞｳﾐﾅﾐﾌﾗﾉﾁｮｳ</v>
          </cell>
        </row>
        <row r="100">
          <cell r="A100" t="str">
            <v>014630</v>
          </cell>
          <cell r="B100" t="str">
            <v>北海道</v>
          </cell>
          <cell r="C100" t="str">
            <v>占冠村</v>
          </cell>
          <cell r="D100" t="str">
            <v>北海道占冠村</v>
          </cell>
          <cell r="E100" t="str">
            <v>ﾎｯｶｲﾄﾞｳ</v>
          </cell>
          <cell r="F100" t="str">
            <v>ｼﾑｶｯﾌﾟﾑﾗ</v>
          </cell>
          <cell r="G100" t="str">
            <v>ﾎｯｶｲﾄﾞｳｼﾑｶｯﾌﾟﾑﾗ</v>
          </cell>
        </row>
        <row r="101">
          <cell r="A101" t="str">
            <v>014648</v>
          </cell>
          <cell r="B101" t="str">
            <v>北海道</v>
          </cell>
          <cell r="C101" t="str">
            <v>和寒町</v>
          </cell>
          <cell r="D101" t="str">
            <v>北海道和寒町</v>
          </cell>
          <cell r="E101" t="str">
            <v>ﾎｯｶｲﾄﾞｳ</v>
          </cell>
          <cell r="F101" t="str">
            <v>ﾜｯｻﾑﾁｮｳ</v>
          </cell>
          <cell r="G101" t="str">
            <v>ﾎｯｶｲﾄﾞｳﾜｯｻﾑﾁｮｳ</v>
          </cell>
        </row>
        <row r="102">
          <cell r="A102" t="str">
            <v>014656</v>
          </cell>
          <cell r="B102" t="str">
            <v>北海道</v>
          </cell>
          <cell r="C102" t="str">
            <v>剣淵町</v>
          </cell>
          <cell r="D102" t="str">
            <v>北海道剣淵町</v>
          </cell>
          <cell r="E102" t="str">
            <v>ﾎｯｶｲﾄﾞｳ</v>
          </cell>
          <cell r="F102" t="str">
            <v>ｹﾝﾌﾞﾁﾁｮｳ</v>
          </cell>
          <cell r="G102" t="str">
            <v>ﾎｯｶｲﾄﾞｳｹﾝﾌﾞﾁﾁｮｳ</v>
          </cell>
        </row>
        <row r="103">
          <cell r="A103" t="str">
            <v>014681</v>
          </cell>
          <cell r="B103" t="str">
            <v>北海道</v>
          </cell>
          <cell r="C103" t="str">
            <v>下川町</v>
          </cell>
          <cell r="D103" t="str">
            <v>北海道下川町</v>
          </cell>
          <cell r="E103" t="str">
            <v>ﾎｯｶｲﾄﾞｳ</v>
          </cell>
          <cell r="F103" t="str">
            <v>ｼﾓｶﾜﾁｮｳ</v>
          </cell>
          <cell r="G103" t="str">
            <v>ﾎｯｶｲﾄﾞｳｼﾓｶﾜﾁｮｳ</v>
          </cell>
        </row>
        <row r="104">
          <cell r="A104" t="str">
            <v>014699</v>
          </cell>
          <cell r="B104" t="str">
            <v>北海道</v>
          </cell>
          <cell r="C104" t="str">
            <v>美深町</v>
          </cell>
          <cell r="D104" t="str">
            <v>北海道美深町</v>
          </cell>
          <cell r="E104" t="str">
            <v>ﾎｯｶｲﾄﾞｳ</v>
          </cell>
          <cell r="F104" t="str">
            <v>ﾋﾞﾌｶﾁｮｳ</v>
          </cell>
          <cell r="G104" t="str">
            <v>ﾎｯｶｲﾄﾞｳﾋﾞﾌｶﾁｮｳ</v>
          </cell>
        </row>
        <row r="105">
          <cell r="A105" t="str">
            <v>014702</v>
          </cell>
          <cell r="B105" t="str">
            <v>北海道</v>
          </cell>
          <cell r="C105" t="str">
            <v>音威子府村</v>
          </cell>
          <cell r="D105" t="str">
            <v>北海道音威子府村</v>
          </cell>
          <cell r="E105" t="str">
            <v>ﾎｯｶｲﾄﾞｳ</v>
          </cell>
          <cell r="F105" t="str">
            <v>ｵﾄｲﾈｯﾌﾟﾑﾗ</v>
          </cell>
          <cell r="G105" t="str">
            <v>ﾎｯｶｲﾄﾞｳｵﾄｲﾈｯﾌﾟﾑﾗ</v>
          </cell>
        </row>
        <row r="106">
          <cell r="A106" t="str">
            <v>014711</v>
          </cell>
          <cell r="B106" t="str">
            <v>北海道</v>
          </cell>
          <cell r="C106" t="str">
            <v>中川町</v>
          </cell>
          <cell r="D106" t="str">
            <v>北海道中川町</v>
          </cell>
          <cell r="E106" t="str">
            <v>ﾎｯｶｲﾄﾞｳ</v>
          </cell>
          <cell r="F106" t="str">
            <v>ﾅｶｶﾞﾜﾁｮｳ</v>
          </cell>
          <cell r="G106" t="str">
            <v>ﾎｯｶｲﾄﾞｳﾅｶｶﾞﾜﾁｮｳ</v>
          </cell>
        </row>
        <row r="107">
          <cell r="A107" t="str">
            <v>014729</v>
          </cell>
          <cell r="B107" t="str">
            <v>北海道</v>
          </cell>
          <cell r="C107" t="str">
            <v>幌加内町</v>
          </cell>
          <cell r="D107" t="str">
            <v>北海道幌加内町</v>
          </cell>
          <cell r="E107" t="str">
            <v>ﾎｯｶｲﾄﾞｳ</v>
          </cell>
          <cell r="F107" t="str">
            <v>ﾎﾛｶﾅｲﾁｮｳ</v>
          </cell>
          <cell r="G107" t="str">
            <v>ﾎｯｶｲﾄﾞｳﾎﾛｶﾅｲﾁｮｳ</v>
          </cell>
        </row>
        <row r="108">
          <cell r="A108" t="str">
            <v>014818</v>
          </cell>
          <cell r="B108" t="str">
            <v>北海道</v>
          </cell>
          <cell r="C108" t="str">
            <v>増毛町</v>
          </cell>
          <cell r="D108" t="str">
            <v>北海道増毛町</v>
          </cell>
          <cell r="E108" t="str">
            <v>ﾎｯｶｲﾄﾞｳ</v>
          </cell>
          <cell r="F108" t="str">
            <v>ﾏｼｹﾁｮｳ</v>
          </cell>
          <cell r="G108" t="str">
            <v>ﾎｯｶｲﾄﾞｳﾏｼｹﾁｮｳ</v>
          </cell>
        </row>
        <row r="109">
          <cell r="A109" t="str">
            <v>014826</v>
          </cell>
          <cell r="B109" t="str">
            <v>北海道</v>
          </cell>
          <cell r="C109" t="str">
            <v>小平町</v>
          </cell>
          <cell r="D109" t="str">
            <v>北海道小平町</v>
          </cell>
          <cell r="E109" t="str">
            <v>ﾎｯｶｲﾄﾞｳ</v>
          </cell>
          <cell r="F109" t="str">
            <v>ｵﾋﾞﾗﾁｮｳ</v>
          </cell>
          <cell r="G109" t="str">
            <v>ﾎｯｶｲﾄﾞｳｵﾋﾞﾗﾁｮｳ</v>
          </cell>
        </row>
        <row r="110">
          <cell r="A110" t="str">
            <v>014834</v>
          </cell>
          <cell r="B110" t="str">
            <v>北海道</v>
          </cell>
          <cell r="C110" t="str">
            <v>苫前町</v>
          </cell>
          <cell r="D110" t="str">
            <v>北海道苫前町</v>
          </cell>
          <cell r="E110" t="str">
            <v>ﾎｯｶｲﾄﾞｳ</v>
          </cell>
          <cell r="F110" t="str">
            <v>ﾄﾏﾏｴﾁｮｳ</v>
          </cell>
          <cell r="G110" t="str">
            <v>ﾎｯｶｲﾄﾞｳﾄﾏﾏｴﾁｮｳ</v>
          </cell>
        </row>
        <row r="111">
          <cell r="A111" t="str">
            <v>014842</v>
          </cell>
          <cell r="B111" t="str">
            <v>北海道</v>
          </cell>
          <cell r="C111" t="str">
            <v>羽幌町</v>
          </cell>
          <cell r="D111" t="str">
            <v>北海道羽幌町</v>
          </cell>
          <cell r="E111" t="str">
            <v>ﾎｯｶｲﾄﾞｳ</v>
          </cell>
          <cell r="F111" t="str">
            <v>ﾊﾎﾞﾛﾁｮｳ</v>
          </cell>
          <cell r="G111" t="str">
            <v>ﾎｯｶｲﾄﾞｳﾊﾎﾞﾛﾁｮｳ</v>
          </cell>
        </row>
        <row r="112">
          <cell r="A112" t="str">
            <v>014851</v>
          </cell>
          <cell r="B112" t="str">
            <v>北海道</v>
          </cell>
          <cell r="C112" t="str">
            <v>初山別村</v>
          </cell>
          <cell r="D112" t="str">
            <v>北海道初山別村</v>
          </cell>
          <cell r="E112" t="str">
            <v>ﾎｯｶｲﾄﾞｳ</v>
          </cell>
          <cell r="F112" t="str">
            <v>ｼｮｻﾝﾍﾞﾂﾑﾗ</v>
          </cell>
          <cell r="G112" t="str">
            <v>ﾎｯｶｲﾄﾞｳｼｮｻﾝﾍﾞﾂﾑﾗ</v>
          </cell>
        </row>
        <row r="113">
          <cell r="A113" t="str">
            <v>014869</v>
          </cell>
          <cell r="B113" t="str">
            <v>北海道</v>
          </cell>
          <cell r="C113" t="str">
            <v>遠別町</v>
          </cell>
          <cell r="D113" t="str">
            <v>北海道遠別町</v>
          </cell>
          <cell r="E113" t="str">
            <v>ﾎｯｶｲﾄﾞｳ</v>
          </cell>
          <cell r="F113" t="str">
            <v>ｴﾝﾍﾞﾂﾁｮｳ</v>
          </cell>
          <cell r="G113" t="str">
            <v>ﾎｯｶｲﾄﾞｳｴﾝﾍﾞﾂﾁｮｳ</v>
          </cell>
        </row>
        <row r="114">
          <cell r="A114" t="str">
            <v>014877</v>
          </cell>
          <cell r="B114" t="str">
            <v>北海道</v>
          </cell>
          <cell r="C114" t="str">
            <v>天塩町</v>
          </cell>
          <cell r="D114" t="str">
            <v>北海道天塩町</v>
          </cell>
          <cell r="E114" t="str">
            <v>ﾎｯｶｲﾄﾞｳ</v>
          </cell>
          <cell r="F114" t="str">
            <v>ﾃｼｵﾁｮｳ</v>
          </cell>
          <cell r="G114" t="str">
            <v>ﾎｯｶｲﾄﾞｳﾃｼｵﾁｮｳ</v>
          </cell>
        </row>
        <row r="115">
          <cell r="A115" t="str">
            <v>015113</v>
          </cell>
          <cell r="B115" t="str">
            <v>北海道</v>
          </cell>
          <cell r="C115" t="str">
            <v>猿払村</v>
          </cell>
          <cell r="D115" t="str">
            <v>北海道猿払村</v>
          </cell>
          <cell r="E115" t="str">
            <v>ﾎｯｶｲﾄﾞｳ</v>
          </cell>
          <cell r="F115" t="str">
            <v>ｻﾙﾌﾂﾑﾗ</v>
          </cell>
          <cell r="G115" t="str">
            <v>ﾎｯｶｲﾄﾞｳｻﾙﾌﾂﾑﾗ</v>
          </cell>
        </row>
        <row r="116">
          <cell r="A116" t="str">
            <v>015121</v>
          </cell>
          <cell r="B116" t="str">
            <v>北海道</v>
          </cell>
          <cell r="C116" t="str">
            <v>浜頓別町</v>
          </cell>
          <cell r="D116" t="str">
            <v>北海道浜頓別町</v>
          </cell>
          <cell r="E116" t="str">
            <v>ﾎｯｶｲﾄﾞｳ</v>
          </cell>
          <cell r="F116" t="str">
            <v>ﾊﾏﾄﾝﾍﾞﾂﾁｮｳ</v>
          </cell>
          <cell r="G116" t="str">
            <v>ﾎｯｶｲﾄﾞｳﾊﾏﾄﾝﾍﾞﾂﾁｮｳ</v>
          </cell>
        </row>
        <row r="117">
          <cell r="A117" t="str">
            <v>015130</v>
          </cell>
          <cell r="B117" t="str">
            <v>北海道</v>
          </cell>
          <cell r="C117" t="str">
            <v>中頓別町</v>
          </cell>
          <cell r="D117" t="str">
            <v>北海道中頓別町</v>
          </cell>
          <cell r="E117" t="str">
            <v>ﾎｯｶｲﾄﾞｳ</v>
          </cell>
          <cell r="F117" t="str">
            <v>ﾅｶﾄﾝﾍﾞﾂﾁｮｳ</v>
          </cell>
          <cell r="G117" t="str">
            <v>ﾎｯｶｲﾄﾞｳﾅｶﾄﾝﾍﾞﾂﾁｮｳ</v>
          </cell>
        </row>
        <row r="118">
          <cell r="A118" t="str">
            <v>015148</v>
          </cell>
          <cell r="B118" t="str">
            <v>北海道</v>
          </cell>
          <cell r="C118" t="str">
            <v>枝幸町</v>
          </cell>
          <cell r="D118" t="str">
            <v>北海道枝幸町</v>
          </cell>
          <cell r="E118" t="str">
            <v>ﾎｯｶｲﾄﾞｳ</v>
          </cell>
          <cell r="F118" t="str">
            <v>ｴｻｼﾁｮｳ</v>
          </cell>
          <cell r="G118" t="str">
            <v>ﾎｯｶｲﾄﾞｳｴｻｼﾁｮｳ</v>
          </cell>
        </row>
        <row r="119">
          <cell r="A119" t="str">
            <v>015164</v>
          </cell>
          <cell r="B119" t="str">
            <v>北海道</v>
          </cell>
          <cell r="C119" t="str">
            <v>豊富町</v>
          </cell>
          <cell r="D119" t="str">
            <v>北海道豊富町</v>
          </cell>
          <cell r="E119" t="str">
            <v>ﾎｯｶｲﾄﾞｳ</v>
          </cell>
          <cell r="F119" t="str">
            <v>ﾄﾖﾄﾐﾁｮｳ</v>
          </cell>
          <cell r="G119" t="str">
            <v>ﾎｯｶｲﾄﾞｳﾄﾖﾄﾐﾁｮｳ</v>
          </cell>
        </row>
        <row r="120">
          <cell r="A120" t="str">
            <v>015172</v>
          </cell>
          <cell r="B120" t="str">
            <v>北海道</v>
          </cell>
          <cell r="C120" t="str">
            <v>礼文町</v>
          </cell>
          <cell r="D120" t="str">
            <v>北海道礼文町</v>
          </cell>
          <cell r="E120" t="str">
            <v>ﾎｯｶｲﾄﾞｳ</v>
          </cell>
          <cell r="F120" t="str">
            <v>ﾚﾌﾞﾝﾁｮｳ</v>
          </cell>
          <cell r="G120" t="str">
            <v>ﾎｯｶｲﾄﾞｳﾚﾌﾞﾝﾁｮｳ</v>
          </cell>
        </row>
        <row r="121">
          <cell r="A121" t="str">
            <v>015181</v>
          </cell>
          <cell r="B121" t="str">
            <v>北海道</v>
          </cell>
          <cell r="C121" t="str">
            <v>利尻町</v>
          </cell>
          <cell r="D121" t="str">
            <v>北海道利尻町</v>
          </cell>
          <cell r="E121" t="str">
            <v>ﾎｯｶｲﾄﾞｳ</v>
          </cell>
          <cell r="F121" t="str">
            <v>ﾘｼﾘﾁｮｳ</v>
          </cell>
          <cell r="G121" t="str">
            <v>ﾎｯｶｲﾄﾞｳﾘｼﾘﾁｮｳ</v>
          </cell>
        </row>
        <row r="122">
          <cell r="A122" t="str">
            <v>015199</v>
          </cell>
          <cell r="B122" t="str">
            <v>北海道</v>
          </cell>
          <cell r="C122" t="str">
            <v>利尻富士町</v>
          </cell>
          <cell r="D122" t="str">
            <v>北海道利尻富士町</v>
          </cell>
          <cell r="E122" t="str">
            <v>ﾎｯｶｲﾄﾞｳ</v>
          </cell>
          <cell r="F122" t="str">
            <v>ﾘｼﾘﾌｼﾞﾁｮｳ</v>
          </cell>
          <cell r="G122" t="str">
            <v>ﾎｯｶｲﾄﾞｳﾘｼﾘﾌｼﾞﾁｮｳ</v>
          </cell>
        </row>
        <row r="123">
          <cell r="A123" t="str">
            <v>015202</v>
          </cell>
          <cell r="B123" t="str">
            <v>北海道</v>
          </cell>
          <cell r="C123" t="str">
            <v>幌延町</v>
          </cell>
          <cell r="D123" t="str">
            <v>北海道幌延町</v>
          </cell>
          <cell r="E123" t="str">
            <v>ﾎｯｶｲﾄﾞｳ</v>
          </cell>
          <cell r="F123" t="str">
            <v>ﾎﾛﾉﾍﾞﾁｮｳ</v>
          </cell>
          <cell r="G123" t="str">
            <v>ﾎｯｶｲﾄﾞｳﾎﾛﾉﾍﾞﾁｮｳ</v>
          </cell>
        </row>
        <row r="124">
          <cell r="A124" t="str">
            <v>015431</v>
          </cell>
          <cell r="B124" t="str">
            <v>北海道</v>
          </cell>
          <cell r="C124" t="str">
            <v>美幌町</v>
          </cell>
          <cell r="D124" t="str">
            <v>北海道美幌町</v>
          </cell>
          <cell r="E124" t="str">
            <v>ﾎｯｶｲﾄﾞｳ</v>
          </cell>
          <cell r="F124" t="str">
            <v>ﾋﾞﾎﾛﾁｮｳ</v>
          </cell>
          <cell r="G124" t="str">
            <v>ﾎｯｶｲﾄﾞｳﾋﾞﾎﾛﾁｮｳ</v>
          </cell>
        </row>
        <row r="125">
          <cell r="A125" t="str">
            <v>015440</v>
          </cell>
          <cell r="B125" t="str">
            <v>北海道</v>
          </cell>
          <cell r="C125" t="str">
            <v>津別町</v>
          </cell>
          <cell r="D125" t="str">
            <v>北海道津別町</v>
          </cell>
          <cell r="E125" t="str">
            <v>ﾎｯｶｲﾄﾞｳ</v>
          </cell>
          <cell r="F125" t="str">
            <v>ﾂﾍﾞﾂﾁｮｳ</v>
          </cell>
          <cell r="G125" t="str">
            <v>ﾎｯｶｲﾄﾞｳﾂﾍﾞﾂﾁｮｳ</v>
          </cell>
        </row>
        <row r="126">
          <cell r="A126" t="str">
            <v>015458</v>
          </cell>
          <cell r="B126" t="str">
            <v>北海道</v>
          </cell>
          <cell r="C126" t="str">
            <v>斜里町</v>
          </cell>
          <cell r="D126" t="str">
            <v>北海道斜里町</v>
          </cell>
          <cell r="E126" t="str">
            <v>ﾎｯｶｲﾄﾞｳ</v>
          </cell>
          <cell r="F126" t="str">
            <v>ｼｬﾘﾁｮｳ</v>
          </cell>
          <cell r="G126" t="str">
            <v>ﾎｯｶｲﾄﾞｳｼｬﾘﾁｮｳ</v>
          </cell>
        </row>
        <row r="127">
          <cell r="A127" t="str">
            <v>015466</v>
          </cell>
          <cell r="B127" t="str">
            <v>北海道</v>
          </cell>
          <cell r="C127" t="str">
            <v>清里町</v>
          </cell>
          <cell r="D127" t="str">
            <v>北海道清里町</v>
          </cell>
          <cell r="E127" t="str">
            <v>ﾎｯｶｲﾄﾞｳ</v>
          </cell>
          <cell r="F127" t="str">
            <v>ｷﾖｻﾄﾁｮｳ</v>
          </cell>
          <cell r="G127" t="str">
            <v>ﾎｯｶｲﾄﾞｳｷﾖｻﾄﾁｮｳ</v>
          </cell>
        </row>
        <row r="128">
          <cell r="A128" t="str">
            <v>015474</v>
          </cell>
          <cell r="B128" t="str">
            <v>北海道</v>
          </cell>
          <cell r="C128" t="str">
            <v>小清水町</v>
          </cell>
          <cell r="D128" t="str">
            <v>北海道小清水町</v>
          </cell>
          <cell r="E128" t="str">
            <v>ﾎｯｶｲﾄﾞｳ</v>
          </cell>
          <cell r="F128" t="str">
            <v>ｺｼﾐｽﾞﾁｮｳ</v>
          </cell>
          <cell r="G128" t="str">
            <v>ﾎｯｶｲﾄﾞｳｺｼﾐｽﾞﾁｮｳ</v>
          </cell>
        </row>
        <row r="129">
          <cell r="A129" t="str">
            <v>015491</v>
          </cell>
          <cell r="B129" t="str">
            <v>北海道</v>
          </cell>
          <cell r="C129" t="str">
            <v>訓子府町</v>
          </cell>
          <cell r="D129" t="str">
            <v>北海道訓子府町</v>
          </cell>
          <cell r="E129" t="str">
            <v>ﾎｯｶｲﾄﾞｳ</v>
          </cell>
          <cell r="F129" t="str">
            <v>ｸﾝﾈｯﾌﾟﾁｮｳ</v>
          </cell>
          <cell r="G129" t="str">
            <v>ﾎｯｶｲﾄﾞｳｸﾝﾈｯﾌﾟﾁｮｳ</v>
          </cell>
        </row>
        <row r="130">
          <cell r="A130" t="str">
            <v>015504</v>
          </cell>
          <cell r="B130" t="str">
            <v>北海道</v>
          </cell>
          <cell r="C130" t="str">
            <v>置戸町</v>
          </cell>
          <cell r="D130" t="str">
            <v>北海道置戸町</v>
          </cell>
          <cell r="E130" t="str">
            <v>ﾎｯｶｲﾄﾞｳ</v>
          </cell>
          <cell r="F130" t="str">
            <v>ｵｹﾄﾁｮｳ</v>
          </cell>
          <cell r="G130" t="str">
            <v>ﾎｯｶｲﾄﾞｳｵｹﾄﾁｮｳ</v>
          </cell>
        </row>
        <row r="131">
          <cell r="A131" t="str">
            <v>015521</v>
          </cell>
          <cell r="B131" t="str">
            <v>北海道</v>
          </cell>
          <cell r="C131" t="str">
            <v>佐呂間町</v>
          </cell>
          <cell r="D131" t="str">
            <v>北海道佐呂間町</v>
          </cell>
          <cell r="E131" t="str">
            <v>ﾎｯｶｲﾄﾞｳ</v>
          </cell>
          <cell r="F131" t="str">
            <v>ｻﾛﾏﾁｮｳ</v>
          </cell>
          <cell r="G131" t="str">
            <v>ﾎｯｶｲﾄﾞｳｻﾛﾏﾁｮｳ</v>
          </cell>
        </row>
        <row r="132">
          <cell r="A132" t="str">
            <v>015555</v>
          </cell>
          <cell r="B132" t="str">
            <v>北海道</v>
          </cell>
          <cell r="C132" t="str">
            <v>遠軽町</v>
          </cell>
          <cell r="D132" t="str">
            <v>北海道遠軽町</v>
          </cell>
          <cell r="E132" t="str">
            <v>ﾎｯｶｲﾄﾞｳ</v>
          </cell>
          <cell r="F132" t="str">
            <v>ｴﾝｶﾞﾙﾁｮｳ</v>
          </cell>
          <cell r="G132" t="str">
            <v>ﾎｯｶｲﾄﾞｳｴﾝｶﾞﾙﾁｮｳ</v>
          </cell>
        </row>
        <row r="133">
          <cell r="A133" t="str">
            <v>015598</v>
          </cell>
          <cell r="B133" t="str">
            <v>北海道</v>
          </cell>
          <cell r="C133" t="str">
            <v>湧別町</v>
          </cell>
          <cell r="D133" t="str">
            <v>北海道湧別町</v>
          </cell>
          <cell r="E133" t="str">
            <v>ﾎｯｶｲﾄﾞｳ</v>
          </cell>
          <cell r="F133" t="str">
            <v>ﾕｳﾍﾞﾂﾁｮｳ</v>
          </cell>
          <cell r="G133" t="str">
            <v>ﾎｯｶｲﾄﾞｳﾕｳﾍﾞﾂﾁｮｳ</v>
          </cell>
        </row>
        <row r="134">
          <cell r="A134" t="str">
            <v>015601</v>
          </cell>
          <cell r="B134" t="str">
            <v>北海道</v>
          </cell>
          <cell r="C134" t="str">
            <v>滝上町</v>
          </cell>
          <cell r="D134" t="str">
            <v>北海道滝上町</v>
          </cell>
          <cell r="E134" t="str">
            <v>ﾎｯｶｲﾄﾞｳ</v>
          </cell>
          <cell r="F134" t="str">
            <v>ﾀｷﾉｳｴﾁｮｳ</v>
          </cell>
          <cell r="G134" t="str">
            <v>ﾎｯｶｲﾄﾞｳﾀｷﾉｳｴﾁｮｳ</v>
          </cell>
        </row>
        <row r="135">
          <cell r="A135" t="str">
            <v>015610</v>
          </cell>
          <cell r="B135" t="str">
            <v>北海道</v>
          </cell>
          <cell r="C135" t="str">
            <v>興部町</v>
          </cell>
          <cell r="D135" t="str">
            <v>北海道興部町</v>
          </cell>
          <cell r="E135" t="str">
            <v>ﾎｯｶｲﾄﾞｳ</v>
          </cell>
          <cell r="F135" t="str">
            <v>ｵｺｯﾍﾟﾁｮｳ</v>
          </cell>
          <cell r="G135" t="str">
            <v>ﾎｯｶｲﾄﾞｳｵｺｯﾍﾟﾁｮｳ</v>
          </cell>
        </row>
        <row r="136">
          <cell r="A136" t="str">
            <v>015628</v>
          </cell>
          <cell r="B136" t="str">
            <v>北海道</v>
          </cell>
          <cell r="C136" t="str">
            <v>西興部村</v>
          </cell>
          <cell r="D136" t="str">
            <v>北海道西興部村</v>
          </cell>
          <cell r="E136" t="str">
            <v>ﾎｯｶｲﾄﾞｳ</v>
          </cell>
          <cell r="F136" t="str">
            <v>ﾆｼｵｺｯﾍﾟﾑﾗ</v>
          </cell>
          <cell r="G136" t="str">
            <v>ﾎｯｶｲﾄﾞｳﾆｼｵｺｯﾍﾟﾑﾗ</v>
          </cell>
        </row>
        <row r="137">
          <cell r="A137" t="str">
            <v>015636</v>
          </cell>
          <cell r="B137" t="str">
            <v>北海道</v>
          </cell>
          <cell r="C137" t="str">
            <v>雄武町</v>
          </cell>
          <cell r="D137" t="str">
            <v>北海道雄武町</v>
          </cell>
          <cell r="E137" t="str">
            <v>ﾎｯｶｲﾄﾞｳ</v>
          </cell>
          <cell r="F137" t="str">
            <v>ｵｳﾑﾁｮｳ</v>
          </cell>
          <cell r="G137" t="str">
            <v>ﾎｯｶｲﾄﾞｳｵｳﾑﾁｮｳ</v>
          </cell>
        </row>
        <row r="138">
          <cell r="A138" t="str">
            <v>015644</v>
          </cell>
          <cell r="B138" t="str">
            <v>北海道</v>
          </cell>
          <cell r="C138" t="str">
            <v>大空町</v>
          </cell>
          <cell r="D138" t="str">
            <v>北海道大空町</v>
          </cell>
          <cell r="E138" t="str">
            <v>ﾎｯｶｲﾄﾞｳ</v>
          </cell>
          <cell r="F138" t="str">
            <v>ｵｵｿﾞﾗﾁｮｳ</v>
          </cell>
          <cell r="G138" t="str">
            <v>ﾎｯｶｲﾄﾞｳｵｵｿﾞﾗﾁｮｳ</v>
          </cell>
        </row>
        <row r="139">
          <cell r="A139" t="str">
            <v>015717</v>
          </cell>
          <cell r="B139" t="str">
            <v>北海道</v>
          </cell>
          <cell r="C139" t="str">
            <v>豊浦町</v>
          </cell>
          <cell r="D139" t="str">
            <v>北海道豊浦町</v>
          </cell>
          <cell r="E139" t="str">
            <v>ﾎｯｶｲﾄﾞｳ</v>
          </cell>
          <cell r="F139" t="str">
            <v>ﾄﾖｳﾗﾁｮｳ</v>
          </cell>
          <cell r="G139" t="str">
            <v>ﾎｯｶｲﾄﾞｳﾄﾖｳﾗﾁｮｳ</v>
          </cell>
        </row>
        <row r="140">
          <cell r="A140" t="str">
            <v>015750</v>
          </cell>
          <cell r="B140" t="str">
            <v>北海道</v>
          </cell>
          <cell r="C140" t="str">
            <v>壮瞥町</v>
          </cell>
          <cell r="D140" t="str">
            <v>北海道壮瞥町</v>
          </cell>
          <cell r="E140" t="str">
            <v>ﾎｯｶｲﾄﾞｳ</v>
          </cell>
          <cell r="F140" t="str">
            <v>ｿｳﾍﾞﾂﾁｮｳ</v>
          </cell>
          <cell r="G140" t="str">
            <v>ﾎｯｶｲﾄﾞｳｿｳﾍﾞﾂﾁｮｳ</v>
          </cell>
        </row>
        <row r="141">
          <cell r="A141" t="str">
            <v>015784</v>
          </cell>
          <cell r="B141" t="str">
            <v>北海道</v>
          </cell>
          <cell r="C141" t="str">
            <v>白老町</v>
          </cell>
          <cell r="D141" t="str">
            <v>北海道白老町</v>
          </cell>
          <cell r="E141" t="str">
            <v>ﾎｯｶｲﾄﾞｳ</v>
          </cell>
          <cell r="F141" t="str">
            <v>ｼﾗｵｲﾁｮｳ</v>
          </cell>
          <cell r="G141" t="str">
            <v>ﾎｯｶｲﾄﾞｳｼﾗｵｲﾁｮｳ</v>
          </cell>
        </row>
        <row r="142">
          <cell r="A142" t="str">
            <v>015814</v>
          </cell>
          <cell r="B142" t="str">
            <v>北海道</v>
          </cell>
          <cell r="C142" t="str">
            <v>厚真町</v>
          </cell>
          <cell r="D142" t="str">
            <v>北海道厚真町</v>
          </cell>
          <cell r="E142" t="str">
            <v>ﾎｯｶｲﾄﾞｳ</v>
          </cell>
          <cell r="F142" t="str">
            <v>ｱﾂﾏﾁｮｳ</v>
          </cell>
          <cell r="G142" t="str">
            <v>ﾎｯｶｲﾄﾞｳｱﾂﾏﾁｮｳ</v>
          </cell>
        </row>
        <row r="143">
          <cell r="A143" t="str">
            <v>015849</v>
          </cell>
          <cell r="B143" t="str">
            <v>北海道</v>
          </cell>
          <cell r="C143" t="str">
            <v>洞爺湖町</v>
          </cell>
          <cell r="D143" t="str">
            <v>北海道洞爺湖町</v>
          </cell>
          <cell r="E143" t="str">
            <v>ﾎｯｶｲﾄﾞｳ</v>
          </cell>
          <cell r="F143" t="str">
            <v>ﾄｳﾔｺﾁｮｳ</v>
          </cell>
          <cell r="G143" t="str">
            <v>ﾎｯｶｲﾄﾞｳﾄｳﾔｺﾁｮｳ</v>
          </cell>
        </row>
        <row r="144">
          <cell r="A144" t="str">
            <v>015857</v>
          </cell>
          <cell r="B144" t="str">
            <v>北海道</v>
          </cell>
          <cell r="C144" t="str">
            <v>安平町</v>
          </cell>
          <cell r="D144" t="str">
            <v>北海道安平町</v>
          </cell>
          <cell r="E144" t="str">
            <v>ﾎｯｶｲﾄﾞｳ</v>
          </cell>
          <cell r="F144" t="str">
            <v>ｱﾋﾞﾗﾁｮｳ</v>
          </cell>
          <cell r="G144" t="str">
            <v>ﾎｯｶｲﾄﾞｳｱﾋﾞﾗﾁｮｳ</v>
          </cell>
        </row>
        <row r="145">
          <cell r="A145" t="str">
            <v>015865</v>
          </cell>
          <cell r="B145" t="str">
            <v>北海道</v>
          </cell>
          <cell r="C145" t="str">
            <v>むかわ町</v>
          </cell>
          <cell r="D145" t="str">
            <v>北海道むかわ町</v>
          </cell>
          <cell r="E145" t="str">
            <v>ﾎｯｶｲﾄﾞｳ</v>
          </cell>
          <cell r="F145" t="str">
            <v>ﾑｶﾜﾁｮｳ</v>
          </cell>
          <cell r="G145" t="str">
            <v>ﾎｯｶｲﾄﾞｳﾑｶﾜﾁｮｳ</v>
          </cell>
        </row>
        <row r="146">
          <cell r="A146" t="str">
            <v>016012</v>
          </cell>
          <cell r="B146" t="str">
            <v>北海道</v>
          </cell>
          <cell r="C146" t="str">
            <v>日高町</v>
          </cell>
          <cell r="D146" t="str">
            <v>北海道日高町</v>
          </cell>
          <cell r="E146" t="str">
            <v>ﾎｯｶｲﾄﾞｳ</v>
          </cell>
          <cell r="F146" t="str">
            <v>ﾋﾀﾞｶﾁｮｳ</v>
          </cell>
          <cell r="G146" t="str">
            <v>ﾎｯｶｲﾄﾞｳﾋﾀﾞｶﾁｮｳ</v>
          </cell>
        </row>
        <row r="147">
          <cell r="A147" t="str">
            <v>016021</v>
          </cell>
          <cell r="B147" t="str">
            <v>北海道</v>
          </cell>
          <cell r="C147" t="str">
            <v>平取町</v>
          </cell>
          <cell r="D147" t="str">
            <v>北海道平取町</v>
          </cell>
          <cell r="E147" t="str">
            <v>ﾎｯｶｲﾄﾞｳ</v>
          </cell>
          <cell r="F147" t="str">
            <v>ﾋﾞﾗﾄﾘﾁｮｳ</v>
          </cell>
          <cell r="G147" t="str">
            <v>ﾎｯｶｲﾄﾞｳﾋﾞﾗﾄﾘﾁｮｳ</v>
          </cell>
        </row>
        <row r="148">
          <cell r="A148" t="str">
            <v>016047</v>
          </cell>
          <cell r="B148" t="str">
            <v>北海道</v>
          </cell>
          <cell r="C148" t="str">
            <v>新冠町</v>
          </cell>
          <cell r="D148" t="str">
            <v>北海道新冠町</v>
          </cell>
          <cell r="E148" t="str">
            <v>ﾎｯｶｲﾄﾞｳ</v>
          </cell>
          <cell r="F148" t="str">
            <v>ﾆｲｶｯﾌﾟﾁｮｳ</v>
          </cell>
          <cell r="G148" t="str">
            <v>ﾎｯｶｲﾄﾞｳﾆｲｶｯﾌﾟﾁｮｳ</v>
          </cell>
        </row>
        <row r="149">
          <cell r="A149" t="str">
            <v>016071</v>
          </cell>
          <cell r="B149" t="str">
            <v>北海道</v>
          </cell>
          <cell r="C149" t="str">
            <v>浦河町</v>
          </cell>
          <cell r="D149" t="str">
            <v>北海道浦河町</v>
          </cell>
          <cell r="E149" t="str">
            <v>ﾎｯｶｲﾄﾞｳ</v>
          </cell>
          <cell r="F149" t="str">
            <v>ｳﾗｶﾜﾁｮｳ</v>
          </cell>
          <cell r="G149" t="str">
            <v>ﾎｯｶｲﾄﾞｳｳﾗｶﾜﾁｮｳ</v>
          </cell>
        </row>
        <row r="150">
          <cell r="A150" t="str">
            <v>016080</v>
          </cell>
          <cell r="B150" t="str">
            <v>北海道</v>
          </cell>
          <cell r="C150" t="str">
            <v>様似町</v>
          </cell>
          <cell r="D150" t="str">
            <v>北海道様似町</v>
          </cell>
          <cell r="E150" t="str">
            <v>ﾎｯｶｲﾄﾞｳ</v>
          </cell>
          <cell r="F150" t="str">
            <v>ｻﾏﾆﾁｮｳ</v>
          </cell>
          <cell r="G150" t="str">
            <v>ﾎｯｶｲﾄﾞｳｻﾏﾆﾁｮｳ</v>
          </cell>
        </row>
        <row r="151">
          <cell r="A151" t="str">
            <v>016098</v>
          </cell>
          <cell r="B151" t="str">
            <v>北海道</v>
          </cell>
          <cell r="C151" t="str">
            <v>えりも町</v>
          </cell>
          <cell r="D151" t="str">
            <v>北海道えりも町</v>
          </cell>
          <cell r="E151" t="str">
            <v>ﾎｯｶｲﾄﾞｳ</v>
          </cell>
          <cell r="F151" t="str">
            <v>ｴﾘﾓﾁｮｳ</v>
          </cell>
          <cell r="G151" t="str">
            <v>ﾎｯｶｲﾄﾞｳｴﾘﾓﾁｮｳ</v>
          </cell>
        </row>
        <row r="152">
          <cell r="A152" t="str">
            <v>016101</v>
          </cell>
          <cell r="B152" t="str">
            <v>北海道</v>
          </cell>
          <cell r="C152" t="str">
            <v>新ひだか町</v>
          </cell>
          <cell r="D152" t="str">
            <v>北海道新ひだか町</v>
          </cell>
          <cell r="E152" t="str">
            <v>ﾎｯｶｲﾄﾞｳ</v>
          </cell>
          <cell r="F152" t="str">
            <v>ｼﾝﾋﾀﾞｶﾁｮｳ</v>
          </cell>
          <cell r="G152" t="str">
            <v>ﾎｯｶｲﾄﾞｳｼﾝﾋﾀﾞｶﾁｮｳ</v>
          </cell>
        </row>
        <row r="153">
          <cell r="A153" t="str">
            <v>016314</v>
          </cell>
          <cell r="B153" t="str">
            <v>北海道</v>
          </cell>
          <cell r="C153" t="str">
            <v>音更町</v>
          </cell>
          <cell r="D153" t="str">
            <v>北海道音更町</v>
          </cell>
          <cell r="E153" t="str">
            <v>ﾎｯｶｲﾄﾞｳ</v>
          </cell>
          <cell r="F153" t="str">
            <v>ｵﾄﾌｹﾁｮｳ</v>
          </cell>
          <cell r="G153" t="str">
            <v>ﾎｯｶｲﾄﾞｳｵﾄﾌｹﾁｮｳ</v>
          </cell>
        </row>
        <row r="154">
          <cell r="A154" t="str">
            <v>016322</v>
          </cell>
          <cell r="B154" t="str">
            <v>北海道</v>
          </cell>
          <cell r="C154" t="str">
            <v>士幌町</v>
          </cell>
          <cell r="D154" t="str">
            <v>北海道士幌町</v>
          </cell>
          <cell r="E154" t="str">
            <v>ﾎｯｶｲﾄﾞｳ</v>
          </cell>
          <cell r="F154" t="str">
            <v>ｼﾎﾛﾁｮｳ</v>
          </cell>
          <cell r="G154" t="str">
            <v>ﾎｯｶｲﾄﾞｳｼﾎﾛﾁｮｳ</v>
          </cell>
        </row>
        <row r="155">
          <cell r="A155" t="str">
            <v>016331</v>
          </cell>
          <cell r="B155" t="str">
            <v>北海道</v>
          </cell>
          <cell r="C155" t="str">
            <v>上士幌町</v>
          </cell>
          <cell r="D155" t="str">
            <v>北海道上士幌町</v>
          </cell>
          <cell r="E155" t="str">
            <v>ﾎｯｶｲﾄﾞｳ</v>
          </cell>
          <cell r="F155" t="str">
            <v>ｶﾐｼﾎﾛﾁｮｳ</v>
          </cell>
          <cell r="G155" t="str">
            <v>ﾎｯｶｲﾄﾞｳｶﾐｼﾎﾛﾁｮｳ</v>
          </cell>
        </row>
        <row r="156">
          <cell r="A156" t="str">
            <v>016349</v>
          </cell>
          <cell r="B156" t="str">
            <v>北海道</v>
          </cell>
          <cell r="C156" t="str">
            <v>鹿追町</v>
          </cell>
          <cell r="D156" t="str">
            <v>北海道鹿追町</v>
          </cell>
          <cell r="E156" t="str">
            <v>ﾎｯｶｲﾄﾞｳ</v>
          </cell>
          <cell r="F156" t="str">
            <v>ｼｶｵｲﾁｮｳ</v>
          </cell>
          <cell r="G156" t="str">
            <v>ﾎｯｶｲﾄﾞｳｼｶｵｲﾁｮｳ</v>
          </cell>
        </row>
        <row r="157">
          <cell r="A157" t="str">
            <v>016357</v>
          </cell>
          <cell r="B157" t="str">
            <v>北海道</v>
          </cell>
          <cell r="C157" t="str">
            <v>新得町</v>
          </cell>
          <cell r="D157" t="str">
            <v>北海道新得町</v>
          </cell>
          <cell r="E157" t="str">
            <v>ﾎｯｶｲﾄﾞｳ</v>
          </cell>
          <cell r="F157" t="str">
            <v>ｼﾝﾄｸﾁｮｳ</v>
          </cell>
          <cell r="G157" t="str">
            <v>ﾎｯｶｲﾄﾞｳｼﾝﾄｸﾁｮｳ</v>
          </cell>
        </row>
        <row r="158">
          <cell r="A158" t="str">
            <v>016365</v>
          </cell>
          <cell r="B158" t="str">
            <v>北海道</v>
          </cell>
          <cell r="C158" t="str">
            <v>清水町</v>
          </cell>
          <cell r="D158" t="str">
            <v>北海道清水町</v>
          </cell>
          <cell r="E158" t="str">
            <v>ﾎｯｶｲﾄﾞｳ</v>
          </cell>
          <cell r="F158" t="str">
            <v>ｼﾐｽﾞﾁｮｳ</v>
          </cell>
          <cell r="G158" t="str">
            <v>ﾎｯｶｲﾄﾞｳｼﾐｽﾞﾁｮｳ</v>
          </cell>
        </row>
        <row r="159">
          <cell r="A159" t="str">
            <v>016373</v>
          </cell>
          <cell r="B159" t="str">
            <v>北海道</v>
          </cell>
          <cell r="C159" t="str">
            <v>芽室町</v>
          </cell>
          <cell r="D159" t="str">
            <v>北海道芽室町</v>
          </cell>
          <cell r="E159" t="str">
            <v>ﾎｯｶｲﾄﾞｳ</v>
          </cell>
          <cell r="F159" t="str">
            <v>ﾒﾑﾛﾁｮｳ</v>
          </cell>
          <cell r="G159" t="str">
            <v>ﾎｯｶｲﾄﾞｳﾒﾑﾛﾁｮｳ</v>
          </cell>
        </row>
        <row r="160">
          <cell r="A160" t="str">
            <v>016381</v>
          </cell>
          <cell r="B160" t="str">
            <v>北海道</v>
          </cell>
          <cell r="C160" t="str">
            <v>中札内村</v>
          </cell>
          <cell r="D160" t="str">
            <v>北海道中札内村</v>
          </cell>
          <cell r="E160" t="str">
            <v>ﾎｯｶｲﾄﾞｳ</v>
          </cell>
          <cell r="F160" t="str">
            <v>ﾅｶｻﾂﾅｲﾑﾗ</v>
          </cell>
          <cell r="G160" t="str">
            <v>ﾎｯｶｲﾄﾞｳﾅｶｻﾂﾅｲﾑﾗ</v>
          </cell>
        </row>
        <row r="161">
          <cell r="A161" t="str">
            <v>016390</v>
          </cell>
          <cell r="B161" t="str">
            <v>北海道</v>
          </cell>
          <cell r="C161" t="str">
            <v>更別村</v>
          </cell>
          <cell r="D161" t="str">
            <v>北海道更別村</v>
          </cell>
          <cell r="E161" t="str">
            <v>ﾎｯｶｲﾄﾞｳ</v>
          </cell>
          <cell r="F161" t="str">
            <v>ｻﾗﾍﾞﾂﾑﾗ</v>
          </cell>
          <cell r="G161" t="str">
            <v>ﾎｯｶｲﾄﾞｳｻﾗﾍﾞﾂﾑﾗ</v>
          </cell>
        </row>
        <row r="162">
          <cell r="A162" t="str">
            <v>016411</v>
          </cell>
          <cell r="B162" t="str">
            <v>北海道</v>
          </cell>
          <cell r="C162" t="str">
            <v>大樹町</v>
          </cell>
          <cell r="D162" t="str">
            <v>北海道大樹町</v>
          </cell>
          <cell r="E162" t="str">
            <v>ﾎｯｶｲﾄﾞｳ</v>
          </cell>
          <cell r="F162" t="str">
            <v>ﾀｲｷﾁｮｳ</v>
          </cell>
          <cell r="G162" t="str">
            <v>ﾎｯｶｲﾄﾞｳﾀｲｷﾁｮｳ</v>
          </cell>
        </row>
        <row r="163">
          <cell r="A163" t="str">
            <v>016420</v>
          </cell>
          <cell r="B163" t="str">
            <v>北海道</v>
          </cell>
          <cell r="C163" t="str">
            <v>広尾町</v>
          </cell>
          <cell r="D163" t="str">
            <v>北海道広尾町</v>
          </cell>
          <cell r="E163" t="str">
            <v>ﾎｯｶｲﾄﾞｳ</v>
          </cell>
          <cell r="F163" t="str">
            <v>ﾋﾛｵﾁｮｳ</v>
          </cell>
          <cell r="G163" t="str">
            <v>ﾎｯｶｲﾄﾞｳﾋﾛｵﾁｮｳ</v>
          </cell>
        </row>
        <row r="164">
          <cell r="A164" t="str">
            <v>016438</v>
          </cell>
          <cell r="B164" t="str">
            <v>北海道</v>
          </cell>
          <cell r="C164" t="str">
            <v>幕別町</v>
          </cell>
          <cell r="D164" t="str">
            <v>北海道幕別町</v>
          </cell>
          <cell r="E164" t="str">
            <v>ﾎｯｶｲﾄﾞｳ</v>
          </cell>
          <cell r="F164" t="str">
            <v>ﾏｸﾍﾞﾂﾁｮｳ</v>
          </cell>
          <cell r="G164" t="str">
            <v>ﾎｯｶｲﾄﾞｳﾏｸﾍﾞﾂﾁｮｳ</v>
          </cell>
        </row>
        <row r="165">
          <cell r="A165" t="str">
            <v>016446</v>
          </cell>
          <cell r="B165" t="str">
            <v>北海道</v>
          </cell>
          <cell r="C165" t="str">
            <v>池田町</v>
          </cell>
          <cell r="D165" t="str">
            <v>北海道池田町</v>
          </cell>
          <cell r="E165" t="str">
            <v>ﾎｯｶｲﾄﾞｳ</v>
          </cell>
          <cell r="F165" t="str">
            <v>ｲｹﾀﾞﾁｮｳ</v>
          </cell>
          <cell r="G165" t="str">
            <v>ﾎｯｶｲﾄﾞｳｲｹﾀﾞﾁｮｳ</v>
          </cell>
        </row>
        <row r="166">
          <cell r="A166" t="str">
            <v>016454</v>
          </cell>
          <cell r="B166" t="str">
            <v>北海道</v>
          </cell>
          <cell r="C166" t="str">
            <v>豊頃町</v>
          </cell>
          <cell r="D166" t="str">
            <v>北海道豊頃町</v>
          </cell>
          <cell r="E166" t="str">
            <v>ﾎｯｶｲﾄﾞｳ</v>
          </cell>
          <cell r="F166" t="str">
            <v>ﾄﾖｺﾛﾁｮｳ</v>
          </cell>
          <cell r="G166" t="str">
            <v>ﾎｯｶｲﾄﾞｳﾄﾖｺﾛﾁｮｳ</v>
          </cell>
        </row>
        <row r="167">
          <cell r="A167" t="str">
            <v>016462</v>
          </cell>
          <cell r="B167" t="str">
            <v>北海道</v>
          </cell>
          <cell r="C167" t="str">
            <v>本別町</v>
          </cell>
          <cell r="D167" t="str">
            <v>北海道本別町</v>
          </cell>
          <cell r="E167" t="str">
            <v>ﾎｯｶｲﾄﾞｳ</v>
          </cell>
          <cell r="F167" t="str">
            <v>ﾎﾝﾍﾞﾂﾁｮｳ</v>
          </cell>
          <cell r="G167" t="str">
            <v>ﾎｯｶｲﾄﾞｳﾎﾝﾍﾞﾂﾁｮｳ</v>
          </cell>
        </row>
        <row r="168">
          <cell r="A168" t="str">
            <v>016471</v>
          </cell>
          <cell r="B168" t="str">
            <v>北海道</v>
          </cell>
          <cell r="C168" t="str">
            <v>足寄町</v>
          </cell>
          <cell r="D168" t="str">
            <v>北海道足寄町</v>
          </cell>
          <cell r="E168" t="str">
            <v>ﾎｯｶｲﾄﾞｳ</v>
          </cell>
          <cell r="F168" t="str">
            <v>ｱｼｮﾛﾁｮｳ</v>
          </cell>
          <cell r="G168" t="str">
            <v>ﾎｯｶｲﾄﾞｳｱｼｮﾛﾁｮｳ</v>
          </cell>
        </row>
        <row r="169">
          <cell r="A169" t="str">
            <v>016489</v>
          </cell>
          <cell r="B169" t="str">
            <v>北海道</v>
          </cell>
          <cell r="C169" t="str">
            <v>陸別町</v>
          </cell>
          <cell r="D169" t="str">
            <v>北海道陸別町</v>
          </cell>
          <cell r="E169" t="str">
            <v>ﾎｯｶｲﾄﾞｳ</v>
          </cell>
          <cell r="F169" t="str">
            <v>ﾘｸﾍﾞﾂﾁｮｳ</v>
          </cell>
          <cell r="G169" t="str">
            <v>ﾎｯｶｲﾄﾞｳﾘｸﾍﾞﾂﾁｮｳ</v>
          </cell>
        </row>
        <row r="170">
          <cell r="A170" t="str">
            <v>016497</v>
          </cell>
          <cell r="B170" t="str">
            <v>北海道</v>
          </cell>
          <cell r="C170" t="str">
            <v>浦幌町</v>
          </cell>
          <cell r="D170" t="str">
            <v>北海道浦幌町</v>
          </cell>
          <cell r="E170" t="str">
            <v>ﾎｯｶｲﾄﾞｳ</v>
          </cell>
          <cell r="F170" t="str">
            <v>ｳﾗﾎﾛﾁｮｳ</v>
          </cell>
          <cell r="G170" t="str">
            <v>ﾎｯｶｲﾄﾞｳｳﾗﾎﾛﾁｮｳ</v>
          </cell>
        </row>
        <row r="171">
          <cell r="A171" t="str">
            <v>016616</v>
          </cell>
          <cell r="B171" t="str">
            <v>北海道</v>
          </cell>
          <cell r="C171" t="str">
            <v>釧路町</v>
          </cell>
          <cell r="D171" t="str">
            <v>北海道釧路町</v>
          </cell>
          <cell r="E171" t="str">
            <v>ﾎｯｶｲﾄﾞｳ</v>
          </cell>
          <cell r="F171" t="str">
            <v>ｸｼﾛﾁｮｳ</v>
          </cell>
          <cell r="G171" t="str">
            <v>ﾎｯｶｲﾄﾞｳｸｼﾛﾁｮｳ</v>
          </cell>
        </row>
        <row r="172">
          <cell r="A172" t="str">
            <v>016624</v>
          </cell>
          <cell r="B172" t="str">
            <v>北海道</v>
          </cell>
          <cell r="C172" t="str">
            <v>厚岸町</v>
          </cell>
          <cell r="D172" t="str">
            <v>北海道厚岸町</v>
          </cell>
          <cell r="E172" t="str">
            <v>ﾎｯｶｲﾄﾞｳ</v>
          </cell>
          <cell r="F172" t="str">
            <v>ｱｯｹｼﾁｮｳ</v>
          </cell>
          <cell r="G172" t="str">
            <v>ﾎｯｶｲﾄﾞｳｱｯｹｼﾁｮｳ</v>
          </cell>
        </row>
        <row r="173">
          <cell r="A173" t="str">
            <v>016632</v>
          </cell>
          <cell r="B173" t="str">
            <v>北海道</v>
          </cell>
          <cell r="C173" t="str">
            <v>浜中町</v>
          </cell>
          <cell r="D173" t="str">
            <v>北海道浜中町</v>
          </cell>
          <cell r="E173" t="str">
            <v>ﾎｯｶｲﾄﾞｳ</v>
          </cell>
          <cell r="F173" t="str">
            <v>ﾊﾏﾅｶﾁｮｳ</v>
          </cell>
          <cell r="G173" t="str">
            <v>ﾎｯｶｲﾄﾞｳﾊﾏﾅｶﾁｮｳ</v>
          </cell>
        </row>
        <row r="174">
          <cell r="A174" t="str">
            <v>016641</v>
          </cell>
          <cell r="B174" t="str">
            <v>北海道</v>
          </cell>
          <cell r="C174" t="str">
            <v>標茶町</v>
          </cell>
          <cell r="D174" t="str">
            <v>北海道標茶町</v>
          </cell>
          <cell r="E174" t="str">
            <v>ﾎｯｶｲﾄﾞｳ</v>
          </cell>
          <cell r="F174" t="str">
            <v>ｼﾍﾞﾁｬﾁｮｳ</v>
          </cell>
          <cell r="G174" t="str">
            <v>ﾎｯｶｲﾄﾞｳｼﾍﾞﾁｬﾁｮｳ</v>
          </cell>
        </row>
        <row r="175">
          <cell r="A175" t="str">
            <v>016659</v>
          </cell>
          <cell r="B175" t="str">
            <v>北海道</v>
          </cell>
          <cell r="C175" t="str">
            <v>弟子屈町</v>
          </cell>
          <cell r="D175" t="str">
            <v>北海道弟子屈町</v>
          </cell>
          <cell r="E175" t="str">
            <v>ﾎｯｶｲﾄﾞｳ</v>
          </cell>
          <cell r="F175" t="str">
            <v>ﾃｼｶｶﾞﾁｮｳ</v>
          </cell>
          <cell r="G175" t="str">
            <v>ﾎｯｶｲﾄﾞｳﾃｼｶｶﾞﾁｮｳ</v>
          </cell>
        </row>
        <row r="176">
          <cell r="A176" t="str">
            <v>016675</v>
          </cell>
          <cell r="B176" t="str">
            <v>北海道</v>
          </cell>
          <cell r="C176" t="str">
            <v>鶴居村</v>
          </cell>
          <cell r="D176" t="str">
            <v>北海道鶴居村</v>
          </cell>
          <cell r="E176" t="str">
            <v>ﾎｯｶｲﾄﾞｳ</v>
          </cell>
          <cell r="F176" t="str">
            <v>ﾂﾙｲﾑﾗ</v>
          </cell>
          <cell r="G176" t="str">
            <v>ﾎｯｶｲﾄﾞｳﾂﾙｲﾑﾗ</v>
          </cell>
        </row>
        <row r="177">
          <cell r="A177" t="str">
            <v>016683</v>
          </cell>
          <cell r="B177" t="str">
            <v>北海道</v>
          </cell>
          <cell r="C177" t="str">
            <v>白糠町</v>
          </cell>
          <cell r="D177" t="str">
            <v>北海道白糠町</v>
          </cell>
          <cell r="E177" t="str">
            <v>ﾎｯｶｲﾄﾞｳ</v>
          </cell>
          <cell r="F177" t="str">
            <v>ｼﾗﾇｶﾁｮｳ</v>
          </cell>
          <cell r="G177" t="str">
            <v>ﾎｯｶｲﾄﾞｳｼﾗﾇｶﾁｮｳ</v>
          </cell>
        </row>
        <row r="178">
          <cell r="A178" t="str">
            <v>016918</v>
          </cell>
          <cell r="B178" t="str">
            <v>北海道</v>
          </cell>
          <cell r="C178" t="str">
            <v>別海町</v>
          </cell>
          <cell r="D178" t="str">
            <v>北海道別海町</v>
          </cell>
          <cell r="E178" t="str">
            <v>ﾎｯｶｲﾄﾞｳ</v>
          </cell>
          <cell r="F178" t="str">
            <v>ﾍﾞﾂｶｲﾁｮｳ</v>
          </cell>
          <cell r="G178" t="str">
            <v>ﾎｯｶｲﾄﾞｳﾍﾞﾂｶｲﾁｮｳ</v>
          </cell>
        </row>
        <row r="179">
          <cell r="A179" t="str">
            <v>016926</v>
          </cell>
          <cell r="B179" t="str">
            <v>北海道</v>
          </cell>
          <cell r="C179" t="str">
            <v>中標津町</v>
          </cell>
          <cell r="D179" t="str">
            <v>北海道中標津町</v>
          </cell>
          <cell r="E179" t="str">
            <v>ﾎｯｶｲﾄﾞｳ</v>
          </cell>
          <cell r="F179" t="str">
            <v>ﾅｶｼﾍﾞﾂﾁｮｳ</v>
          </cell>
          <cell r="G179" t="str">
            <v>ﾎｯｶｲﾄﾞｳﾅｶｼﾍﾞﾂﾁｮｳ</v>
          </cell>
        </row>
        <row r="180">
          <cell r="A180" t="str">
            <v>016934</v>
          </cell>
          <cell r="B180" t="str">
            <v>北海道</v>
          </cell>
          <cell r="C180" t="str">
            <v>標津町</v>
          </cell>
          <cell r="D180" t="str">
            <v>北海道標津町</v>
          </cell>
          <cell r="E180" t="str">
            <v>ﾎｯｶｲﾄﾞｳ</v>
          </cell>
          <cell r="F180" t="str">
            <v>ｼﾍﾞﾂﾁｮｳ</v>
          </cell>
          <cell r="G180" t="str">
            <v>ﾎｯｶｲﾄﾞｳｼﾍﾞﾂﾁｮｳ</v>
          </cell>
        </row>
        <row r="181">
          <cell r="A181" t="str">
            <v>016942</v>
          </cell>
          <cell r="B181" t="str">
            <v>北海道</v>
          </cell>
          <cell r="C181" t="str">
            <v>羅臼町</v>
          </cell>
          <cell r="D181" t="str">
            <v>北海道羅臼町</v>
          </cell>
          <cell r="E181" t="str">
            <v>ﾎｯｶｲﾄﾞｳ</v>
          </cell>
          <cell r="F181" t="str">
            <v>ﾗｳｽﾁｮｳ</v>
          </cell>
          <cell r="G181" t="str">
            <v>ﾎｯｶｲﾄﾞｳﾗｳｽﾁｮｳ</v>
          </cell>
        </row>
        <row r="182">
          <cell r="A182" t="str">
            <v>020001</v>
          </cell>
          <cell r="B182" t="str">
            <v>青森県</v>
          </cell>
          <cell r="D182" t="str">
            <v>青森県</v>
          </cell>
          <cell r="E182" t="str">
            <v>ｱｵﾓﾘｹﾝ</v>
          </cell>
          <cell r="G182" t="str">
            <v>ｱｵﾓﾘｹﾝ</v>
          </cell>
        </row>
        <row r="183">
          <cell r="A183" t="str">
            <v>022012</v>
          </cell>
          <cell r="B183" t="str">
            <v>青森県</v>
          </cell>
          <cell r="C183" t="str">
            <v>青森市</v>
          </cell>
          <cell r="D183" t="str">
            <v>青森県青森市</v>
          </cell>
          <cell r="E183" t="str">
            <v>ｱｵﾓﾘｹﾝ</v>
          </cell>
          <cell r="F183" t="str">
            <v>ｱｵﾓﾘｼ</v>
          </cell>
          <cell r="G183" t="str">
            <v>ｱｵﾓﾘｹﾝｱｵﾓﾘｼ</v>
          </cell>
        </row>
        <row r="184">
          <cell r="A184" t="str">
            <v>022021</v>
          </cell>
          <cell r="B184" t="str">
            <v>青森県</v>
          </cell>
          <cell r="C184" t="str">
            <v>弘前市</v>
          </cell>
          <cell r="D184" t="str">
            <v>青森県弘前市</v>
          </cell>
          <cell r="E184" t="str">
            <v>ｱｵﾓﾘｹﾝ</v>
          </cell>
          <cell r="F184" t="str">
            <v>ﾋﾛｻｷｼ</v>
          </cell>
          <cell r="G184" t="str">
            <v>ｱｵﾓﾘｹﾝﾋﾛｻｷｼ</v>
          </cell>
        </row>
        <row r="185">
          <cell r="A185" t="str">
            <v>022039</v>
          </cell>
          <cell r="B185" t="str">
            <v>青森県</v>
          </cell>
          <cell r="C185" t="str">
            <v>八戸市</v>
          </cell>
          <cell r="D185" t="str">
            <v>青森県八戸市</v>
          </cell>
          <cell r="E185" t="str">
            <v>ｱｵﾓﾘｹﾝ</v>
          </cell>
          <cell r="F185" t="str">
            <v>ﾊﾁﾉﾍｼ</v>
          </cell>
          <cell r="G185" t="str">
            <v>ｱｵﾓﾘｹﾝﾊﾁﾉﾍｼ</v>
          </cell>
        </row>
        <row r="186">
          <cell r="A186" t="str">
            <v>022047</v>
          </cell>
          <cell r="B186" t="str">
            <v>青森県</v>
          </cell>
          <cell r="C186" t="str">
            <v>黒石市</v>
          </cell>
          <cell r="D186" t="str">
            <v>青森県黒石市</v>
          </cell>
          <cell r="E186" t="str">
            <v>ｱｵﾓﾘｹﾝ</v>
          </cell>
          <cell r="F186" t="str">
            <v>ｸﾛｲｼｼ</v>
          </cell>
          <cell r="G186" t="str">
            <v>ｱｵﾓﾘｹﾝｸﾛｲｼｼ</v>
          </cell>
        </row>
        <row r="187">
          <cell r="A187" t="str">
            <v>022055</v>
          </cell>
          <cell r="B187" t="str">
            <v>青森県</v>
          </cell>
          <cell r="C187" t="str">
            <v>五所川原市</v>
          </cell>
          <cell r="D187" t="str">
            <v>青森県五所川原市</v>
          </cell>
          <cell r="E187" t="str">
            <v>ｱｵﾓﾘｹﾝ</v>
          </cell>
          <cell r="F187" t="str">
            <v>ｺﾞｼｮｶﾞﾜﾗｼ</v>
          </cell>
          <cell r="G187" t="str">
            <v>ｱｵﾓﾘｹﾝｺﾞｼｮｶﾞﾜﾗｼ</v>
          </cell>
        </row>
        <row r="188">
          <cell r="A188" t="str">
            <v>022063</v>
          </cell>
          <cell r="B188" t="str">
            <v>青森県</v>
          </cell>
          <cell r="C188" t="str">
            <v>十和田市</v>
          </cell>
          <cell r="D188" t="str">
            <v>青森県十和田市</v>
          </cell>
          <cell r="E188" t="str">
            <v>ｱｵﾓﾘｹﾝ</v>
          </cell>
          <cell r="F188" t="str">
            <v>ﾄﾜﾀﾞｼ</v>
          </cell>
          <cell r="G188" t="str">
            <v>ｱｵﾓﾘｹﾝﾄﾜﾀﾞｼ</v>
          </cell>
        </row>
        <row r="189">
          <cell r="A189" t="str">
            <v>022071</v>
          </cell>
          <cell r="B189" t="str">
            <v>青森県</v>
          </cell>
          <cell r="C189" t="str">
            <v>三沢市</v>
          </cell>
          <cell r="D189" t="str">
            <v>青森県三沢市</v>
          </cell>
          <cell r="E189" t="str">
            <v>ｱｵﾓﾘｹﾝ</v>
          </cell>
          <cell r="F189" t="str">
            <v>ﾐｻﾜｼ</v>
          </cell>
          <cell r="G189" t="str">
            <v>ｱｵﾓﾘｹﾝﾐｻﾜｼ</v>
          </cell>
        </row>
        <row r="190">
          <cell r="A190" t="str">
            <v>022080</v>
          </cell>
          <cell r="B190" t="str">
            <v>青森県</v>
          </cell>
          <cell r="C190" t="str">
            <v>むつ市</v>
          </cell>
          <cell r="D190" t="str">
            <v>青森県むつ市</v>
          </cell>
          <cell r="E190" t="str">
            <v>ｱｵﾓﾘｹﾝ</v>
          </cell>
          <cell r="F190" t="str">
            <v>ﾑﾂｼ</v>
          </cell>
          <cell r="G190" t="str">
            <v>ｱｵﾓﾘｹﾝﾑﾂｼ</v>
          </cell>
        </row>
        <row r="191">
          <cell r="A191" t="str">
            <v>022098</v>
          </cell>
          <cell r="B191" t="str">
            <v>青森県</v>
          </cell>
          <cell r="C191" t="str">
            <v>つがる市</v>
          </cell>
          <cell r="D191" t="str">
            <v>青森県つがる市</v>
          </cell>
          <cell r="E191" t="str">
            <v>ｱｵﾓﾘｹﾝ</v>
          </cell>
          <cell r="F191" t="str">
            <v>ﾂｶﾞﾙｼ</v>
          </cell>
          <cell r="G191" t="str">
            <v>ｱｵﾓﾘｹﾝﾂｶﾞﾙｼ</v>
          </cell>
        </row>
        <row r="192">
          <cell r="A192" t="str">
            <v>022101</v>
          </cell>
          <cell r="B192" t="str">
            <v>青森県</v>
          </cell>
          <cell r="C192" t="str">
            <v>平川市</v>
          </cell>
          <cell r="D192" t="str">
            <v>青森県平川市</v>
          </cell>
          <cell r="E192" t="str">
            <v>ｱｵﾓﾘｹﾝ</v>
          </cell>
          <cell r="F192" t="str">
            <v>ﾋﾗｶﾜｼ</v>
          </cell>
          <cell r="G192" t="str">
            <v>ｱｵﾓﾘｹﾝﾋﾗｶﾜｼ</v>
          </cell>
        </row>
        <row r="193">
          <cell r="A193" t="str">
            <v>023019</v>
          </cell>
          <cell r="B193" t="str">
            <v>青森県</v>
          </cell>
          <cell r="C193" t="str">
            <v>平内町</v>
          </cell>
          <cell r="D193" t="str">
            <v>青森県平内町</v>
          </cell>
          <cell r="E193" t="str">
            <v>ｱｵﾓﾘｹﾝ</v>
          </cell>
          <cell r="F193" t="str">
            <v>ﾋﾗﾅｲﾏﾁ</v>
          </cell>
          <cell r="G193" t="str">
            <v>ｱｵﾓﾘｹﾝﾋﾗﾅｲﾏﾁ</v>
          </cell>
        </row>
        <row r="194">
          <cell r="A194" t="str">
            <v>023035</v>
          </cell>
          <cell r="B194" t="str">
            <v>青森県</v>
          </cell>
          <cell r="C194" t="str">
            <v>今別町</v>
          </cell>
          <cell r="D194" t="str">
            <v>青森県今別町</v>
          </cell>
          <cell r="E194" t="str">
            <v>ｱｵﾓﾘｹﾝ</v>
          </cell>
          <cell r="F194" t="str">
            <v>ｲﾏﾍﾞﾂﾏﾁ</v>
          </cell>
          <cell r="G194" t="str">
            <v>ｱｵﾓﾘｹﾝｲﾏﾍﾞﾂﾏﾁ</v>
          </cell>
        </row>
        <row r="195">
          <cell r="A195" t="str">
            <v>023043</v>
          </cell>
          <cell r="B195" t="str">
            <v>青森県</v>
          </cell>
          <cell r="C195" t="str">
            <v>蓬田村</v>
          </cell>
          <cell r="D195" t="str">
            <v>青森県蓬田村</v>
          </cell>
          <cell r="E195" t="str">
            <v>ｱｵﾓﾘｹﾝ</v>
          </cell>
          <cell r="F195" t="str">
            <v>ﾖﾓｷﾞﾀﾑﾗ</v>
          </cell>
          <cell r="G195" t="str">
            <v>ｱｵﾓﾘｹﾝﾖﾓｷﾞﾀﾑﾗ</v>
          </cell>
        </row>
        <row r="196">
          <cell r="A196" t="str">
            <v>023078</v>
          </cell>
          <cell r="B196" t="str">
            <v>青森県</v>
          </cell>
          <cell r="C196" t="str">
            <v>外ヶ浜町</v>
          </cell>
          <cell r="D196" t="str">
            <v>青森県外ヶ浜町</v>
          </cell>
          <cell r="E196" t="str">
            <v>ｱｵﾓﾘｹﾝ</v>
          </cell>
          <cell r="F196" t="str">
            <v>ｿﾄｶﾞﾊﾏﾏﾁ</v>
          </cell>
          <cell r="G196" t="str">
            <v>ｱｵﾓﾘｹﾝｿﾄｶﾞﾊﾏﾏﾁ</v>
          </cell>
        </row>
        <row r="197">
          <cell r="A197" t="str">
            <v>023213</v>
          </cell>
          <cell r="B197" t="str">
            <v>青森県</v>
          </cell>
          <cell r="C197" t="str">
            <v>鰺ヶ沢町</v>
          </cell>
          <cell r="D197" t="str">
            <v>青森県鰺ヶ沢町</v>
          </cell>
          <cell r="E197" t="str">
            <v>ｱｵﾓﾘｹﾝ</v>
          </cell>
          <cell r="F197" t="str">
            <v>ｱｼﾞｶﾞｻﾜﾏﾁ</v>
          </cell>
          <cell r="G197" t="str">
            <v>ｱｵﾓﾘｹﾝｱｼﾞｶﾞｻﾜﾏﾁ</v>
          </cell>
        </row>
        <row r="198">
          <cell r="A198" t="str">
            <v>023230</v>
          </cell>
          <cell r="B198" t="str">
            <v>青森県</v>
          </cell>
          <cell r="C198" t="str">
            <v>深浦町</v>
          </cell>
          <cell r="D198" t="str">
            <v>青森県深浦町</v>
          </cell>
          <cell r="E198" t="str">
            <v>ｱｵﾓﾘｹﾝ</v>
          </cell>
          <cell r="F198" t="str">
            <v>ﾌｶｳﾗﾏﾁ</v>
          </cell>
          <cell r="G198" t="str">
            <v>ｱｵﾓﾘｹﾝﾌｶｳﾗﾏﾁ</v>
          </cell>
        </row>
        <row r="199">
          <cell r="A199" t="str">
            <v>023434</v>
          </cell>
          <cell r="B199" t="str">
            <v>青森県</v>
          </cell>
          <cell r="C199" t="str">
            <v>西目屋村</v>
          </cell>
          <cell r="D199" t="str">
            <v>青森県西目屋村</v>
          </cell>
          <cell r="E199" t="str">
            <v>ｱｵﾓﾘｹﾝ</v>
          </cell>
          <cell r="F199" t="str">
            <v>ﾆｼﾒﾔﾑﾗ</v>
          </cell>
          <cell r="G199" t="str">
            <v>ｱｵﾓﾘｹﾝﾆｼﾒﾔﾑﾗ</v>
          </cell>
        </row>
        <row r="200">
          <cell r="A200" t="str">
            <v>023612</v>
          </cell>
          <cell r="B200" t="str">
            <v>青森県</v>
          </cell>
          <cell r="C200" t="str">
            <v>藤崎町</v>
          </cell>
          <cell r="D200" t="str">
            <v>青森県藤崎町</v>
          </cell>
          <cell r="E200" t="str">
            <v>ｱｵﾓﾘｹﾝ</v>
          </cell>
          <cell r="F200" t="str">
            <v>ﾌｼﾞｻｷﾏﾁ</v>
          </cell>
          <cell r="G200" t="str">
            <v>ｱｵﾓﾘｹﾝﾌｼﾞｻｷﾏﾁ</v>
          </cell>
        </row>
        <row r="201">
          <cell r="A201" t="str">
            <v>023621</v>
          </cell>
          <cell r="B201" t="str">
            <v>青森県</v>
          </cell>
          <cell r="C201" t="str">
            <v>大鰐町</v>
          </cell>
          <cell r="D201" t="str">
            <v>青森県大鰐町</v>
          </cell>
          <cell r="E201" t="str">
            <v>ｱｵﾓﾘｹﾝ</v>
          </cell>
          <cell r="F201" t="str">
            <v>ｵｵﾜﾆﾏﾁ</v>
          </cell>
          <cell r="G201" t="str">
            <v>ｱｵﾓﾘｹﾝｵｵﾜﾆﾏﾁ</v>
          </cell>
        </row>
        <row r="202">
          <cell r="A202" t="str">
            <v>023671</v>
          </cell>
          <cell r="B202" t="str">
            <v>青森県</v>
          </cell>
          <cell r="C202" t="str">
            <v>田舎館村</v>
          </cell>
          <cell r="D202" t="str">
            <v>青森県田舎館村</v>
          </cell>
          <cell r="E202" t="str">
            <v>ｱｵﾓﾘｹﾝ</v>
          </cell>
          <cell r="F202" t="str">
            <v>ｲﾅｶﾀﾞﾃﾑﾗ</v>
          </cell>
          <cell r="G202" t="str">
            <v>ｱｵﾓﾘｹﾝｲﾅｶﾀﾞﾃﾑﾗ</v>
          </cell>
        </row>
        <row r="203">
          <cell r="A203" t="str">
            <v>023817</v>
          </cell>
          <cell r="B203" t="str">
            <v>青森県</v>
          </cell>
          <cell r="C203" t="str">
            <v>板柳町</v>
          </cell>
          <cell r="D203" t="str">
            <v>青森県板柳町</v>
          </cell>
          <cell r="E203" t="str">
            <v>ｱｵﾓﾘｹﾝ</v>
          </cell>
          <cell r="F203" t="str">
            <v>ｲﾀﾔﾅｷﾞﾏﾁ</v>
          </cell>
          <cell r="G203" t="str">
            <v>ｱｵﾓﾘｹﾝｲﾀﾔﾅｷﾞﾏﾁ</v>
          </cell>
        </row>
        <row r="204">
          <cell r="A204" t="str">
            <v>023841</v>
          </cell>
          <cell r="B204" t="str">
            <v>青森県</v>
          </cell>
          <cell r="C204" t="str">
            <v>鶴田町</v>
          </cell>
          <cell r="D204" t="str">
            <v>青森県鶴田町</v>
          </cell>
          <cell r="E204" t="str">
            <v>ｱｵﾓﾘｹﾝ</v>
          </cell>
          <cell r="F204" t="str">
            <v>ﾂﾙﾀﾏﾁ</v>
          </cell>
          <cell r="G204" t="str">
            <v>ｱｵﾓﾘｹﾝﾂﾙﾀﾏﾁ</v>
          </cell>
        </row>
        <row r="205">
          <cell r="A205" t="str">
            <v>023876</v>
          </cell>
          <cell r="B205" t="str">
            <v>青森県</v>
          </cell>
          <cell r="C205" t="str">
            <v>中泊町</v>
          </cell>
          <cell r="D205" t="str">
            <v>青森県中泊町</v>
          </cell>
          <cell r="E205" t="str">
            <v>ｱｵﾓﾘｹﾝ</v>
          </cell>
          <cell r="F205" t="str">
            <v>ﾅｶﾄﾞﾏﾘﾏﾁ</v>
          </cell>
          <cell r="G205" t="str">
            <v>ｱｵﾓﾘｹﾝﾅｶﾄﾞﾏﾘﾏﾁ</v>
          </cell>
        </row>
        <row r="206">
          <cell r="A206" t="str">
            <v>024015</v>
          </cell>
          <cell r="B206" t="str">
            <v>青森県</v>
          </cell>
          <cell r="C206" t="str">
            <v>野辺地町</v>
          </cell>
          <cell r="D206" t="str">
            <v>青森県野辺地町</v>
          </cell>
          <cell r="E206" t="str">
            <v>ｱｵﾓﾘｹﾝ</v>
          </cell>
          <cell r="F206" t="str">
            <v>ﾉﾍｼﾞﾏﾁ</v>
          </cell>
          <cell r="G206" t="str">
            <v>ｱｵﾓﾘｹﾝﾉﾍｼﾞﾏﾁ</v>
          </cell>
        </row>
        <row r="207">
          <cell r="A207" t="str">
            <v>024023</v>
          </cell>
          <cell r="B207" t="str">
            <v>青森県</v>
          </cell>
          <cell r="C207" t="str">
            <v>七戸町</v>
          </cell>
          <cell r="D207" t="str">
            <v>青森県七戸町</v>
          </cell>
          <cell r="E207" t="str">
            <v>ｱｵﾓﾘｹﾝ</v>
          </cell>
          <cell r="F207" t="str">
            <v>ｼﾁﾉﾍﾏﾁ</v>
          </cell>
          <cell r="G207" t="str">
            <v>ｱｵﾓﾘｹﾝｼﾁﾉﾍﾏﾁ</v>
          </cell>
        </row>
        <row r="208">
          <cell r="A208" t="str">
            <v>024058</v>
          </cell>
          <cell r="B208" t="str">
            <v>青森県</v>
          </cell>
          <cell r="C208" t="str">
            <v>六戸町</v>
          </cell>
          <cell r="D208" t="str">
            <v>青森県六戸町</v>
          </cell>
          <cell r="E208" t="str">
            <v>ｱｵﾓﾘｹﾝ</v>
          </cell>
          <cell r="F208" t="str">
            <v>ﾛｸﾉﾍﾏﾁ</v>
          </cell>
          <cell r="G208" t="str">
            <v>ｱｵﾓﾘｹﾝﾛｸﾉﾍﾏﾁ</v>
          </cell>
        </row>
        <row r="209">
          <cell r="A209" t="str">
            <v>024066</v>
          </cell>
          <cell r="B209" t="str">
            <v>青森県</v>
          </cell>
          <cell r="C209" t="str">
            <v>横浜町</v>
          </cell>
          <cell r="D209" t="str">
            <v>青森県横浜町</v>
          </cell>
          <cell r="E209" t="str">
            <v>ｱｵﾓﾘｹﾝ</v>
          </cell>
          <cell r="F209" t="str">
            <v>ﾖｺﾊﾏﾏﾁ</v>
          </cell>
          <cell r="G209" t="str">
            <v>ｱｵﾓﾘｹﾝﾖｺﾊﾏﾏﾁ</v>
          </cell>
        </row>
        <row r="210">
          <cell r="A210" t="str">
            <v>024082</v>
          </cell>
          <cell r="B210" t="str">
            <v>青森県</v>
          </cell>
          <cell r="C210" t="str">
            <v>東北町</v>
          </cell>
          <cell r="D210" t="str">
            <v>青森県東北町</v>
          </cell>
          <cell r="E210" t="str">
            <v>ｱｵﾓﾘｹﾝ</v>
          </cell>
          <cell r="F210" t="str">
            <v>ﾄｳﾎｸﾏﾁ</v>
          </cell>
          <cell r="G210" t="str">
            <v>ｱｵﾓﾘｹﾝﾄｳﾎｸﾏﾁ</v>
          </cell>
        </row>
        <row r="211">
          <cell r="A211" t="str">
            <v>024112</v>
          </cell>
          <cell r="B211" t="str">
            <v>青森県</v>
          </cell>
          <cell r="C211" t="str">
            <v>六ヶ所村</v>
          </cell>
          <cell r="D211" t="str">
            <v>青森県六ヶ所村</v>
          </cell>
          <cell r="E211" t="str">
            <v>ｱｵﾓﾘｹﾝ</v>
          </cell>
          <cell r="F211" t="str">
            <v>ﾛｯｶｼｮﾑﾗ</v>
          </cell>
          <cell r="G211" t="str">
            <v>ｱｵﾓﾘｹﾝﾛｯｶｼｮﾑﾗ</v>
          </cell>
        </row>
        <row r="212">
          <cell r="A212" t="str">
            <v>024121</v>
          </cell>
          <cell r="B212" t="str">
            <v>青森県</v>
          </cell>
          <cell r="C212" t="str">
            <v>おいらせ町</v>
          </cell>
          <cell r="D212" t="str">
            <v>青森県おいらせ町</v>
          </cell>
          <cell r="E212" t="str">
            <v>ｱｵﾓﾘｹﾝ</v>
          </cell>
          <cell r="F212" t="str">
            <v>ｵｲﾗｾﾁｮｳ</v>
          </cell>
          <cell r="G212" t="str">
            <v>ｱｵﾓﾘｹﾝｵｲﾗｾﾁｮｳ</v>
          </cell>
        </row>
        <row r="213">
          <cell r="A213" t="str">
            <v>024236</v>
          </cell>
          <cell r="B213" t="str">
            <v>青森県</v>
          </cell>
          <cell r="C213" t="str">
            <v>大間町</v>
          </cell>
          <cell r="D213" t="str">
            <v>青森県大間町</v>
          </cell>
          <cell r="E213" t="str">
            <v>ｱｵﾓﾘｹﾝ</v>
          </cell>
          <cell r="F213" t="str">
            <v>ｵｵﾏﾏﾁ</v>
          </cell>
          <cell r="G213" t="str">
            <v>ｱｵﾓﾘｹﾝｵｵﾏﾏﾁ</v>
          </cell>
        </row>
        <row r="214">
          <cell r="A214" t="str">
            <v>024244</v>
          </cell>
          <cell r="B214" t="str">
            <v>青森県</v>
          </cell>
          <cell r="C214" t="str">
            <v>東通村</v>
          </cell>
          <cell r="D214" t="str">
            <v>青森県東通村</v>
          </cell>
          <cell r="E214" t="str">
            <v>ｱｵﾓﾘｹﾝ</v>
          </cell>
          <cell r="F214" t="str">
            <v>ﾋｶﾞｼﾄﾞｵﾘﾑﾗ</v>
          </cell>
          <cell r="G214" t="str">
            <v>ｱｵﾓﾘｹﾝﾋｶﾞｼﾄﾞｵﾘﾑﾗ</v>
          </cell>
        </row>
        <row r="215">
          <cell r="A215" t="str">
            <v>024252</v>
          </cell>
          <cell r="B215" t="str">
            <v>青森県</v>
          </cell>
          <cell r="C215" t="str">
            <v>風間浦村</v>
          </cell>
          <cell r="D215" t="str">
            <v>青森県風間浦村</v>
          </cell>
          <cell r="E215" t="str">
            <v>ｱｵﾓﾘｹﾝ</v>
          </cell>
          <cell r="F215" t="str">
            <v>ｶｻﾞﾏｳﾗﾑﾗ</v>
          </cell>
          <cell r="G215" t="str">
            <v>ｱｵﾓﾘｹﾝｶｻﾞﾏｳﾗﾑﾗ</v>
          </cell>
        </row>
        <row r="216">
          <cell r="A216" t="str">
            <v>024261</v>
          </cell>
          <cell r="B216" t="str">
            <v>青森県</v>
          </cell>
          <cell r="C216" t="str">
            <v>佐井村</v>
          </cell>
          <cell r="D216" t="str">
            <v>青森県佐井村</v>
          </cell>
          <cell r="E216" t="str">
            <v>ｱｵﾓﾘｹﾝ</v>
          </cell>
          <cell r="F216" t="str">
            <v>ｻｲﾑﾗ</v>
          </cell>
          <cell r="G216" t="str">
            <v>ｱｵﾓﾘｹﾝｻｲﾑﾗ</v>
          </cell>
        </row>
        <row r="217">
          <cell r="A217" t="str">
            <v>024414</v>
          </cell>
          <cell r="B217" t="str">
            <v>青森県</v>
          </cell>
          <cell r="C217" t="str">
            <v>三戸町</v>
          </cell>
          <cell r="D217" t="str">
            <v>青森県三戸町</v>
          </cell>
          <cell r="E217" t="str">
            <v>ｱｵﾓﾘｹﾝ</v>
          </cell>
          <cell r="F217" t="str">
            <v>ｻﾝﾉﾍﾏﾁ</v>
          </cell>
          <cell r="G217" t="str">
            <v>ｱｵﾓﾘｹﾝｻﾝﾉﾍﾏﾁ</v>
          </cell>
        </row>
        <row r="218">
          <cell r="A218" t="str">
            <v>024422</v>
          </cell>
          <cell r="B218" t="str">
            <v>青森県</v>
          </cell>
          <cell r="C218" t="str">
            <v>五戸町</v>
          </cell>
          <cell r="D218" t="str">
            <v>青森県五戸町</v>
          </cell>
          <cell r="E218" t="str">
            <v>ｱｵﾓﾘｹﾝ</v>
          </cell>
          <cell r="F218" t="str">
            <v>ｺﾞﾉﾍﾏﾁ</v>
          </cell>
          <cell r="G218" t="str">
            <v>ｱｵﾓﾘｹﾝｺﾞﾉﾍﾏﾁ</v>
          </cell>
        </row>
        <row r="219">
          <cell r="A219" t="str">
            <v>024431</v>
          </cell>
          <cell r="B219" t="str">
            <v>青森県</v>
          </cell>
          <cell r="C219" t="str">
            <v>田子町</v>
          </cell>
          <cell r="D219" t="str">
            <v>青森県田子町</v>
          </cell>
          <cell r="E219" t="str">
            <v>ｱｵﾓﾘｹﾝ</v>
          </cell>
          <cell r="F219" t="str">
            <v>ﾀｯｺﾏﾁ</v>
          </cell>
          <cell r="G219" t="str">
            <v>ｱｵﾓﾘｹﾝﾀｯｺﾏﾁ</v>
          </cell>
        </row>
        <row r="220">
          <cell r="A220" t="str">
            <v>024457</v>
          </cell>
          <cell r="B220" t="str">
            <v>青森県</v>
          </cell>
          <cell r="C220" t="str">
            <v>南部町</v>
          </cell>
          <cell r="D220" t="str">
            <v>青森県南部町</v>
          </cell>
          <cell r="E220" t="str">
            <v>ｱｵﾓﾘｹﾝ</v>
          </cell>
          <cell r="F220" t="str">
            <v>ﾅﾝﾌﾞﾁｮｳ</v>
          </cell>
          <cell r="G220" t="str">
            <v>ｱｵﾓﾘｹﾝﾅﾝﾌﾞﾁｮｳ</v>
          </cell>
        </row>
        <row r="221">
          <cell r="A221" t="str">
            <v>024465</v>
          </cell>
          <cell r="B221" t="str">
            <v>青森県</v>
          </cell>
          <cell r="C221" t="str">
            <v>階上町</v>
          </cell>
          <cell r="D221" t="str">
            <v>青森県階上町</v>
          </cell>
          <cell r="E221" t="str">
            <v>ｱｵﾓﾘｹﾝ</v>
          </cell>
          <cell r="F221" t="str">
            <v>ﾊｼｶﾐﾁｮｳ</v>
          </cell>
          <cell r="G221" t="str">
            <v>ｱｵﾓﾘｹﾝﾊｼｶﾐﾁｮｳ</v>
          </cell>
        </row>
        <row r="222">
          <cell r="A222" t="str">
            <v>024503</v>
          </cell>
          <cell r="B222" t="str">
            <v>青森県</v>
          </cell>
          <cell r="C222" t="str">
            <v>新郷村</v>
          </cell>
          <cell r="D222" t="str">
            <v>青森県新郷村</v>
          </cell>
          <cell r="E222" t="str">
            <v>ｱｵﾓﾘｹﾝ</v>
          </cell>
          <cell r="F222" t="str">
            <v>ｼﾝｺﾞｳﾑﾗ</v>
          </cell>
          <cell r="G222" t="str">
            <v>ｱｵﾓﾘｹﾝｼﾝｺﾞｳﾑﾗ</v>
          </cell>
        </row>
        <row r="223">
          <cell r="A223" t="str">
            <v>030007</v>
          </cell>
          <cell r="B223" t="str">
            <v>岩手県</v>
          </cell>
          <cell r="D223" t="str">
            <v>岩手県</v>
          </cell>
          <cell r="E223" t="str">
            <v>ｲﾜﾃｹﾝ</v>
          </cell>
          <cell r="G223" t="str">
            <v>ｲﾜﾃｹﾝ</v>
          </cell>
        </row>
        <row r="224">
          <cell r="A224" t="str">
            <v>032018</v>
          </cell>
          <cell r="B224" t="str">
            <v>岩手県</v>
          </cell>
          <cell r="C224" t="str">
            <v>盛岡市</v>
          </cell>
          <cell r="D224" t="str">
            <v>岩手県盛岡市</v>
          </cell>
          <cell r="E224" t="str">
            <v>ｲﾜﾃｹﾝ</v>
          </cell>
          <cell r="F224" t="str">
            <v>ﾓﾘｵｶｼ</v>
          </cell>
          <cell r="G224" t="str">
            <v>ｲﾜﾃｹﾝﾓﾘｵｶｼ</v>
          </cell>
        </row>
        <row r="225">
          <cell r="A225" t="str">
            <v>032026</v>
          </cell>
          <cell r="B225" t="str">
            <v>岩手県</v>
          </cell>
          <cell r="C225" t="str">
            <v>宮古市</v>
          </cell>
          <cell r="D225" t="str">
            <v>岩手県宮古市</v>
          </cell>
          <cell r="E225" t="str">
            <v>ｲﾜﾃｹﾝ</v>
          </cell>
          <cell r="F225" t="str">
            <v>ﾐﾔｺｼ</v>
          </cell>
          <cell r="G225" t="str">
            <v>ｲﾜﾃｹﾝﾐﾔｺｼ</v>
          </cell>
        </row>
        <row r="226">
          <cell r="A226" t="str">
            <v>032034</v>
          </cell>
          <cell r="B226" t="str">
            <v>岩手県</v>
          </cell>
          <cell r="C226" t="str">
            <v>大船渡市</v>
          </cell>
          <cell r="D226" t="str">
            <v>岩手県大船渡市</v>
          </cell>
          <cell r="E226" t="str">
            <v>ｲﾜﾃｹﾝ</v>
          </cell>
          <cell r="F226" t="str">
            <v>ｵｵﾌﾅﾄｼ</v>
          </cell>
          <cell r="G226" t="str">
            <v>ｲﾜﾃｹﾝｵｵﾌﾅﾄｼ</v>
          </cell>
        </row>
        <row r="227">
          <cell r="A227" t="str">
            <v>032051</v>
          </cell>
          <cell r="B227" t="str">
            <v>岩手県</v>
          </cell>
          <cell r="C227" t="str">
            <v>花巻市</v>
          </cell>
          <cell r="D227" t="str">
            <v>岩手県花巻市</v>
          </cell>
          <cell r="E227" t="str">
            <v>ｲﾜﾃｹﾝ</v>
          </cell>
          <cell r="F227" t="str">
            <v>ﾊﾅﾏｷｼ</v>
          </cell>
          <cell r="G227" t="str">
            <v>ｲﾜﾃｹﾝﾊﾅﾏｷｼ</v>
          </cell>
        </row>
        <row r="228">
          <cell r="A228" t="str">
            <v>032069</v>
          </cell>
          <cell r="B228" t="str">
            <v>岩手県</v>
          </cell>
          <cell r="C228" t="str">
            <v>北上市</v>
          </cell>
          <cell r="D228" t="str">
            <v>岩手県北上市</v>
          </cell>
          <cell r="E228" t="str">
            <v>ｲﾜﾃｹﾝ</v>
          </cell>
          <cell r="F228" t="str">
            <v>ｷﾀｶﾐｼ</v>
          </cell>
          <cell r="G228" t="str">
            <v>ｲﾜﾃｹﾝｷﾀｶﾐｼ</v>
          </cell>
        </row>
        <row r="229">
          <cell r="A229" t="str">
            <v>032077</v>
          </cell>
          <cell r="B229" t="str">
            <v>岩手県</v>
          </cell>
          <cell r="C229" t="str">
            <v>久慈市</v>
          </cell>
          <cell r="D229" t="str">
            <v>岩手県久慈市</v>
          </cell>
          <cell r="E229" t="str">
            <v>ｲﾜﾃｹﾝ</v>
          </cell>
          <cell r="F229" t="str">
            <v>ｸｼﾞｼ</v>
          </cell>
          <cell r="G229" t="str">
            <v>ｲﾜﾃｹﾝｸｼﾞｼ</v>
          </cell>
        </row>
        <row r="230">
          <cell r="A230" t="str">
            <v>032085</v>
          </cell>
          <cell r="B230" t="str">
            <v>岩手県</v>
          </cell>
          <cell r="C230" t="str">
            <v>遠野市</v>
          </cell>
          <cell r="D230" t="str">
            <v>岩手県遠野市</v>
          </cell>
          <cell r="E230" t="str">
            <v>ｲﾜﾃｹﾝ</v>
          </cell>
          <cell r="F230" t="str">
            <v>ﾄｵﾉｼ</v>
          </cell>
          <cell r="G230" t="str">
            <v>ｲﾜﾃｹﾝﾄｵﾉｼ</v>
          </cell>
        </row>
        <row r="231">
          <cell r="A231" t="str">
            <v>032093</v>
          </cell>
          <cell r="B231" t="str">
            <v>岩手県</v>
          </cell>
          <cell r="C231" t="str">
            <v>一関市</v>
          </cell>
          <cell r="D231" t="str">
            <v>岩手県一関市</v>
          </cell>
          <cell r="E231" t="str">
            <v>ｲﾜﾃｹﾝ</v>
          </cell>
          <cell r="F231" t="str">
            <v>ｲﾁﾉｾｷｼ</v>
          </cell>
          <cell r="G231" t="str">
            <v>ｲﾜﾃｹﾝｲﾁﾉｾｷｼ</v>
          </cell>
        </row>
        <row r="232">
          <cell r="A232" t="str">
            <v>032107</v>
          </cell>
          <cell r="B232" t="str">
            <v>岩手県</v>
          </cell>
          <cell r="C232" t="str">
            <v>陸前高田市</v>
          </cell>
          <cell r="D232" t="str">
            <v>岩手県陸前高田市</v>
          </cell>
          <cell r="E232" t="str">
            <v>ｲﾜﾃｹﾝ</v>
          </cell>
          <cell r="F232" t="str">
            <v>ﾘｸｾﾞﾝﾀｶﾀｼ</v>
          </cell>
          <cell r="G232" t="str">
            <v>ｲﾜﾃｹﾝﾘｸｾﾞﾝﾀｶﾀｼ</v>
          </cell>
        </row>
        <row r="233">
          <cell r="A233" t="str">
            <v>032115</v>
          </cell>
          <cell r="B233" t="str">
            <v>岩手県</v>
          </cell>
          <cell r="C233" t="str">
            <v>釜石市</v>
          </cell>
          <cell r="D233" t="str">
            <v>岩手県釜石市</v>
          </cell>
          <cell r="E233" t="str">
            <v>ｲﾜﾃｹﾝ</v>
          </cell>
          <cell r="F233" t="str">
            <v>ｶﾏｲｼｼ</v>
          </cell>
          <cell r="G233" t="str">
            <v>ｲﾜﾃｹﾝｶﾏｲｼｼ</v>
          </cell>
        </row>
        <row r="234">
          <cell r="A234" t="str">
            <v>032131</v>
          </cell>
          <cell r="B234" t="str">
            <v>岩手県</v>
          </cell>
          <cell r="C234" t="str">
            <v>二戸市</v>
          </cell>
          <cell r="D234" t="str">
            <v>岩手県二戸市</v>
          </cell>
          <cell r="E234" t="str">
            <v>ｲﾜﾃｹﾝ</v>
          </cell>
          <cell r="F234" t="str">
            <v>ﾆﾉﾍｼ</v>
          </cell>
          <cell r="G234" t="str">
            <v>ｲﾜﾃｹﾝﾆﾉﾍｼ</v>
          </cell>
        </row>
        <row r="235">
          <cell r="A235" t="str">
            <v>032140</v>
          </cell>
          <cell r="B235" t="str">
            <v>岩手県</v>
          </cell>
          <cell r="C235" t="str">
            <v>八幡平市</v>
          </cell>
          <cell r="D235" t="str">
            <v>岩手県八幡平市</v>
          </cell>
          <cell r="E235" t="str">
            <v>ｲﾜﾃｹﾝ</v>
          </cell>
          <cell r="F235" t="str">
            <v>ﾊﾁﾏﾝﾀｲｼ</v>
          </cell>
          <cell r="G235" t="str">
            <v>ｲﾜﾃｹﾝﾊﾁﾏﾝﾀｲｼ</v>
          </cell>
        </row>
        <row r="236">
          <cell r="A236" t="str">
            <v>032158</v>
          </cell>
          <cell r="B236" t="str">
            <v>岩手県</v>
          </cell>
          <cell r="C236" t="str">
            <v>奥州市</v>
          </cell>
          <cell r="D236" t="str">
            <v>岩手県奥州市</v>
          </cell>
          <cell r="E236" t="str">
            <v>ｲﾜﾃｹﾝ</v>
          </cell>
          <cell r="F236" t="str">
            <v>ｵｳｼｭｳｼ</v>
          </cell>
          <cell r="G236" t="str">
            <v>ｲﾜﾃｹﾝｵｳｼｭｳｼ</v>
          </cell>
        </row>
        <row r="237">
          <cell r="A237" t="str">
            <v>032166</v>
          </cell>
          <cell r="B237" t="str">
            <v>岩手県</v>
          </cell>
          <cell r="C237" t="str">
            <v>滝沢市</v>
          </cell>
          <cell r="D237" t="str">
            <v>岩手県滝沢市</v>
          </cell>
          <cell r="E237" t="str">
            <v>ｲﾜﾃｹﾝ</v>
          </cell>
          <cell r="F237" t="str">
            <v>ﾀｷｻﾞﾜｼ</v>
          </cell>
          <cell r="G237" t="str">
            <v>ｲﾜﾃｹﾝﾀｷｻﾞﾜｼ</v>
          </cell>
        </row>
        <row r="238">
          <cell r="A238" t="str">
            <v>033014</v>
          </cell>
          <cell r="B238" t="str">
            <v>岩手県</v>
          </cell>
          <cell r="C238" t="str">
            <v>雫石町</v>
          </cell>
          <cell r="D238" t="str">
            <v>岩手県雫石町</v>
          </cell>
          <cell r="E238" t="str">
            <v>ｲﾜﾃｹﾝ</v>
          </cell>
          <cell r="F238" t="str">
            <v>ｼｽﾞｸｲｼﾁｮｳ</v>
          </cell>
          <cell r="G238" t="str">
            <v>ｲﾜﾃｹﾝｼｽﾞｸｲｼﾁｮｳ</v>
          </cell>
        </row>
        <row r="239">
          <cell r="A239" t="str">
            <v>033022</v>
          </cell>
          <cell r="B239" t="str">
            <v>岩手県</v>
          </cell>
          <cell r="C239" t="str">
            <v>葛巻町</v>
          </cell>
          <cell r="D239" t="str">
            <v>岩手県葛巻町</v>
          </cell>
          <cell r="E239" t="str">
            <v>ｲﾜﾃｹﾝ</v>
          </cell>
          <cell r="F239" t="str">
            <v>ｸｽﾞﾏｷﾏﾁ</v>
          </cell>
          <cell r="G239" t="str">
            <v>ｲﾜﾃｹﾝｸｽﾞﾏｷﾏﾁ</v>
          </cell>
        </row>
        <row r="240">
          <cell r="A240" t="str">
            <v>033031</v>
          </cell>
          <cell r="B240" t="str">
            <v>岩手県</v>
          </cell>
          <cell r="C240" t="str">
            <v>岩手町</v>
          </cell>
          <cell r="D240" t="str">
            <v>岩手県岩手町</v>
          </cell>
          <cell r="E240" t="str">
            <v>ｲﾜﾃｹﾝ</v>
          </cell>
          <cell r="F240" t="str">
            <v>ｲﾜﾃﾏﾁ</v>
          </cell>
          <cell r="G240" t="str">
            <v>ｲﾜﾃｹﾝｲﾜﾃﾏﾁ</v>
          </cell>
        </row>
        <row r="241">
          <cell r="A241" t="str">
            <v>033219</v>
          </cell>
          <cell r="B241" t="str">
            <v>岩手県</v>
          </cell>
          <cell r="C241" t="str">
            <v>紫波町</v>
          </cell>
          <cell r="D241" t="str">
            <v>岩手県紫波町</v>
          </cell>
          <cell r="E241" t="str">
            <v>ｲﾜﾃｹﾝ</v>
          </cell>
          <cell r="F241" t="str">
            <v>ｼﾜﾁｮｳ</v>
          </cell>
          <cell r="G241" t="str">
            <v>ｲﾜﾃｹﾝｼﾜﾁｮｳ</v>
          </cell>
        </row>
        <row r="242">
          <cell r="A242" t="str">
            <v>033227</v>
          </cell>
          <cell r="B242" t="str">
            <v>岩手県</v>
          </cell>
          <cell r="C242" t="str">
            <v>矢巾町</v>
          </cell>
          <cell r="D242" t="str">
            <v>岩手県矢巾町</v>
          </cell>
          <cell r="E242" t="str">
            <v>ｲﾜﾃｹﾝ</v>
          </cell>
          <cell r="F242" t="str">
            <v>ﾔﾊﾊﾞﾁｮｳ</v>
          </cell>
          <cell r="G242" t="str">
            <v>ｲﾜﾃｹﾝﾔﾊﾊﾞﾁｮｳ</v>
          </cell>
        </row>
        <row r="243">
          <cell r="A243" t="str">
            <v>033669</v>
          </cell>
          <cell r="B243" t="str">
            <v>岩手県</v>
          </cell>
          <cell r="C243" t="str">
            <v>西和賀町</v>
          </cell>
          <cell r="D243" t="str">
            <v>岩手県西和賀町</v>
          </cell>
          <cell r="E243" t="str">
            <v>ｲﾜﾃｹﾝ</v>
          </cell>
          <cell r="F243" t="str">
            <v>ﾆｼﾜｶﾞﾏﾁ</v>
          </cell>
          <cell r="G243" t="str">
            <v>ｲﾜﾃｹﾝﾆｼﾜｶﾞﾏﾁ</v>
          </cell>
        </row>
        <row r="244">
          <cell r="A244" t="str">
            <v>033812</v>
          </cell>
          <cell r="B244" t="str">
            <v>岩手県</v>
          </cell>
          <cell r="C244" t="str">
            <v>金ケ崎町</v>
          </cell>
          <cell r="D244" t="str">
            <v>岩手県金ケ崎町</v>
          </cell>
          <cell r="E244" t="str">
            <v>ｲﾜﾃｹﾝ</v>
          </cell>
          <cell r="F244" t="str">
            <v>ｶﾈｶﾞｻｷﾁｮｳ</v>
          </cell>
          <cell r="G244" t="str">
            <v>ｲﾜﾃｹﾝｶﾈｶﾞｻｷﾁｮｳ</v>
          </cell>
        </row>
        <row r="245">
          <cell r="A245" t="str">
            <v>034029</v>
          </cell>
          <cell r="B245" t="str">
            <v>岩手県</v>
          </cell>
          <cell r="C245" t="str">
            <v>平泉町</v>
          </cell>
          <cell r="D245" t="str">
            <v>岩手県平泉町</v>
          </cell>
          <cell r="E245" t="str">
            <v>ｲﾜﾃｹﾝ</v>
          </cell>
          <cell r="F245" t="str">
            <v>ﾋﾗｲｽﾞﾐﾁｮｳ</v>
          </cell>
          <cell r="G245" t="str">
            <v>ｲﾜﾃｹﾝﾋﾗｲｽﾞﾐﾁｮｳ</v>
          </cell>
        </row>
        <row r="246">
          <cell r="A246" t="str">
            <v>034410</v>
          </cell>
          <cell r="B246" t="str">
            <v>岩手県</v>
          </cell>
          <cell r="C246" t="str">
            <v>住田町</v>
          </cell>
          <cell r="D246" t="str">
            <v>岩手県住田町</v>
          </cell>
          <cell r="E246" t="str">
            <v>ｲﾜﾃｹﾝ</v>
          </cell>
          <cell r="F246" t="str">
            <v>ｽﾐﾀﾁｮｳ</v>
          </cell>
          <cell r="G246" t="str">
            <v>ｲﾜﾃｹﾝｽﾐﾀﾁｮｳ</v>
          </cell>
        </row>
        <row r="247">
          <cell r="A247" t="str">
            <v>034614</v>
          </cell>
          <cell r="B247" t="str">
            <v>岩手県</v>
          </cell>
          <cell r="C247" t="str">
            <v>大槌町</v>
          </cell>
          <cell r="D247" t="str">
            <v>岩手県大槌町</v>
          </cell>
          <cell r="E247" t="str">
            <v>ｲﾜﾃｹﾝ</v>
          </cell>
          <cell r="F247" t="str">
            <v>ｵｵﾂﾁﾁｮｳ</v>
          </cell>
          <cell r="G247" t="str">
            <v>ｲﾜﾃｹﾝｵｵﾂﾁﾁｮｳ</v>
          </cell>
        </row>
        <row r="248">
          <cell r="A248" t="str">
            <v>034827</v>
          </cell>
          <cell r="B248" t="str">
            <v>岩手県</v>
          </cell>
          <cell r="C248" t="str">
            <v>山田町</v>
          </cell>
          <cell r="D248" t="str">
            <v>岩手県山田町</v>
          </cell>
          <cell r="E248" t="str">
            <v>ｲﾜﾃｹﾝ</v>
          </cell>
          <cell r="F248" t="str">
            <v>ﾔﾏﾀﾞﾏﾁ</v>
          </cell>
          <cell r="G248" t="str">
            <v>ｲﾜﾃｹﾝﾔﾏﾀﾞﾏﾁ</v>
          </cell>
        </row>
        <row r="249">
          <cell r="A249" t="str">
            <v>034835</v>
          </cell>
          <cell r="B249" t="str">
            <v>岩手県</v>
          </cell>
          <cell r="C249" t="str">
            <v>岩泉町</v>
          </cell>
          <cell r="D249" t="str">
            <v>岩手県岩泉町</v>
          </cell>
          <cell r="E249" t="str">
            <v>ｲﾜﾃｹﾝ</v>
          </cell>
          <cell r="F249" t="str">
            <v>ｲﾜｲｽﾞﾐﾁｮｳ</v>
          </cell>
          <cell r="G249" t="str">
            <v>ｲﾜﾃｹﾝｲﾜｲｽﾞﾐﾁｮｳ</v>
          </cell>
        </row>
        <row r="250">
          <cell r="A250" t="str">
            <v>034843</v>
          </cell>
          <cell r="B250" t="str">
            <v>岩手県</v>
          </cell>
          <cell r="C250" t="str">
            <v>田野畑村</v>
          </cell>
          <cell r="D250" t="str">
            <v>岩手県田野畑村</v>
          </cell>
          <cell r="E250" t="str">
            <v>ｲﾜﾃｹﾝ</v>
          </cell>
          <cell r="F250" t="str">
            <v>ﾀﾉﾊﾀﾑﾗ</v>
          </cell>
          <cell r="G250" t="str">
            <v>ｲﾜﾃｹﾝﾀﾉﾊﾀﾑﾗ</v>
          </cell>
        </row>
        <row r="251">
          <cell r="A251" t="str">
            <v>034851</v>
          </cell>
          <cell r="B251" t="str">
            <v>岩手県</v>
          </cell>
          <cell r="C251" t="str">
            <v>普代村</v>
          </cell>
          <cell r="D251" t="str">
            <v>岩手県普代村</v>
          </cell>
          <cell r="E251" t="str">
            <v>ｲﾜﾃｹﾝ</v>
          </cell>
          <cell r="F251" t="str">
            <v>ﾌﾀﾞｲﾑﾗ</v>
          </cell>
          <cell r="G251" t="str">
            <v>ｲﾜﾃｹﾝﾌﾀﾞｲﾑﾗ</v>
          </cell>
        </row>
        <row r="252">
          <cell r="A252" t="str">
            <v>035017</v>
          </cell>
          <cell r="B252" t="str">
            <v>岩手県</v>
          </cell>
          <cell r="C252" t="str">
            <v>軽米町</v>
          </cell>
          <cell r="D252" t="str">
            <v>岩手県軽米町</v>
          </cell>
          <cell r="E252" t="str">
            <v>ｲﾜﾃｹﾝ</v>
          </cell>
          <cell r="F252" t="str">
            <v>ｶﾙﾏｲﾏﾁ</v>
          </cell>
          <cell r="G252" t="str">
            <v>ｲﾜﾃｹﾝｶﾙﾏｲﾏﾁ</v>
          </cell>
        </row>
        <row r="253">
          <cell r="A253" t="str">
            <v>035033</v>
          </cell>
          <cell r="B253" t="str">
            <v>岩手県</v>
          </cell>
          <cell r="C253" t="str">
            <v>野田村</v>
          </cell>
          <cell r="D253" t="str">
            <v>岩手県野田村</v>
          </cell>
          <cell r="E253" t="str">
            <v>ｲﾜﾃｹﾝ</v>
          </cell>
          <cell r="F253" t="str">
            <v>ﾉﾀﾞﾑﾗ</v>
          </cell>
          <cell r="G253" t="str">
            <v>ｲﾜﾃｹﾝﾉﾀﾞﾑﾗ</v>
          </cell>
        </row>
        <row r="254">
          <cell r="A254" t="str">
            <v>035068</v>
          </cell>
          <cell r="B254" t="str">
            <v>岩手県</v>
          </cell>
          <cell r="C254" t="str">
            <v>九戸村</v>
          </cell>
          <cell r="D254" t="str">
            <v>岩手県九戸村</v>
          </cell>
          <cell r="E254" t="str">
            <v>ｲﾜﾃｹﾝ</v>
          </cell>
          <cell r="F254" t="str">
            <v>ｸﾉﾍﾑﾗ</v>
          </cell>
          <cell r="G254" t="str">
            <v>ｲﾜﾃｹﾝｸﾉﾍﾑﾗ</v>
          </cell>
        </row>
        <row r="255">
          <cell r="A255" t="str">
            <v>035076</v>
          </cell>
          <cell r="B255" t="str">
            <v>岩手県</v>
          </cell>
          <cell r="C255" t="str">
            <v>洋野町</v>
          </cell>
          <cell r="D255" t="str">
            <v>岩手県洋野町</v>
          </cell>
          <cell r="E255" t="str">
            <v>ｲﾜﾃｹﾝ</v>
          </cell>
          <cell r="F255" t="str">
            <v>ﾋﾛﾉﾁｮｳ</v>
          </cell>
          <cell r="G255" t="str">
            <v>ｲﾜﾃｹﾝﾋﾛﾉﾁｮｳ</v>
          </cell>
        </row>
        <row r="256">
          <cell r="A256" t="str">
            <v>035246</v>
          </cell>
          <cell r="B256" t="str">
            <v>岩手県</v>
          </cell>
          <cell r="C256" t="str">
            <v>一戸町</v>
          </cell>
          <cell r="D256" t="str">
            <v>岩手県一戸町</v>
          </cell>
          <cell r="E256" t="str">
            <v>ｲﾜﾃｹﾝ</v>
          </cell>
          <cell r="F256" t="str">
            <v>ｲﾁﾉﾍﾏﾁ</v>
          </cell>
          <cell r="G256" t="str">
            <v>ｲﾜﾃｹﾝｲﾁﾉﾍﾏﾁ</v>
          </cell>
        </row>
        <row r="257">
          <cell r="A257" t="str">
            <v>040002</v>
          </cell>
          <cell r="B257" t="str">
            <v>宮城県</v>
          </cell>
          <cell r="D257" t="str">
            <v>宮城県</v>
          </cell>
          <cell r="E257" t="str">
            <v>ﾐﾔｷﾞｹﾝ</v>
          </cell>
          <cell r="G257" t="str">
            <v>ﾐﾔｷﾞｹﾝ</v>
          </cell>
        </row>
        <row r="258">
          <cell r="A258" t="str">
            <v>041009</v>
          </cell>
          <cell r="B258" t="str">
            <v>宮城県</v>
          </cell>
          <cell r="C258" t="str">
            <v>仙台市</v>
          </cell>
          <cell r="D258" t="str">
            <v>宮城県仙台市</v>
          </cell>
          <cell r="E258" t="str">
            <v>ﾐﾔｷﾞｹﾝ</v>
          </cell>
          <cell r="F258" t="str">
            <v>ｾﾝﾀﾞｲｼ</v>
          </cell>
          <cell r="G258" t="str">
            <v>ﾐﾔｷﾞｹﾝｾﾝﾀﾞｲｼ</v>
          </cell>
        </row>
        <row r="259">
          <cell r="A259" t="str">
            <v>042021</v>
          </cell>
          <cell r="B259" t="str">
            <v>宮城県</v>
          </cell>
          <cell r="C259" t="str">
            <v>石巻市</v>
          </cell>
          <cell r="D259" t="str">
            <v>宮城県石巻市</v>
          </cell>
          <cell r="E259" t="str">
            <v>ﾐﾔｷﾞｹﾝ</v>
          </cell>
          <cell r="F259" t="str">
            <v>ｲｼﾉﾏｷｼ</v>
          </cell>
          <cell r="G259" t="str">
            <v>ﾐﾔｷﾞｹﾝｲｼﾉﾏｷｼ</v>
          </cell>
        </row>
        <row r="260">
          <cell r="A260" t="str">
            <v>042030</v>
          </cell>
          <cell r="B260" t="str">
            <v>宮城県</v>
          </cell>
          <cell r="C260" t="str">
            <v>塩竈市</v>
          </cell>
          <cell r="D260" t="str">
            <v>宮城県塩竈市</v>
          </cell>
          <cell r="E260" t="str">
            <v>ﾐﾔｷﾞｹﾝ</v>
          </cell>
          <cell r="F260" t="str">
            <v>ｼｵｶﾞﾏｼ</v>
          </cell>
          <cell r="G260" t="str">
            <v>ﾐﾔｷﾞｹﾝｼｵｶﾞﾏｼ</v>
          </cell>
        </row>
        <row r="261">
          <cell r="A261" t="str">
            <v>042056</v>
          </cell>
          <cell r="B261" t="str">
            <v>宮城県</v>
          </cell>
          <cell r="C261" t="str">
            <v>気仙沼市</v>
          </cell>
          <cell r="D261" t="str">
            <v>宮城県気仙沼市</v>
          </cell>
          <cell r="E261" t="str">
            <v>ﾐﾔｷﾞｹﾝ</v>
          </cell>
          <cell r="F261" t="str">
            <v>ｹｾﾝﾇﾏｼ</v>
          </cell>
          <cell r="G261" t="str">
            <v>ﾐﾔｷﾞｹﾝｹｾﾝﾇﾏｼ</v>
          </cell>
        </row>
        <row r="262">
          <cell r="A262" t="str">
            <v>042064</v>
          </cell>
          <cell r="B262" t="str">
            <v>宮城県</v>
          </cell>
          <cell r="C262" t="str">
            <v>白石市</v>
          </cell>
          <cell r="D262" t="str">
            <v>宮城県白石市</v>
          </cell>
          <cell r="E262" t="str">
            <v>ﾐﾔｷﾞｹﾝ</v>
          </cell>
          <cell r="F262" t="str">
            <v>ｼﾛｲｼｼ</v>
          </cell>
          <cell r="G262" t="str">
            <v>ﾐﾔｷﾞｹﾝｼﾛｲｼｼ</v>
          </cell>
        </row>
        <row r="263">
          <cell r="A263" t="str">
            <v>042072</v>
          </cell>
          <cell r="B263" t="str">
            <v>宮城県</v>
          </cell>
          <cell r="C263" t="str">
            <v>名取市</v>
          </cell>
          <cell r="D263" t="str">
            <v>宮城県名取市</v>
          </cell>
          <cell r="E263" t="str">
            <v>ﾐﾔｷﾞｹﾝ</v>
          </cell>
          <cell r="F263" t="str">
            <v>ﾅﾄﾘｼ</v>
          </cell>
          <cell r="G263" t="str">
            <v>ﾐﾔｷﾞｹﾝﾅﾄﾘｼ</v>
          </cell>
        </row>
        <row r="264">
          <cell r="A264" t="str">
            <v>042081</v>
          </cell>
          <cell r="B264" t="str">
            <v>宮城県</v>
          </cell>
          <cell r="C264" t="str">
            <v>角田市</v>
          </cell>
          <cell r="D264" t="str">
            <v>宮城県角田市</v>
          </cell>
          <cell r="E264" t="str">
            <v>ﾐﾔｷﾞｹﾝ</v>
          </cell>
          <cell r="F264" t="str">
            <v>ｶｸﾀﾞｼ</v>
          </cell>
          <cell r="G264" t="str">
            <v>ﾐﾔｷﾞｹﾝｶｸﾀﾞｼ</v>
          </cell>
        </row>
        <row r="265">
          <cell r="A265" t="str">
            <v>042099</v>
          </cell>
          <cell r="B265" t="str">
            <v>宮城県</v>
          </cell>
          <cell r="C265" t="str">
            <v>多賀城市</v>
          </cell>
          <cell r="D265" t="str">
            <v>宮城県多賀城市</v>
          </cell>
          <cell r="E265" t="str">
            <v>ﾐﾔｷﾞｹﾝ</v>
          </cell>
          <cell r="F265" t="str">
            <v>ﾀｶﾞｼﾞｮｳｼ</v>
          </cell>
          <cell r="G265" t="str">
            <v>ﾐﾔｷﾞｹﾝﾀｶﾞｼﾞｮｳｼ</v>
          </cell>
        </row>
        <row r="266">
          <cell r="A266" t="str">
            <v>042111</v>
          </cell>
          <cell r="B266" t="str">
            <v>宮城県</v>
          </cell>
          <cell r="C266" t="str">
            <v>岩沼市</v>
          </cell>
          <cell r="D266" t="str">
            <v>宮城県岩沼市</v>
          </cell>
          <cell r="E266" t="str">
            <v>ﾐﾔｷﾞｹﾝ</v>
          </cell>
          <cell r="F266" t="str">
            <v>ｲﾜﾇﾏｼ</v>
          </cell>
          <cell r="G266" t="str">
            <v>ﾐﾔｷﾞｹﾝｲﾜﾇﾏｼ</v>
          </cell>
        </row>
        <row r="267">
          <cell r="A267" t="str">
            <v>042129</v>
          </cell>
          <cell r="B267" t="str">
            <v>宮城県</v>
          </cell>
          <cell r="C267" t="str">
            <v>登米市</v>
          </cell>
          <cell r="D267" t="str">
            <v>宮城県登米市</v>
          </cell>
          <cell r="E267" t="str">
            <v>ﾐﾔｷﾞｹﾝ</v>
          </cell>
          <cell r="F267" t="str">
            <v>ﾄﾒｼ</v>
          </cell>
          <cell r="G267" t="str">
            <v>ﾐﾔｷﾞｹﾝﾄﾒｼ</v>
          </cell>
        </row>
        <row r="268">
          <cell r="A268" t="str">
            <v>042137</v>
          </cell>
          <cell r="B268" t="str">
            <v>宮城県</v>
          </cell>
          <cell r="C268" t="str">
            <v>栗原市</v>
          </cell>
          <cell r="D268" t="str">
            <v>宮城県栗原市</v>
          </cell>
          <cell r="E268" t="str">
            <v>ﾐﾔｷﾞｹﾝ</v>
          </cell>
          <cell r="F268" t="str">
            <v>ｸﾘﾊﾗｼ</v>
          </cell>
          <cell r="G268" t="str">
            <v>ﾐﾔｷﾞｹﾝｸﾘﾊﾗｼ</v>
          </cell>
        </row>
        <row r="269">
          <cell r="A269" t="str">
            <v>042145</v>
          </cell>
          <cell r="B269" t="str">
            <v>宮城県</v>
          </cell>
          <cell r="C269" t="str">
            <v>東松島市</v>
          </cell>
          <cell r="D269" t="str">
            <v>宮城県東松島市</v>
          </cell>
          <cell r="E269" t="str">
            <v>ﾐﾔｷﾞｹﾝ</v>
          </cell>
          <cell r="F269" t="str">
            <v>ﾋｶﾞｼﾏﾂｼﾏｼ</v>
          </cell>
          <cell r="G269" t="str">
            <v>ﾐﾔｷﾞｹﾝﾋｶﾞｼﾏﾂｼﾏｼ</v>
          </cell>
        </row>
        <row r="270">
          <cell r="A270" t="str">
            <v>042153</v>
          </cell>
          <cell r="B270" t="str">
            <v>宮城県</v>
          </cell>
          <cell r="C270" t="str">
            <v>大崎市</v>
          </cell>
          <cell r="D270" t="str">
            <v>宮城県大崎市</v>
          </cell>
          <cell r="E270" t="str">
            <v>ﾐﾔｷﾞｹﾝ</v>
          </cell>
          <cell r="F270" t="str">
            <v>ｵｵｻｷｼ</v>
          </cell>
          <cell r="G270" t="str">
            <v>ﾐﾔｷﾞｹﾝｵｵｻｷｼ</v>
          </cell>
        </row>
        <row r="271">
          <cell r="A271" t="str">
            <v>042161</v>
          </cell>
          <cell r="B271" t="str">
            <v>宮城県</v>
          </cell>
          <cell r="C271" t="str">
            <v>富谷市</v>
          </cell>
          <cell r="D271" t="str">
            <v>宮城県富谷市</v>
          </cell>
          <cell r="E271" t="str">
            <v>ﾐﾔｷﾞｹﾝ</v>
          </cell>
          <cell r="F271" t="str">
            <v>ﾄﾐﾔｼ</v>
          </cell>
          <cell r="G271" t="str">
            <v>ﾐﾔｷﾞｹﾝﾄﾐﾔｼ</v>
          </cell>
        </row>
        <row r="272">
          <cell r="A272" t="str">
            <v>043010</v>
          </cell>
          <cell r="B272" t="str">
            <v>宮城県</v>
          </cell>
          <cell r="C272" t="str">
            <v>蔵王町</v>
          </cell>
          <cell r="D272" t="str">
            <v>宮城県蔵王町</v>
          </cell>
          <cell r="E272" t="str">
            <v>ﾐﾔｷﾞｹﾝ</v>
          </cell>
          <cell r="F272" t="str">
            <v>ｻﾞｵｳﾏﾁ</v>
          </cell>
          <cell r="G272" t="str">
            <v>ﾐﾔｷﾞｹﾝｻﾞｵｳﾏﾁ</v>
          </cell>
        </row>
        <row r="273">
          <cell r="A273" t="str">
            <v>043028</v>
          </cell>
          <cell r="B273" t="str">
            <v>宮城県</v>
          </cell>
          <cell r="C273" t="str">
            <v>七ヶ宿町</v>
          </cell>
          <cell r="D273" t="str">
            <v>宮城県七ヶ宿町</v>
          </cell>
          <cell r="E273" t="str">
            <v>ﾐﾔｷﾞｹﾝ</v>
          </cell>
          <cell r="F273" t="str">
            <v>ｼﾁｶｼｭｸﾏﾁ</v>
          </cell>
          <cell r="G273" t="str">
            <v>ﾐﾔｷﾞｹﾝｼﾁｶｼｭｸﾏﾁ</v>
          </cell>
        </row>
        <row r="274">
          <cell r="A274" t="str">
            <v>043214</v>
          </cell>
          <cell r="B274" t="str">
            <v>宮城県</v>
          </cell>
          <cell r="C274" t="str">
            <v>大河原町</v>
          </cell>
          <cell r="D274" t="str">
            <v>宮城県大河原町</v>
          </cell>
          <cell r="E274" t="str">
            <v>ﾐﾔｷﾞｹﾝ</v>
          </cell>
          <cell r="F274" t="str">
            <v>ｵｵｶﾞﾜﾗﾏﾁ</v>
          </cell>
          <cell r="G274" t="str">
            <v>ﾐﾔｷﾞｹﾝｵｵｶﾞﾜﾗﾏﾁ</v>
          </cell>
        </row>
        <row r="275">
          <cell r="A275" t="str">
            <v>043222</v>
          </cell>
          <cell r="B275" t="str">
            <v>宮城県</v>
          </cell>
          <cell r="C275" t="str">
            <v>村田町</v>
          </cell>
          <cell r="D275" t="str">
            <v>宮城県村田町</v>
          </cell>
          <cell r="E275" t="str">
            <v>ﾐﾔｷﾞｹﾝ</v>
          </cell>
          <cell r="F275" t="str">
            <v>ﾑﾗﾀﾏﾁ</v>
          </cell>
          <cell r="G275" t="str">
            <v>ﾐﾔｷﾞｹﾝﾑﾗﾀﾏﾁ</v>
          </cell>
        </row>
        <row r="276">
          <cell r="A276" t="str">
            <v>043231</v>
          </cell>
          <cell r="B276" t="str">
            <v>宮城県</v>
          </cell>
          <cell r="C276" t="str">
            <v>柴田町</v>
          </cell>
          <cell r="D276" t="str">
            <v>宮城県柴田町</v>
          </cell>
          <cell r="E276" t="str">
            <v>ﾐﾔｷﾞｹﾝ</v>
          </cell>
          <cell r="F276" t="str">
            <v>ｼﾊﾞﾀﾏﾁ</v>
          </cell>
          <cell r="G276" t="str">
            <v>ﾐﾔｷﾞｹﾝｼﾊﾞﾀﾏﾁ</v>
          </cell>
        </row>
        <row r="277">
          <cell r="A277" t="str">
            <v>043249</v>
          </cell>
          <cell r="B277" t="str">
            <v>宮城県</v>
          </cell>
          <cell r="C277" t="str">
            <v>川崎町</v>
          </cell>
          <cell r="D277" t="str">
            <v>宮城県川崎町</v>
          </cell>
          <cell r="E277" t="str">
            <v>ﾐﾔｷﾞｹﾝ</v>
          </cell>
          <cell r="F277" t="str">
            <v>ｶﾜｻｷﾏﾁ</v>
          </cell>
          <cell r="G277" t="str">
            <v>ﾐﾔｷﾞｹﾝｶﾜｻｷﾏﾁ</v>
          </cell>
        </row>
        <row r="278">
          <cell r="A278" t="str">
            <v>043419</v>
          </cell>
          <cell r="B278" t="str">
            <v>宮城県</v>
          </cell>
          <cell r="C278" t="str">
            <v>丸森町</v>
          </cell>
          <cell r="D278" t="str">
            <v>宮城県丸森町</v>
          </cell>
          <cell r="E278" t="str">
            <v>ﾐﾔｷﾞｹﾝ</v>
          </cell>
          <cell r="F278" t="str">
            <v>ﾏﾙﾓﾘﾏﾁ</v>
          </cell>
          <cell r="G278" t="str">
            <v>ﾐﾔｷﾞｹﾝﾏﾙﾓﾘﾏﾁ</v>
          </cell>
        </row>
        <row r="279">
          <cell r="A279" t="str">
            <v>043613</v>
          </cell>
          <cell r="B279" t="str">
            <v>宮城県</v>
          </cell>
          <cell r="C279" t="str">
            <v>亘理町</v>
          </cell>
          <cell r="D279" t="str">
            <v>宮城県亘理町</v>
          </cell>
          <cell r="E279" t="str">
            <v>ﾐﾔｷﾞｹﾝ</v>
          </cell>
          <cell r="F279" t="str">
            <v>ﾜﾀﾘﾁｮｳ</v>
          </cell>
          <cell r="G279" t="str">
            <v>ﾐﾔｷﾞｹﾝﾜﾀﾘﾁｮｳ</v>
          </cell>
        </row>
        <row r="280">
          <cell r="A280" t="str">
            <v>043621</v>
          </cell>
          <cell r="B280" t="str">
            <v>宮城県</v>
          </cell>
          <cell r="C280" t="str">
            <v>山元町</v>
          </cell>
          <cell r="D280" t="str">
            <v>宮城県山元町</v>
          </cell>
          <cell r="E280" t="str">
            <v>ﾐﾔｷﾞｹﾝ</v>
          </cell>
          <cell r="F280" t="str">
            <v>ﾔﾏﾓﾄﾁｮｳ</v>
          </cell>
          <cell r="G280" t="str">
            <v>ﾐﾔｷﾞｹﾝﾔﾏﾓﾄﾁｮｳ</v>
          </cell>
        </row>
        <row r="281">
          <cell r="A281" t="str">
            <v>044016</v>
          </cell>
          <cell r="B281" t="str">
            <v>宮城県</v>
          </cell>
          <cell r="C281" t="str">
            <v>松島町</v>
          </cell>
          <cell r="D281" t="str">
            <v>宮城県松島町</v>
          </cell>
          <cell r="E281" t="str">
            <v>ﾐﾔｷﾞｹﾝ</v>
          </cell>
          <cell r="F281" t="str">
            <v>ﾏﾂｼﾏﾏﾁ</v>
          </cell>
          <cell r="G281" t="str">
            <v>ﾐﾔｷﾞｹﾝﾏﾂｼﾏﾏﾁ</v>
          </cell>
        </row>
        <row r="282">
          <cell r="A282" t="str">
            <v>044041</v>
          </cell>
          <cell r="B282" t="str">
            <v>宮城県</v>
          </cell>
          <cell r="C282" t="str">
            <v>七ヶ浜町</v>
          </cell>
          <cell r="D282" t="str">
            <v>宮城県七ヶ浜町</v>
          </cell>
          <cell r="E282" t="str">
            <v>ﾐﾔｷﾞｹﾝ</v>
          </cell>
          <cell r="F282" t="str">
            <v>ｼﾁｶﾞﾊﾏﾏﾁ</v>
          </cell>
          <cell r="G282" t="str">
            <v>ﾐﾔｷﾞｹﾝｼﾁｶﾞﾊﾏﾏﾁ</v>
          </cell>
        </row>
        <row r="283">
          <cell r="A283" t="str">
            <v>044067</v>
          </cell>
          <cell r="B283" t="str">
            <v>宮城県</v>
          </cell>
          <cell r="C283" t="str">
            <v>利府町</v>
          </cell>
          <cell r="D283" t="str">
            <v>宮城県利府町</v>
          </cell>
          <cell r="E283" t="str">
            <v>ﾐﾔｷﾞｹﾝ</v>
          </cell>
          <cell r="F283" t="str">
            <v>ﾘﾌﾁｮｳ</v>
          </cell>
          <cell r="G283" t="str">
            <v>ﾐﾔｷﾞｹﾝﾘﾌﾁｮｳ</v>
          </cell>
        </row>
        <row r="284">
          <cell r="A284" t="str">
            <v>044211</v>
          </cell>
          <cell r="B284" t="str">
            <v>宮城県</v>
          </cell>
          <cell r="C284" t="str">
            <v>大和町</v>
          </cell>
          <cell r="D284" t="str">
            <v>宮城県大和町</v>
          </cell>
          <cell r="E284" t="str">
            <v>ﾐﾔｷﾞｹﾝ</v>
          </cell>
          <cell r="F284" t="str">
            <v>ﾀｲﾜﾁｮｳ</v>
          </cell>
          <cell r="G284" t="str">
            <v>ﾐﾔｷﾞｹﾝﾀｲﾜﾁｮｳ</v>
          </cell>
        </row>
        <row r="285">
          <cell r="A285" t="str">
            <v>044229</v>
          </cell>
          <cell r="B285" t="str">
            <v>宮城県</v>
          </cell>
          <cell r="C285" t="str">
            <v>大郷町</v>
          </cell>
          <cell r="D285" t="str">
            <v>宮城県大郷町</v>
          </cell>
          <cell r="E285" t="str">
            <v>ﾐﾔｷﾞｹﾝ</v>
          </cell>
          <cell r="F285" t="str">
            <v>ｵｵｻﾄﾁｮｳ</v>
          </cell>
          <cell r="G285" t="str">
            <v>ﾐﾔｷﾞｹﾝｵｵｻﾄﾁｮｳ</v>
          </cell>
        </row>
        <row r="286">
          <cell r="A286" t="str">
            <v>044245</v>
          </cell>
          <cell r="B286" t="str">
            <v>宮城県</v>
          </cell>
          <cell r="C286" t="str">
            <v>大衡村</v>
          </cell>
          <cell r="D286" t="str">
            <v>宮城県大衡村</v>
          </cell>
          <cell r="E286" t="str">
            <v>ﾐﾔｷﾞｹﾝ</v>
          </cell>
          <cell r="F286" t="str">
            <v>ｵｵﾋﾗﾑﾗ</v>
          </cell>
          <cell r="G286" t="str">
            <v>ﾐﾔｷﾞｹﾝｵｵﾋﾗﾑﾗ</v>
          </cell>
        </row>
        <row r="287">
          <cell r="A287" t="str">
            <v>044440</v>
          </cell>
          <cell r="B287" t="str">
            <v>宮城県</v>
          </cell>
          <cell r="C287" t="str">
            <v>色麻町</v>
          </cell>
          <cell r="D287" t="str">
            <v>宮城県色麻町</v>
          </cell>
          <cell r="E287" t="str">
            <v>ﾐﾔｷﾞｹﾝ</v>
          </cell>
          <cell r="F287" t="str">
            <v>ｼｶﾏﾁｮｳ</v>
          </cell>
          <cell r="G287" t="str">
            <v>ﾐﾔｷﾞｹﾝｼｶﾏﾁｮｳ</v>
          </cell>
        </row>
        <row r="288">
          <cell r="A288" t="str">
            <v>044458</v>
          </cell>
          <cell r="B288" t="str">
            <v>宮城県</v>
          </cell>
          <cell r="C288" t="str">
            <v>加美町</v>
          </cell>
          <cell r="D288" t="str">
            <v>宮城県加美町</v>
          </cell>
          <cell r="E288" t="str">
            <v>ﾐﾔｷﾞｹﾝ</v>
          </cell>
          <cell r="F288" t="str">
            <v>ｶﾐﾏﾁ</v>
          </cell>
          <cell r="G288" t="str">
            <v>ﾐﾔｷﾞｹﾝｶﾐﾏﾁ</v>
          </cell>
        </row>
        <row r="289">
          <cell r="A289" t="str">
            <v>045012</v>
          </cell>
          <cell r="B289" t="str">
            <v>宮城県</v>
          </cell>
          <cell r="C289" t="str">
            <v>涌谷町</v>
          </cell>
          <cell r="D289" t="str">
            <v>宮城県涌谷町</v>
          </cell>
          <cell r="E289" t="str">
            <v>ﾐﾔｷﾞｹﾝ</v>
          </cell>
          <cell r="F289" t="str">
            <v>ﾜｸﾔﾁｮｳ</v>
          </cell>
          <cell r="G289" t="str">
            <v>ﾐﾔｷﾞｹﾝﾜｸﾔﾁｮｳ</v>
          </cell>
        </row>
        <row r="290">
          <cell r="A290" t="str">
            <v>045055</v>
          </cell>
          <cell r="B290" t="str">
            <v>宮城県</v>
          </cell>
          <cell r="C290" t="str">
            <v>美里町</v>
          </cell>
          <cell r="D290" t="str">
            <v>宮城県美里町</v>
          </cell>
          <cell r="E290" t="str">
            <v>ﾐﾔｷﾞｹﾝ</v>
          </cell>
          <cell r="F290" t="str">
            <v>ﾐｻﾄﾏﾁ</v>
          </cell>
          <cell r="G290" t="str">
            <v>ﾐﾔｷﾞｹﾝﾐｻﾄﾏﾁ</v>
          </cell>
        </row>
        <row r="291">
          <cell r="A291" t="str">
            <v>045811</v>
          </cell>
          <cell r="B291" t="str">
            <v>宮城県</v>
          </cell>
          <cell r="C291" t="str">
            <v>女川町</v>
          </cell>
          <cell r="D291" t="str">
            <v>宮城県女川町</v>
          </cell>
          <cell r="E291" t="str">
            <v>ﾐﾔｷﾞｹﾝ</v>
          </cell>
          <cell r="F291" t="str">
            <v>ｵﾅｶﾞﾜﾁｮｳ</v>
          </cell>
          <cell r="G291" t="str">
            <v>ﾐﾔｷﾞｹﾝｵﾅｶﾞﾜﾁｮｳ</v>
          </cell>
        </row>
        <row r="292">
          <cell r="A292" t="str">
            <v>046060</v>
          </cell>
          <cell r="B292" t="str">
            <v>宮城県</v>
          </cell>
          <cell r="C292" t="str">
            <v>南三陸町</v>
          </cell>
          <cell r="D292" t="str">
            <v>宮城県南三陸町</v>
          </cell>
          <cell r="E292" t="str">
            <v>ﾐﾔｷﾞｹﾝ</v>
          </cell>
          <cell r="F292" t="str">
            <v>ﾐﾅﾐｻﾝﾘｸﾁｮｳ</v>
          </cell>
          <cell r="G292" t="str">
            <v>ﾐﾔｷﾞｹﾝﾐﾅﾐｻﾝﾘｸﾁｮｳ</v>
          </cell>
        </row>
        <row r="293">
          <cell r="A293" t="str">
            <v>050008</v>
          </cell>
          <cell r="B293" t="str">
            <v>秋田県</v>
          </cell>
          <cell r="D293" t="str">
            <v>秋田県</v>
          </cell>
          <cell r="E293" t="str">
            <v>ｱｷﾀｹﾝ</v>
          </cell>
          <cell r="G293" t="str">
            <v>ｱｷﾀｹﾝ</v>
          </cell>
        </row>
        <row r="294">
          <cell r="A294" t="str">
            <v>052019</v>
          </cell>
          <cell r="B294" t="str">
            <v>秋田県</v>
          </cell>
          <cell r="C294" t="str">
            <v>秋田市</v>
          </cell>
          <cell r="D294" t="str">
            <v>秋田県秋田市</v>
          </cell>
          <cell r="E294" t="str">
            <v>ｱｷﾀｹﾝ</v>
          </cell>
          <cell r="F294" t="str">
            <v>ｱｷﾀｼ</v>
          </cell>
          <cell r="G294" t="str">
            <v>ｱｷﾀｹﾝｱｷﾀｼ</v>
          </cell>
        </row>
        <row r="295">
          <cell r="A295" t="str">
            <v>052027</v>
          </cell>
          <cell r="B295" t="str">
            <v>秋田県</v>
          </cell>
          <cell r="C295" t="str">
            <v>能代市</v>
          </cell>
          <cell r="D295" t="str">
            <v>秋田県能代市</v>
          </cell>
          <cell r="E295" t="str">
            <v>ｱｷﾀｹﾝ</v>
          </cell>
          <cell r="F295" t="str">
            <v>ﾉｼﾛｼ</v>
          </cell>
          <cell r="G295" t="str">
            <v>ｱｷﾀｹﾝﾉｼﾛｼ</v>
          </cell>
        </row>
        <row r="296">
          <cell r="A296" t="str">
            <v>052035</v>
          </cell>
          <cell r="B296" t="str">
            <v>秋田県</v>
          </cell>
          <cell r="C296" t="str">
            <v>横手市</v>
          </cell>
          <cell r="D296" t="str">
            <v>秋田県横手市</v>
          </cell>
          <cell r="E296" t="str">
            <v>ｱｷﾀｹﾝ</v>
          </cell>
          <cell r="F296" t="str">
            <v>ﾖｺﾃｼ</v>
          </cell>
          <cell r="G296" t="str">
            <v>ｱｷﾀｹﾝﾖｺﾃｼ</v>
          </cell>
        </row>
        <row r="297">
          <cell r="A297" t="str">
            <v>052043</v>
          </cell>
          <cell r="B297" t="str">
            <v>秋田県</v>
          </cell>
          <cell r="C297" t="str">
            <v>大館市</v>
          </cell>
          <cell r="D297" t="str">
            <v>秋田県大館市</v>
          </cell>
          <cell r="E297" t="str">
            <v>ｱｷﾀｹﾝ</v>
          </cell>
          <cell r="F297" t="str">
            <v>ｵｵﾀﾞﾃｼ</v>
          </cell>
          <cell r="G297" t="str">
            <v>ｱｷﾀｹﾝｵｵﾀﾞﾃｼ</v>
          </cell>
        </row>
        <row r="298">
          <cell r="A298" t="str">
            <v>052060</v>
          </cell>
          <cell r="B298" t="str">
            <v>秋田県</v>
          </cell>
          <cell r="C298" t="str">
            <v>男鹿市</v>
          </cell>
          <cell r="D298" t="str">
            <v>秋田県男鹿市</v>
          </cell>
          <cell r="E298" t="str">
            <v>ｱｷﾀｹﾝ</v>
          </cell>
          <cell r="F298" t="str">
            <v>ｵｶﾞｼ</v>
          </cell>
          <cell r="G298" t="str">
            <v>ｱｷﾀｹﾝｵｶﾞｼ</v>
          </cell>
        </row>
        <row r="299">
          <cell r="A299" t="str">
            <v>052078</v>
          </cell>
          <cell r="B299" t="str">
            <v>秋田県</v>
          </cell>
          <cell r="C299" t="str">
            <v>湯沢市</v>
          </cell>
          <cell r="D299" t="str">
            <v>秋田県湯沢市</v>
          </cell>
          <cell r="E299" t="str">
            <v>ｱｷﾀｹﾝ</v>
          </cell>
          <cell r="F299" t="str">
            <v>ﾕｻﾞﾜｼ</v>
          </cell>
          <cell r="G299" t="str">
            <v>ｱｷﾀｹﾝﾕｻﾞﾜｼ</v>
          </cell>
        </row>
        <row r="300">
          <cell r="A300" t="str">
            <v>052094</v>
          </cell>
          <cell r="B300" t="str">
            <v>秋田県</v>
          </cell>
          <cell r="C300" t="str">
            <v>鹿角市</v>
          </cell>
          <cell r="D300" t="str">
            <v>秋田県鹿角市</v>
          </cell>
          <cell r="E300" t="str">
            <v>ｱｷﾀｹﾝ</v>
          </cell>
          <cell r="F300" t="str">
            <v>ｶﾂﾞﾉｼ</v>
          </cell>
          <cell r="G300" t="str">
            <v>ｱｷﾀｹﾝｶﾂﾞﾉｼ</v>
          </cell>
        </row>
        <row r="301">
          <cell r="A301" t="str">
            <v>052108</v>
          </cell>
          <cell r="B301" t="str">
            <v>秋田県</v>
          </cell>
          <cell r="C301" t="str">
            <v>由利本荘市</v>
          </cell>
          <cell r="D301" t="str">
            <v>秋田県由利本荘市</v>
          </cell>
          <cell r="E301" t="str">
            <v>ｱｷﾀｹﾝ</v>
          </cell>
          <cell r="F301" t="str">
            <v>ﾕﾘﾎﾝｼﾞｮｳｼ</v>
          </cell>
          <cell r="G301" t="str">
            <v>ｱｷﾀｹﾝﾕﾘﾎﾝｼﾞｮｳｼ</v>
          </cell>
        </row>
        <row r="302">
          <cell r="A302" t="str">
            <v>052116</v>
          </cell>
          <cell r="B302" t="str">
            <v>秋田県</v>
          </cell>
          <cell r="C302" t="str">
            <v>潟上市</v>
          </cell>
          <cell r="D302" t="str">
            <v>秋田県潟上市</v>
          </cell>
          <cell r="E302" t="str">
            <v>ｱｷﾀｹﾝ</v>
          </cell>
          <cell r="F302" t="str">
            <v>ｶﾀｶﾞﾐｼ</v>
          </cell>
          <cell r="G302" t="str">
            <v>ｱｷﾀｹﾝｶﾀｶﾞﾐｼ</v>
          </cell>
        </row>
        <row r="303">
          <cell r="A303" t="str">
            <v>052124</v>
          </cell>
          <cell r="B303" t="str">
            <v>秋田県</v>
          </cell>
          <cell r="C303" t="str">
            <v>大仙市</v>
          </cell>
          <cell r="D303" t="str">
            <v>秋田県大仙市</v>
          </cell>
          <cell r="E303" t="str">
            <v>ｱｷﾀｹﾝ</v>
          </cell>
          <cell r="F303" t="str">
            <v>ﾀﾞｲｾﾝｼ</v>
          </cell>
          <cell r="G303" t="str">
            <v>ｱｷﾀｹﾝﾀﾞｲｾﾝｼ</v>
          </cell>
        </row>
        <row r="304">
          <cell r="A304" t="str">
            <v>052132</v>
          </cell>
          <cell r="B304" t="str">
            <v>秋田県</v>
          </cell>
          <cell r="C304" t="str">
            <v>北秋田市</v>
          </cell>
          <cell r="D304" t="str">
            <v>秋田県北秋田市</v>
          </cell>
          <cell r="E304" t="str">
            <v>ｱｷﾀｹﾝ</v>
          </cell>
          <cell r="F304" t="str">
            <v>ｷﾀｱｷﾀｼ</v>
          </cell>
          <cell r="G304" t="str">
            <v>ｱｷﾀｹﾝｷﾀｱｷﾀｼ</v>
          </cell>
        </row>
        <row r="305">
          <cell r="A305" t="str">
            <v>052141</v>
          </cell>
          <cell r="B305" t="str">
            <v>秋田県</v>
          </cell>
          <cell r="C305" t="str">
            <v>にかほ市</v>
          </cell>
          <cell r="D305" t="str">
            <v>秋田県にかほ市</v>
          </cell>
          <cell r="E305" t="str">
            <v>ｱｷﾀｹﾝ</v>
          </cell>
          <cell r="F305" t="str">
            <v>ﾆｶﾎｼ</v>
          </cell>
          <cell r="G305" t="str">
            <v>ｱｷﾀｹﾝﾆｶﾎｼ</v>
          </cell>
        </row>
        <row r="306">
          <cell r="A306" t="str">
            <v>052159</v>
          </cell>
          <cell r="B306" t="str">
            <v>秋田県</v>
          </cell>
          <cell r="C306" t="str">
            <v>仙北市</v>
          </cell>
          <cell r="D306" t="str">
            <v>秋田県仙北市</v>
          </cell>
          <cell r="E306" t="str">
            <v>ｱｷﾀｹﾝ</v>
          </cell>
          <cell r="F306" t="str">
            <v>ｾﾝﾎﾞｸｼ</v>
          </cell>
          <cell r="G306" t="str">
            <v>ｱｷﾀｹﾝｾﾝﾎﾞｸｼ</v>
          </cell>
        </row>
        <row r="307">
          <cell r="A307" t="str">
            <v>053031</v>
          </cell>
          <cell r="B307" t="str">
            <v>秋田県</v>
          </cell>
          <cell r="C307" t="str">
            <v>小坂町</v>
          </cell>
          <cell r="D307" t="str">
            <v>秋田県小坂町</v>
          </cell>
          <cell r="E307" t="str">
            <v>ｱｷﾀｹﾝ</v>
          </cell>
          <cell r="F307" t="str">
            <v>ｺｻｶﾏﾁ</v>
          </cell>
          <cell r="G307" t="str">
            <v>ｱｷﾀｹﾝｺｻｶﾏﾁ</v>
          </cell>
        </row>
        <row r="308">
          <cell r="A308" t="str">
            <v>053279</v>
          </cell>
          <cell r="B308" t="str">
            <v>秋田県</v>
          </cell>
          <cell r="C308" t="str">
            <v>上小阿仁村</v>
          </cell>
          <cell r="D308" t="str">
            <v>秋田県上小阿仁村</v>
          </cell>
          <cell r="E308" t="str">
            <v>ｱｷﾀｹﾝ</v>
          </cell>
          <cell r="F308" t="str">
            <v>ｶﾐｺｱﾆﾑﾗ</v>
          </cell>
          <cell r="G308" t="str">
            <v>ｱｷﾀｹﾝｶﾐｺｱﾆﾑﾗ</v>
          </cell>
        </row>
        <row r="309">
          <cell r="A309" t="str">
            <v>053465</v>
          </cell>
          <cell r="B309" t="str">
            <v>秋田県</v>
          </cell>
          <cell r="C309" t="str">
            <v>藤里町</v>
          </cell>
          <cell r="D309" t="str">
            <v>秋田県藤里町</v>
          </cell>
          <cell r="E309" t="str">
            <v>ｱｷﾀｹﾝ</v>
          </cell>
          <cell r="F309" t="str">
            <v>ﾌｼﾞｻﾄﾏﾁ</v>
          </cell>
          <cell r="G309" t="str">
            <v>ｱｷﾀｹﾝﾌｼﾞｻﾄﾏﾁ</v>
          </cell>
        </row>
        <row r="310">
          <cell r="A310" t="str">
            <v>053481</v>
          </cell>
          <cell r="B310" t="str">
            <v>秋田県</v>
          </cell>
          <cell r="C310" t="str">
            <v>三種町</v>
          </cell>
          <cell r="D310" t="str">
            <v>秋田県三種町</v>
          </cell>
          <cell r="E310" t="str">
            <v>ｱｷﾀｹﾝ</v>
          </cell>
          <cell r="F310" t="str">
            <v>ﾐﾀﾈﾁｮｳ</v>
          </cell>
          <cell r="G310" t="str">
            <v>ｱｷﾀｹﾝﾐﾀﾈﾁｮｳ</v>
          </cell>
        </row>
        <row r="311">
          <cell r="A311" t="str">
            <v>053490</v>
          </cell>
          <cell r="B311" t="str">
            <v>秋田県</v>
          </cell>
          <cell r="C311" t="str">
            <v>八峰町</v>
          </cell>
          <cell r="D311" t="str">
            <v>秋田県八峰町</v>
          </cell>
          <cell r="E311" t="str">
            <v>ｱｷﾀｹﾝ</v>
          </cell>
          <cell r="F311" t="str">
            <v>ﾊｯﾎﾟｳﾁｮｳ</v>
          </cell>
          <cell r="G311" t="str">
            <v>ｱｷﾀｹﾝﾊｯﾎﾟｳﾁｮｳ</v>
          </cell>
        </row>
        <row r="312">
          <cell r="A312" t="str">
            <v>053619</v>
          </cell>
          <cell r="B312" t="str">
            <v>秋田県</v>
          </cell>
          <cell r="C312" t="str">
            <v>五城目町</v>
          </cell>
          <cell r="D312" t="str">
            <v>秋田県五城目町</v>
          </cell>
          <cell r="E312" t="str">
            <v>ｱｷﾀｹﾝ</v>
          </cell>
          <cell r="F312" t="str">
            <v>ｺﾞｼﾞｮｳﾒﾏﾁ</v>
          </cell>
          <cell r="G312" t="str">
            <v>ｱｷﾀｹﾝｺﾞｼﾞｮｳﾒﾏﾁ</v>
          </cell>
        </row>
        <row r="313">
          <cell r="A313" t="str">
            <v>053635</v>
          </cell>
          <cell r="B313" t="str">
            <v>秋田県</v>
          </cell>
          <cell r="C313" t="str">
            <v>八郎潟町</v>
          </cell>
          <cell r="D313" t="str">
            <v>秋田県八郎潟町</v>
          </cell>
          <cell r="E313" t="str">
            <v>ｱｷﾀｹﾝ</v>
          </cell>
          <cell r="F313" t="str">
            <v>ﾊﾁﾛｳｶﾞﾀﾏﾁ</v>
          </cell>
          <cell r="G313" t="str">
            <v>ｱｷﾀｹﾝﾊﾁﾛｳｶﾞﾀﾏﾁ</v>
          </cell>
        </row>
        <row r="314">
          <cell r="A314" t="str">
            <v>053660</v>
          </cell>
          <cell r="B314" t="str">
            <v>秋田県</v>
          </cell>
          <cell r="C314" t="str">
            <v>井川町</v>
          </cell>
          <cell r="D314" t="str">
            <v>秋田県井川町</v>
          </cell>
          <cell r="E314" t="str">
            <v>ｱｷﾀｹﾝ</v>
          </cell>
          <cell r="F314" t="str">
            <v>ｲｶﾜﾏﾁ</v>
          </cell>
          <cell r="G314" t="str">
            <v>ｱｷﾀｹﾝｲｶﾜﾏﾁ</v>
          </cell>
        </row>
        <row r="315">
          <cell r="A315" t="str">
            <v>053686</v>
          </cell>
          <cell r="B315" t="str">
            <v>秋田県</v>
          </cell>
          <cell r="C315" t="str">
            <v>大潟村</v>
          </cell>
          <cell r="D315" t="str">
            <v>秋田県大潟村</v>
          </cell>
          <cell r="E315" t="str">
            <v>ｱｷﾀｹﾝ</v>
          </cell>
          <cell r="F315" t="str">
            <v>ｵｵｶﾞﾀﾑﾗ</v>
          </cell>
          <cell r="G315" t="str">
            <v>ｱｷﾀｹﾝｵｵｶﾞﾀﾑﾗ</v>
          </cell>
        </row>
        <row r="316">
          <cell r="A316" t="str">
            <v>054348</v>
          </cell>
          <cell r="B316" t="str">
            <v>秋田県</v>
          </cell>
          <cell r="C316" t="str">
            <v>美郷町</v>
          </cell>
          <cell r="D316" t="str">
            <v>秋田県美郷町</v>
          </cell>
          <cell r="E316" t="str">
            <v>ｱｷﾀｹﾝ</v>
          </cell>
          <cell r="F316" t="str">
            <v>ﾐｻﾄﾁｮｳ</v>
          </cell>
          <cell r="G316" t="str">
            <v>ｱｷﾀｹﾝﾐｻﾄﾁｮｳ</v>
          </cell>
        </row>
        <row r="317">
          <cell r="A317" t="str">
            <v>054631</v>
          </cell>
          <cell r="B317" t="str">
            <v>秋田県</v>
          </cell>
          <cell r="C317" t="str">
            <v>羽後町</v>
          </cell>
          <cell r="D317" t="str">
            <v>秋田県羽後町</v>
          </cell>
          <cell r="E317" t="str">
            <v>ｱｷﾀｹﾝ</v>
          </cell>
          <cell r="F317" t="str">
            <v>ｳｺﾞﾏﾁ</v>
          </cell>
          <cell r="G317" t="str">
            <v>ｱｷﾀｹﾝｳｺﾞﾏﾁ</v>
          </cell>
        </row>
        <row r="318">
          <cell r="A318" t="str">
            <v>054640</v>
          </cell>
          <cell r="B318" t="str">
            <v>秋田県</v>
          </cell>
          <cell r="C318" t="str">
            <v>東成瀬村</v>
          </cell>
          <cell r="D318" t="str">
            <v>秋田県東成瀬村</v>
          </cell>
          <cell r="E318" t="str">
            <v>ｱｷﾀｹﾝ</v>
          </cell>
          <cell r="F318" t="str">
            <v>ﾋｶﾞｼﾅﾙｾﾑﾗ</v>
          </cell>
          <cell r="G318" t="str">
            <v>ｱｷﾀｹﾝﾋｶﾞｼﾅﾙｾﾑﾗ</v>
          </cell>
        </row>
        <row r="319">
          <cell r="A319" t="str">
            <v>060003</v>
          </cell>
          <cell r="B319" t="str">
            <v>山形県</v>
          </cell>
          <cell r="D319" t="str">
            <v>山形県</v>
          </cell>
          <cell r="E319" t="str">
            <v>ﾔﾏｶﾞﾀｹﾝ</v>
          </cell>
          <cell r="G319" t="str">
            <v>ﾔﾏｶﾞﾀｹﾝ</v>
          </cell>
        </row>
        <row r="320">
          <cell r="A320" t="str">
            <v>062014</v>
          </cell>
          <cell r="B320" t="str">
            <v>山形県</v>
          </cell>
          <cell r="C320" t="str">
            <v>山形市</v>
          </cell>
          <cell r="D320" t="str">
            <v>山形県山形市</v>
          </cell>
          <cell r="E320" t="str">
            <v>ﾔﾏｶﾞﾀｹﾝ</v>
          </cell>
          <cell r="F320" t="str">
            <v>ﾔﾏｶﾞﾀｼ</v>
          </cell>
          <cell r="G320" t="str">
            <v>ﾔﾏｶﾞﾀｹﾝﾔﾏｶﾞﾀｼ</v>
          </cell>
        </row>
        <row r="321">
          <cell r="A321" t="str">
            <v>062022</v>
          </cell>
          <cell r="B321" t="str">
            <v>山形県</v>
          </cell>
          <cell r="C321" t="str">
            <v>米沢市</v>
          </cell>
          <cell r="D321" t="str">
            <v>山形県米沢市</v>
          </cell>
          <cell r="E321" t="str">
            <v>ﾔﾏｶﾞﾀｹﾝ</v>
          </cell>
          <cell r="F321" t="str">
            <v>ﾖﾈｻﾞﾜｼ</v>
          </cell>
          <cell r="G321" t="str">
            <v>ﾔﾏｶﾞﾀｹﾝﾖﾈｻﾞﾜｼ</v>
          </cell>
        </row>
        <row r="322">
          <cell r="A322" t="str">
            <v>062031</v>
          </cell>
          <cell r="B322" t="str">
            <v>山形県</v>
          </cell>
          <cell r="C322" t="str">
            <v>鶴岡市</v>
          </cell>
          <cell r="D322" t="str">
            <v>山形県鶴岡市</v>
          </cell>
          <cell r="E322" t="str">
            <v>ﾔﾏｶﾞﾀｹﾝ</v>
          </cell>
          <cell r="F322" t="str">
            <v>ﾂﾙｵｶｼ</v>
          </cell>
          <cell r="G322" t="str">
            <v>ﾔﾏｶﾞﾀｹﾝﾂﾙｵｶｼ</v>
          </cell>
        </row>
        <row r="323">
          <cell r="A323" t="str">
            <v>062049</v>
          </cell>
          <cell r="B323" t="str">
            <v>山形県</v>
          </cell>
          <cell r="C323" t="str">
            <v>酒田市</v>
          </cell>
          <cell r="D323" t="str">
            <v>山形県酒田市</v>
          </cell>
          <cell r="E323" t="str">
            <v>ﾔﾏｶﾞﾀｹﾝ</v>
          </cell>
          <cell r="F323" t="str">
            <v>ｻｶﾀｼ</v>
          </cell>
          <cell r="G323" t="str">
            <v>ﾔﾏｶﾞﾀｹﾝｻｶﾀｼ</v>
          </cell>
        </row>
        <row r="324">
          <cell r="A324" t="str">
            <v>062057</v>
          </cell>
          <cell r="B324" t="str">
            <v>山形県</v>
          </cell>
          <cell r="C324" t="str">
            <v>新庄市</v>
          </cell>
          <cell r="D324" t="str">
            <v>山形県新庄市</v>
          </cell>
          <cell r="E324" t="str">
            <v>ﾔﾏｶﾞﾀｹﾝ</v>
          </cell>
          <cell r="F324" t="str">
            <v>ｼﾝｼﾞｮｳｼ</v>
          </cell>
          <cell r="G324" t="str">
            <v>ﾔﾏｶﾞﾀｹﾝｼﾝｼﾞｮｳｼ</v>
          </cell>
        </row>
        <row r="325">
          <cell r="A325" t="str">
            <v>062065</v>
          </cell>
          <cell r="B325" t="str">
            <v>山形県</v>
          </cell>
          <cell r="C325" t="str">
            <v>寒河江市</v>
          </cell>
          <cell r="D325" t="str">
            <v>山形県寒河江市</v>
          </cell>
          <cell r="E325" t="str">
            <v>ﾔﾏｶﾞﾀｹﾝ</v>
          </cell>
          <cell r="F325" t="str">
            <v>ｻｶﾞｴｼ</v>
          </cell>
          <cell r="G325" t="str">
            <v>ﾔﾏｶﾞﾀｹﾝｻｶﾞｴｼ</v>
          </cell>
        </row>
        <row r="326">
          <cell r="A326" t="str">
            <v>062073</v>
          </cell>
          <cell r="B326" t="str">
            <v>山形県</v>
          </cell>
          <cell r="C326" t="str">
            <v>上山市</v>
          </cell>
          <cell r="D326" t="str">
            <v>山形県上山市</v>
          </cell>
          <cell r="E326" t="str">
            <v>ﾔﾏｶﾞﾀｹﾝ</v>
          </cell>
          <cell r="F326" t="str">
            <v>ｶﾐﾉﾔﾏｼ</v>
          </cell>
          <cell r="G326" t="str">
            <v>ﾔﾏｶﾞﾀｹﾝｶﾐﾉﾔﾏｼ</v>
          </cell>
        </row>
        <row r="327">
          <cell r="A327" t="str">
            <v>062081</v>
          </cell>
          <cell r="B327" t="str">
            <v>山形県</v>
          </cell>
          <cell r="C327" t="str">
            <v>村山市</v>
          </cell>
          <cell r="D327" t="str">
            <v>山形県村山市</v>
          </cell>
          <cell r="E327" t="str">
            <v>ﾔﾏｶﾞﾀｹﾝ</v>
          </cell>
          <cell r="F327" t="str">
            <v>ﾑﾗﾔﾏｼ</v>
          </cell>
          <cell r="G327" t="str">
            <v>ﾔﾏｶﾞﾀｹﾝﾑﾗﾔﾏｼ</v>
          </cell>
        </row>
        <row r="328">
          <cell r="A328" t="str">
            <v>062090</v>
          </cell>
          <cell r="B328" t="str">
            <v>山形県</v>
          </cell>
          <cell r="C328" t="str">
            <v>長井市</v>
          </cell>
          <cell r="D328" t="str">
            <v>山形県長井市</v>
          </cell>
          <cell r="E328" t="str">
            <v>ﾔﾏｶﾞﾀｹﾝ</v>
          </cell>
          <cell r="F328" t="str">
            <v>ﾅｶﾞｲｼ</v>
          </cell>
          <cell r="G328" t="str">
            <v>ﾔﾏｶﾞﾀｹﾝﾅｶﾞｲｼ</v>
          </cell>
        </row>
        <row r="329">
          <cell r="A329" t="str">
            <v>062103</v>
          </cell>
          <cell r="B329" t="str">
            <v>山形県</v>
          </cell>
          <cell r="C329" t="str">
            <v>天童市</v>
          </cell>
          <cell r="D329" t="str">
            <v>山形県天童市</v>
          </cell>
          <cell r="E329" t="str">
            <v>ﾔﾏｶﾞﾀｹﾝ</v>
          </cell>
          <cell r="F329" t="str">
            <v>ﾃﾝﾄﾞｳｼ</v>
          </cell>
          <cell r="G329" t="str">
            <v>ﾔﾏｶﾞﾀｹﾝﾃﾝﾄﾞｳｼ</v>
          </cell>
        </row>
        <row r="330">
          <cell r="A330" t="str">
            <v>062111</v>
          </cell>
          <cell r="B330" t="str">
            <v>山形県</v>
          </cell>
          <cell r="C330" t="str">
            <v>東根市</v>
          </cell>
          <cell r="D330" t="str">
            <v>山形県東根市</v>
          </cell>
          <cell r="E330" t="str">
            <v>ﾔﾏｶﾞﾀｹﾝ</v>
          </cell>
          <cell r="F330" t="str">
            <v>ﾋｶﾞｼﾈｼ</v>
          </cell>
          <cell r="G330" t="str">
            <v>ﾔﾏｶﾞﾀｹﾝﾋｶﾞｼﾈｼ</v>
          </cell>
        </row>
        <row r="331">
          <cell r="A331" t="str">
            <v>062120</v>
          </cell>
          <cell r="B331" t="str">
            <v>山形県</v>
          </cell>
          <cell r="C331" t="str">
            <v>尾花沢市</v>
          </cell>
          <cell r="D331" t="str">
            <v>山形県尾花沢市</v>
          </cell>
          <cell r="E331" t="str">
            <v>ﾔﾏｶﾞﾀｹﾝ</v>
          </cell>
          <cell r="F331" t="str">
            <v>ｵﾊﾞﾅｻﾞﾜｼ</v>
          </cell>
          <cell r="G331" t="str">
            <v>ﾔﾏｶﾞﾀｹﾝｵﾊﾞﾅｻﾞﾜｼ</v>
          </cell>
        </row>
        <row r="332">
          <cell r="A332" t="str">
            <v>062138</v>
          </cell>
          <cell r="B332" t="str">
            <v>山形県</v>
          </cell>
          <cell r="C332" t="str">
            <v>南陽市</v>
          </cell>
          <cell r="D332" t="str">
            <v>山形県南陽市</v>
          </cell>
          <cell r="E332" t="str">
            <v>ﾔﾏｶﾞﾀｹﾝ</v>
          </cell>
          <cell r="F332" t="str">
            <v>ﾅﾝﾖｳｼ</v>
          </cell>
          <cell r="G332" t="str">
            <v>ﾔﾏｶﾞﾀｹﾝﾅﾝﾖｳｼ</v>
          </cell>
        </row>
        <row r="333">
          <cell r="A333" t="str">
            <v>063011</v>
          </cell>
          <cell r="B333" t="str">
            <v>山形県</v>
          </cell>
          <cell r="C333" t="str">
            <v>山辺町</v>
          </cell>
          <cell r="D333" t="str">
            <v>山形県山辺町</v>
          </cell>
          <cell r="E333" t="str">
            <v>ﾔﾏｶﾞﾀｹﾝ</v>
          </cell>
          <cell r="F333" t="str">
            <v>ﾔﾏﾉﾍﾞﾏﾁ</v>
          </cell>
          <cell r="G333" t="str">
            <v>ﾔﾏｶﾞﾀｹﾝﾔﾏﾉﾍﾞﾏﾁ</v>
          </cell>
        </row>
        <row r="334">
          <cell r="A334" t="str">
            <v>063029</v>
          </cell>
          <cell r="B334" t="str">
            <v>山形県</v>
          </cell>
          <cell r="C334" t="str">
            <v>中山町</v>
          </cell>
          <cell r="D334" t="str">
            <v>山形県中山町</v>
          </cell>
          <cell r="E334" t="str">
            <v>ﾔﾏｶﾞﾀｹﾝ</v>
          </cell>
          <cell r="F334" t="str">
            <v>ﾅｶﾔﾏﾏﾁ</v>
          </cell>
          <cell r="G334" t="str">
            <v>ﾔﾏｶﾞﾀｹﾝﾅｶﾔﾏﾏﾁ</v>
          </cell>
        </row>
        <row r="335">
          <cell r="A335" t="str">
            <v>063215</v>
          </cell>
          <cell r="B335" t="str">
            <v>山形県</v>
          </cell>
          <cell r="C335" t="str">
            <v>河北町</v>
          </cell>
          <cell r="D335" t="str">
            <v>山形県河北町</v>
          </cell>
          <cell r="E335" t="str">
            <v>ﾔﾏｶﾞﾀｹﾝ</v>
          </cell>
          <cell r="F335" t="str">
            <v>ｶﾎｸﾁｮｳ</v>
          </cell>
          <cell r="G335" t="str">
            <v>ﾔﾏｶﾞﾀｹﾝｶﾎｸﾁｮｳ</v>
          </cell>
        </row>
        <row r="336">
          <cell r="A336" t="str">
            <v>063223</v>
          </cell>
          <cell r="B336" t="str">
            <v>山形県</v>
          </cell>
          <cell r="C336" t="str">
            <v>西川町</v>
          </cell>
          <cell r="D336" t="str">
            <v>山形県西川町</v>
          </cell>
          <cell r="E336" t="str">
            <v>ﾔﾏｶﾞﾀｹﾝ</v>
          </cell>
          <cell r="F336" t="str">
            <v>ﾆｼｶﾜﾏﾁ</v>
          </cell>
          <cell r="G336" t="str">
            <v>ﾔﾏｶﾞﾀｹﾝﾆｼｶﾜﾏﾁ</v>
          </cell>
        </row>
        <row r="337">
          <cell r="A337" t="str">
            <v>063231</v>
          </cell>
          <cell r="B337" t="str">
            <v>山形県</v>
          </cell>
          <cell r="C337" t="str">
            <v>朝日町</v>
          </cell>
          <cell r="D337" t="str">
            <v>山形県朝日町</v>
          </cell>
          <cell r="E337" t="str">
            <v>ﾔﾏｶﾞﾀｹﾝ</v>
          </cell>
          <cell r="F337" t="str">
            <v>ｱｻﾋﾏﾁ</v>
          </cell>
          <cell r="G337" t="str">
            <v>ﾔﾏｶﾞﾀｹﾝｱｻﾋﾏﾁ</v>
          </cell>
        </row>
        <row r="338">
          <cell r="A338" t="str">
            <v>063240</v>
          </cell>
          <cell r="B338" t="str">
            <v>山形県</v>
          </cell>
          <cell r="C338" t="str">
            <v>大江町</v>
          </cell>
          <cell r="D338" t="str">
            <v>山形県大江町</v>
          </cell>
          <cell r="E338" t="str">
            <v>ﾔﾏｶﾞﾀｹﾝ</v>
          </cell>
          <cell r="F338" t="str">
            <v>ｵｵｴﾏﾁ</v>
          </cell>
          <cell r="G338" t="str">
            <v>ﾔﾏｶﾞﾀｹﾝｵｵｴﾏﾁ</v>
          </cell>
        </row>
        <row r="339">
          <cell r="A339" t="str">
            <v>063410</v>
          </cell>
          <cell r="B339" t="str">
            <v>山形県</v>
          </cell>
          <cell r="C339" t="str">
            <v>大石田町</v>
          </cell>
          <cell r="D339" t="str">
            <v>山形県大石田町</v>
          </cell>
          <cell r="E339" t="str">
            <v>ﾔﾏｶﾞﾀｹﾝ</v>
          </cell>
          <cell r="F339" t="str">
            <v>ｵｵｲｼﾀﾞﾏﾁ</v>
          </cell>
          <cell r="G339" t="str">
            <v>ﾔﾏｶﾞﾀｹﾝｵｵｲｼﾀﾞﾏﾁ</v>
          </cell>
        </row>
        <row r="340">
          <cell r="A340" t="str">
            <v>063614</v>
          </cell>
          <cell r="B340" t="str">
            <v>山形県</v>
          </cell>
          <cell r="C340" t="str">
            <v>金山町</v>
          </cell>
          <cell r="D340" t="str">
            <v>山形県金山町</v>
          </cell>
          <cell r="E340" t="str">
            <v>ﾔﾏｶﾞﾀｹﾝ</v>
          </cell>
          <cell r="F340" t="str">
            <v>ｶﾈﾔﾏﾏﾁ</v>
          </cell>
          <cell r="G340" t="str">
            <v>ﾔﾏｶﾞﾀｹﾝｶﾈﾔﾏﾏﾁ</v>
          </cell>
        </row>
        <row r="341">
          <cell r="A341" t="str">
            <v>063622</v>
          </cell>
          <cell r="B341" t="str">
            <v>山形県</v>
          </cell>
          <cell r="C341" t="str">
            <v>最上町</v>
          </cell>
          <cell r="D341" t="str">
            <v>山形県最上町</v>
          </cell>
          <cell r="E341" t="str">
            <v>ﾔﾏｶﾞﾀｹﾝ</v>
          </cell>
          <cell r="F341" t="str">
            <v>ﾓｶﾞﾐﾏﾁ</v>
          </cell>
          <cell r="G341" t="str">
            <v>ﾔﾏｶﾞﾀｹﾝﾓｶﾞﾐﾏﾁ</v>
          </cell>
        </row>
        <row r="342">
          <cell r="A342" t="str">
            <v>063631</v>
          </cell>
          <cell r="B342" t="str">
            <v>山形県</v>
          </cell>
          <cell r="C342" t="str">
            <v>舟形町</v>
          </cell>
          <cell r="D342" t="str">
            <v>山形県舟形町</v>
          </cell>
          <cell r="E342" t="str">
            <v>ﾔﾏｶﾞﾀｹﾝ</v>
          </cell>
          <cell r="F342" t="str">
            <v>ﾌﾅｶﾞﾀﾏﾁ</v>
          </cell>
          <cell r="G342" t="str">
            <v>ﾔﾏｶﾞﾀｹﾝﾌﾅｶﾞﾀﾏﾁ</v>
          </cell>
        </row>
        <row r="343">
          <cell r="A343" t="str">
            <v>063649</v>
          </cell>
          <cell r="B343" t="str">
            <v>山形県</v>
          </cell>
          <cell r="C343" t="str">
            <v>真室川町</v>
          </cell>
          <cell r="D343" t="str">
            <v>山形県真室川町</v>
          </cell>
          <cell r="E343" t="str">
            <v>ﾔﾏｶﾞﾀｹﾝ</v>
          </cell>
          <cell r="F343" t="str">
            <v>ﾏﾑﾛｶﾞﾜﾏﾁ</v>
          </cell>
          <cell r="G343" t="str">
            <v>ﾔﾏｶﾞﾀｹﾝﾏﾑﾛｶﾞﾜﾏﾁ</v>
          </cell>
        </row>
        <row r="344">
          <cell r="A344" t="str">
            <v>063657</v>
          </cell>
          <cell r="B344" t="str">
            <v>山形県</v>
          </cell>
          <cell r="C344" t="str">
            <v>大蔵村</v>
          </cell>
          <cell r="D344" t="str">
            <v>山形県大蔵村</v>
          </cell>
          <cell r="E344" t="str">
            <v>ﾔﾏｶﾞﾀｹﾝ</v>
          </cell>
          <cell r="F344" t="str">
            <v>ｵｵｸﾗﾑﾗ</v>
          </cell>
          <cell r="G344" t="str">
            <v>ﾔﾏｶﾞﾀｹﾝｵｵｸﾗﾑﾗ</v>
          </cell>
        </row>
        <row r="345">
          <cell r="A345" t="str">
            <v>063665</v>
          </cell>
          <cell r="B345" t="str">
            <v>山形県</v>
          </cell>
          <cell r="C345" t="str">
            <v>鮭川村</v>
          </cell>
          <cell r="D345" t="str">
            <v>山形県鮭川村</v>
          </cell>
          <cell r="E345" t="str">
            <v>ﾔﾏｶﾞﾀｹﾝ</v>
          </cell>
          <cell r="F345" t="str">
            <v>ｻｹｶﾞﾜﾑﾗ</v>
          </cell>
          <cell r="G345" t="str">
            <v>ﾔﾏｶﾞﾀｹﾝｻｹｶﾞﾜﾑﾗ</v>
          </cell>
        </row>
        <row r="346">
          <cell r="A346" t="str">
            <v>063673</v>
          </cell>
          <cell r="B346" t="str">
            <v>山形県</v>
          </cell>
          <cell r="C346" t="str">
            <v>戸沢村</v>
          </cell>
          <cell r="D346" t="str">
            <v>山形県戸沢村</v>
          </cell>
          <cell r="E346" t="str">
            <v>ﾔﾏｶﾞﾀｹﾝ</v>
          </cell>
          <cell r="F346" t="str">
            <v>ﾄｻﾞﾜﾑﾗ</v>
          </cell>
          <cell r="G346" t="str">
            <v>ﾔﾏｶﾞﾀｹﾝﾄｻﾞﾜﾑﾗ</v>
          </cell>
        </row>
        <row r="347">
          <cell r="A347" t="str">
            <v>063819</v>
          </cell>
          <cell r="B347" t="str">
            <v>山形県</v>
          </cell>
          <cell r="C347" t="str">
            <v>高畠町</v>
          </cell>
          <cell r="D347" t="str">
            <v>山形県高畠町</v>
          </cell>
          <cell r="E347" t="str">
            <v>ﾔﾏｶﾞﾀｹﾝ</v>
          </cell>
          <cell r="F347" t="str">
            <v>ﾀｶﾊﾀﾏﾁ</v>
          </cell>
          <cell r="G347" t="str">
            <v>ﾔﾏｶﾞﾀｹﾝﾀｶﾊﾀﾏﾁ</v>
          </cell>
        </row>
        <row r="348">
          <cell r="A348" t="str">
            <v>063827</v>
          </cell>
          <cell r="B348" t="str">
            <v>山形県</v>
          </cell>
          <cell r="C348" t="str">
            <v>川西町</v>
          </cell>
          <cell r="D348" t="str">
            <v>山形県川西町</v>
          </cell>
          <cell r="E348" t="str">
            <v>ﾔﾏｶﾞﾀｹﾝ</v>
          </cell>
          <cell r="F348" t="str">
            <v>ｶﾜﾆｼﾏﾁ</v>
          </cell>
          <cell r="G348" t="str">
            <v>ﾔﾏｶﾞﾀｹﾝｶﾜﾆｼﾏﾁ</v>
          </cell>
        </row>
        <row r="349">
          <cell r="A349" t="str">
            <v>064017</v>
          </cell>
          <cell r="B349" t="str">
            <v>山形県</v>
          </cell>
          <cell r="C349" t="str">
            <v>小国町</v>
          </cell>
          <cell r="D349" t="str">
            <v>山形県小国町</v>
          </cell>
          <cell r="E349" t="str">
            <v>ﾔﾏｶﾞﾀｹﾝ</v>
          </cell>
          <cell r="F349" t="str">
            <v>ｵｸﾞﾆﾏﾁ</v>
          </cell>
          <cell r="G349" t="str">
            <v>ﾔﾏｶﾞﾀｹﾝｵｸﾞﾆﾏﾁ</v>
          </cell>
        </row>
        <row r="350">
          <cell r="A350" t="str">
            <v>064025</v>
          </cell>
          <cell r="B350" t="str">
            <v>山形県</v>
          </cell>
          <cell r="C350" t="str">
            <v>白鷹町</v>
          </cell>
          <cell r="D350" t="str">
            <v>山形県白鷹町</v>
          </cell>
          <cell r="E350" t="str">
            <v>ﾔﾏｶﾞﾀｹﾝ</v>
          </cell>
          <cell r="F350" t="str">
            <v>ｼﾗﾀｶﾏﾁ</v>
          </cell>
          <cell r="G350" t="str">
            <v>ﾔﾏｶﾞﾀｹﾝｼﾗﾀｶﾏﾁ</v>
          </cell>
        </row>
        <row r="351">
          <cell r="A351" t="str">
            <v>064033</v>
          </cell>
          <cell r="B351" t="str">
            <v>山形県</v>
          </cell>
          <cell r="C351" t="str">
            <v>飯豊町</v>
          </cell>
          <cell r="D351" t="str">
            <v>山形県飯豊町</v>
          </cell>
          <cell r="E351" t="str">
            <v>ﾔﾏｶﾞﾀｹﾝ</v>
          </cell>
          <cell r="F351" t="str">
            <v>ｲｲﾃﾞﾏﾁ</v>
          </cell>
          <cell r="G351" t="str">
            <v>ﾔﾏｶﾞﾀｹﾝｲｲﾃﾞﾏﾁ</v>
          </cell>
        </row>
        <row r="352">
          <cell r="A352" t="str">
            <v>064262</v>
          </cell>
          <cell r="B352" t="str">
            <v>山形県</v>
          </cell>
          <cell r="C352" t="str">
            <v>三川町</v>
          </cell>
          <cell r="D352" t="str">
            <v>山形県三川町</v>
          </cell>
          <cell r="E352" t="str">
            <v>ﾔﾏｶﾞﾀｹﾝ</v>
          </cell>
          <cell r="F352" t="str">
            <v>ﾐｶﾜﾏﾁ</v>
          </cell>
          <cell r="G352" t="str">
            <v>ﾔﾏｶﾞﾀｹﾝﾐｶﾜﾏﾁ</v>
          </cell>
        </row>
        <row r="353">
          <cell r="A353" t="str">
            <v>064289</v>
          </cell>
          <cell r="B353" t="str">
            <v>山形県</v>
          </cell>
          <cell r="C353" t="str">
            <v>庄内町</v>
          </cell>
          <cell r="D353" t="str">
            <v>山形県庄内町</v>
          </cell>
          <cell r="E353" t="str">
            <v>ﾔﾏｶﾞﾀｹﾝ</v>
          </cell>
          <cell r="F353" t="str">
            <v>ｼﾖｳﾅｲﾏﾁ</v>
          </cell>
          <cell r="G353" t="str">
            <v>ﾔﾏｶﾞﾀｹﾝｼﾖｳﾅｲﾏﾁ</v>
          </cell>
        </row>
        <row r="354">
          <cell r="A354" t="str">
            <v>064611</v>
          </cell>
          <cell r="B354" t="str">
            <v>山形県</v>
          </cell>
          <cell r="C354" t="str">
            <v>遊佐町</v>
          </cell>
          <cell r="D354" t="str">
            <v>山形県遊佐町</v>
          </cell>
          <cell r="E354" t="str">
            <v>ﾔﾏｶﾞﾀｹﾝ</v>
          </cell>
          <cell r="F354" t="str">
            <v>ﾕｻﾞﾏﾁ</v>
          </cell>
          <cell r="G354" t="str">
            <v>ﾔﾏｶﾞﾀｹﾝﾕｻﾞﾏﾁ</v>
          </cell>
        </row>
        <row r="355">
          <cell r="A355" t="str">
            <v>070009</v>
          </cell>
          <cell r="B355" t="str">
            <v>福島県</v>
          </cell>
          <cell r="D355" t="str">
            <v>福島県</v>
          </cell>
          <cell r="E355" t="str">
            <v>ﾌｸｼﾏｹﾝ</v>
          </cell>
          <cell r="G355" t="str">
            <v>ﾌｸｼﾏｹﾝ</v>
          </cell>
        </row>
        <row r="356">
          <cell r="A356" t="str">
            <v>072010</v>
          </cell>
          <cell r="B356" t="str">
            <v>福島県</v>
          </cell>
          <cell r="C356" t="str">
            <v>福島市</v>
          </cell>
          <cell r="D356" t="str">
            <v>福島県福島市</v>
          </cell>
          <cell r="E356" t="str">
            <v>ﾌｸｼﾏｹﾝ</v>
          </cell>
          <cell r="F356" t="str">
            <v>ﾌｸｼﾏｼ</v>
          </cell>
          <cell r="G356" t="str">
            <v>ﾌｸｼﾏｹﾝﾌｸｼﾏｼ</v>
          </cell>
        </row>
        <row r="357">
          <cell r="A357" t="str">
            <v>072028</v>
          </cell>
          <cell r="B357" t="str">
            <v>福島県</v>
          </cell>
          <cell r="C357" t="str">
            <v>会津若松市</v>
          </cell>
          <cell r="D357" t="str">
            <v>福島県会津若松市</v>
          </cell>
          <cell r="E357" t="str">
            <v>ﾌｸｼﾏｹﾝ</v>
          </cell>
          <cell r="F357" t="str">
            <v>ｱｲﾂﾞﾜｶﾏﾂｼ</v>
          </cell>
          <cell r="G357" t="str">
            <v>ﾌｸｼﾏｹﾝｱｲﾂﾞﾜｶﾏﾂｼ</v>
          </cell>
        </row>
        <row r="358">
          <cell r="A358" t="str">
            <v>072036</v>
          </cell>
          <cell r="B358" t="str">
            <v>福島県</v>
          </cell>
          <cell r="C358" t="str">
            <v>郡山市</v>
          </cell>
          <cell r="D358" t="str">
            <v>福島県郡山市</v>
          </cell>
          <cell r="E358" t="str">
            <v>ﾌｸｼﾏｹﾝ</v>
          </cell>
          <cell r="F358" t="str">
            <v>ｺｵﾘﾔﾏｼ</v>
          </cell>
          <cell r="G358" t="str">
            <v>ﾌｸｼﾏｹﾝｺｵﾘﾔﾏｼ</v>
          </cell>
        </row>
        <row r="359">
          <cell r="A359" t="str">
            <v>072044</v>
          </cell>
          <cell r="B359" t="str">
            <v>福島県</v>
          </cell>
          <cell r="C359" t="str">
            <v>いわき市</v>
          </cell>
          <cell r="D359" t="str">
            <v>福島県いわき市</v>
          </cell>
          <cell r="E359" t="str">
            <v>ﾌｸｼﾏｹﾝ</v>
          </cell>
          <cell r="F359" t="str">
            <v>ｲﾜｷｼ</v>
          </cell>
          <cell r="G359" t="str">
            <v>ﾌｸｼﾏｹﾝｲﾜｷｼ</v>
          </cell>
        </row>
        <row r="360">
          <cell r="A360" t="str">
            <v>072052</v>
          </cell>
          <cell r="B360" t="str">
            <v>福島県</v>
          </cell>
          <cell r="C360" t="str">
            <v>白河市</v>
          </cell>
          <cell r="D360" t="str">
            <v>福島県白河市</v>
          </cell>
          <cell r="E360" t="str">
            <v>ﾌｸｼﾏｹﾝ</v>
          </cell>
          <cell r="F360" t="str">
            <v>ｼﾗｶﾜｼ</v>
          </cell>
          <cell r="G360" t="str">
            <v>ﾌｸｼﾏｹﾝｼﾗｶﾜｼ</v>
          </cell>
        </row>
        <row r="361">
          <cell r="A361" t="str">
            <v>072079</v>
          </cell>
          <cell r="B361" t="str">
            <v>福島県</v>
          </cell>
          <cell r="C361" t="str">
            <v>須賀川市</v>
          </cell>
          <cell r="D361" t="str">
            <v>福島県須賀川市</v>
          </cell>
          <cell r="E361" t="str">
            <v>ﾌｸｼﾏｹﾝ</v>
          </cell>
          <cell r="F361" t="str">
            <v>ｽｶｶﾞﾜｼ</v>
          </cell>
          <cell r="G361" t="str">
            <v>ﾌｸｼﾏｹﾝｽｶｶﾞﾜｼ</v>
          </cell>
        </row>
        <row r="362">
          <cell r="A362" t="str">
            <v>072087</v>
          </cell>
          <cell r="B362" t="str">
            <v>福島県</v>
          </cell>
          <cell r="C362" t="str">
            <v>喜多方市</v>
          </cell>
          <cell r="D362" t="str">
            <v>福島県喜多方市</v>
          </cell>
          <cell r="E362" t="str">
            <v>ﾌｸｼﾏｹﾝ</v>
          </cell>
          <cell r="F362" t="str">
            <v>ｷﾀｶﾀｼ</v>
          </cell>
          <cell r="G362" t="str">
            <v>ﾌｸｼﾏｹﾝｷﾀｶﾀｼ</v>
          </cell>
        </row>
        <row r="363">
          <cell r="A363" t="str">
            <v>072095</v>
          </cell>
          <cell r="B363" t="str">
            <v>福島県</v>
          </cell>
          <cell r="C363" t="str">
            <v>相馬市</v>
          </cell>
          <cell r="D363" t="str">
            <v>福島県相馬市</v>
          </cell>
          <cell r="E363" t="str">
            <v>ﾌｸｼﾏｹﾝ</v>
          </cell>
          <cell r="F363" t="str">
            <v>ｿｳﾏｼ</v>
          </cell>
          <cell r="G363" t="str">
            <v>ﾌｸｼﾏｹﾝｿｳﾏｼ</v>
          </cell>
        </row>
        <row r="364">
          <cell r="A364" t="str">
            <v>072109</v>
          </cell>
          <cell r="B364" t="str">
            <v>福島県</v>
          </cell>
          <cell r="C364" t="str">
            <v>二本松市</v>
          </cell>
          <cell r="D364" t="str">
            <v>福島県二本松市</v>
          </cell>
          <cell r="E364" t="str">
            <v>ﾌｸｼﾏｹﾝ</v>
          </cell>
          <cell r="F364" t="str">
            <v>ﾆﾎﾝﾏﾂｼ</v>
          </cell>
          <cell r="G364" t="str">
            <v>ﾌｸｼﾏｹﾝﾆﾎﾝﾏﾂｼ</v>
          </cell>
        </row>
        <row r="365">
          <cell r="A365" t="str">
            <v>072117</v>
          </cell>
          <cell r="B365" t="str">
            <v>福島県</v>
          </cell>
          <cell r="C365" t="str">
            <v>田村市</v>
          </cell>
          <cell r="D365" t="str">
            <v>福島県田村市</v>
          </cell>
          <cell r="E365" t="str">
            <v>ﾌｸｼﾏｹﾝ</v>
          </cell>
          <cell r="F365" t="str">
            <v>ﾀﾑﾗｼ</v>
          </cell>
          <cell r="G365" t="str">
            <v>ﾌｸｼﾏｹﾝﾀﾑﾗｼ</v>
          </cell>
        </row>
        <row r="366">
          <cell r="A366" t="str">
            <v>072125</v>
          </cell>
          <cell r="B366" t="str">
            <v>福島県</v>
          </cell>
          <cell r="C366" t="str">
            <v>南相馬市</v>
          </cell>
          <cell r="D366" t="str">
            <v>福島県南相馬市</v>
          </cell>
          <cell r="E366" t="str">
            <v>ﾌｸｼﾏｹﾝ</v>
          </cell>
          <cell r="F366" t="str">
            <v>ﾐﾅﾐｿｳﾏｼ</v>
          </cell>
          <cell r="G366" t="str">
            <v>ﾌｸｼﾏｹﾝﾐﾅﾐｿｳﾏｼ</v>
          </cell>
        </row>
        <row r="367">
          <cell r="A367" t="str">
            <v>072133</v>
          </cell>
          <cell r="B367" t="str">
            <v>福島県</v>
          </cell>
          <cell r="C367" t="str">
            <v>伊達市</v>
          </cell>
          <cell r="D367" t="str">
            <v>福島県伊達市</v>
          </cell>
          <cell r="E367" t="str">
            <v>ﾌｸｼﾏｹﾝ</v>
          </cell>
          <cell r="F367" t="str">
            <v>ﾀﾞﾃｼ</v>
          </cell>
          <cell r="G367" t="str">
            <v>ﾌｸｼﾏｹﾝﾀﾞﾃｼ</v>
          </cell>
        </row>
        <row r="368">
          <cell r="A368" t="str">
            <v>072141</v>
          </cell>
          <cell r="B368" t="str">
            <v>福島県</v>
          </cell>
          <cell r="C368" t="str">
            <v>本宮市</v>
          </cell>
          <cell r="D368" t="str">
            <v>福島県本宮市</v>
          </cell>
          <cell r="E368" t="str">
            <v>ﾌｸｼﾏｹﾝ</v>
          </cell>
          <cell r="F368" t="str">
            <v>ﾓﾄﾐﾔｼ</v>
          </cell>
          <cell r="G368" t="str">
            <v>ﾌｸｼﾏｹﾝﾓﾄﾐﾔｼ</v>
          </cell>
        </row>
        <row r="369">
          <cell r="A369" t="str">
            <v>073016</v>
          </cell>
          <cell r="B369" t="str">
            <v>福島県</v>
          </cell>
          <cell r="C369" t="str">
            <v>桑折町</v>
          </cell>
          <cell r="D369" t="str">
            <v>福島県桑折町</v>
          </cell>
          <cell r="E369" t="str">
            <v>ﾌｸｼﾏｹﾝ</v>
          </cell>
          <cell r="F369" t="str">
            <v>ｺｵﾘﾏﾁ</v>
          </cell>
          <cell r="G369" t="str">
            <v>ﾌｸｼﾏｹﾝｺｵﾘﾏﾁ</v>
          </cell>
        </row>
        <row r="370">
          <cell r="A370" t="str">
            <v>073032</v>
          </cell>
          <cell r="B370" t="str">
            <v>福島県</v>
          </cell>
          <cell r="C370" t="str">
            <v>国見町</v>
          </cell>
          <cell r="D370" t="str">
            <v>福島県国見町</v>
          </cell>
          <cell r="E370" t="str">
            <v>ﾌｸｼﾏｹﾝ</v>
          </cell>
          <cell r="F370" t="str">
            <v>ｸﾆﾐﾏﾁ</v>
          </cell>
          <cell r="G370" t="str">
            <v>ﾌｸｼﾏｹﾝｸﾆﾐﾏﾁ</v>
          </cell>
        </row>
        <row r="371">
          <cell r="A371" t="str">
            <v>073083</v>
          </cell>
          <cell r="B371" t="str">
            <v>福島県</v>
          </cell>
          <cell r="C371" t="str">
            <v>川俣町</v>
          </cell>
          <cell r="D371" t="str">
            <v>福島県川俣町</v>
          </cell>
          <cell r="E371" t="str">
            <v>ﾌｸｼﾏｹﾝ</v>
          </cell>
          <cell r="F371" t="str">
            <v>ｶﾜﾏﾀﾏﾁ</v>
          </cell>
          <cell r="G371" t="str">
            <v>ﾌｸｼﾏｹﾝｶﾜﾏﾀﾏﾁ</v>
          </cell>
        </row>
        <row r="372">
          <cell r="A372" t="str">
            <v>073229</v>
          </cell>
          <cell r="B372" t="str">
            <v>福島県</v>
          </cell>
          <cell r="C372" t="str">
            <v>大玉村</v>
          </cell>
          <cell r="D372" t="str">
            <v>福島県大玉村</v>
          </cell>
          <cell r="E372" t="str">
            <v>ﾌｸｼﾏｹﾝ</v>
          </cell>
          <cell r="F372" t="str">
            <v>ｵｵﾀﾏﾑﾗ</v>
          </cell>
          <cell r="G372" t="str">
            <v>ﾌｸｼﾏｹﾝｵｵﾀﾏﾑﾗ</v>
          </cell>
        </row>
        <row r="373">
          <cell r="A373" t="str">
            <v>073423</v>
          </cell>
          <cell r="B373" t="str">
            <v>福島県</v>
          </cell>
          <cell r="C373" t="str">
            <v>鏡石町</v>
          </cell>
          <cell r="D373" t="str">
            <v>福島県鏡石町</v>
          </cell>
          <cell r="E373" t="str">
            <v>ﾌｸｼﾏｹﾝ</v>
          </cell>
          <cell r="F373" t="str">
            <v>ｶｶﾞﾐｲｼﾏﾁ</v>
          </cell>
          <cell r="G373" t="str">
            <v>ﾌｸｼﾏｹﾝｶｶﾞﾐｲｼﾏﾁ</v>
          </cell>
        </row>
        <row r="374">
          <cell r="A374" t="str">
            <v>073440</v>
          </cell>
          <cell r="B374" t="str">
            <v>福島県</v>
          </cell>
          <cell r="C374" t="str">
            <v>天栄村</v>
          </cell>
          <cell r="D374" t="str">
            <v>福島県天栄村</v>
          </cell>
          <cell r="E374" t="str">
            <v>ﾌｸｼﾏｹﾝ</v>
          </cell>
          <cell r="F374" t="str">
            <v>ﾃﾝｴｲﾑﾗ</v>
          </cell>
          <cell r="G374" t="str">
            <v>ﾌｸｼﾏｹﾝﾃﾝｴｲﾑﾗ</v>
          </cell>
        </row>
        <row r="375">
          <cell r="A375" t="str">
            <v>073628</v>
          </cell>
          <cell r="B375" t="str">
            <v>福島県</v>
          </cell>
          <cell r="C375" t="str">
            <v>下郷町</v>
          </cell>
          <cell r="D375" t="str">
            <v>福島県下郷町</v>
          </cell>
          <cell r="E375" t="str">
            <v>ﾌｸｼﾏｹﾝ</v>
          </cell>
          <cell r="F375" t="str">
            <v>ｼﾓｺﾞｳﾏﾁ</v>
          </cell>
          <cell r="G375" t="str">
            <v>ﾌｸｼﾏｹﾝｼﾓｺﾞｳﾏﾁ</v>
          </cell>
        </row>
        <row r="376">
          <cell r="A376" t="str">
            <v>073644</v>
          </cell>
          <cell r="B376" t="str">
            <v>福島県</v>
          </cell>
          <cell r="C376" t="str">
            <v>檜枝岐村</v>
          </cell>
          <cell r="D376" t="str">
            <v>福島県檜枝岐村</v>
          </cell>
          <cell r="E376" t="str">
            <v>ﾌｸｼﾏｹﾝ</v>
          </cell>
          <cell r="F376" t="str">
            <v>ﾋﾉｴﾏﾀﾑﾗ</v>
          </cell>
          <cell r="G376" t="str">
            <v>ﾌｸｼﾏｹﾝﾋﾉｴﾏﾀﾑﾗ</v>
          </cell>
        </row>
        <row r="377">
          <cell r="A377" t="str">
            <v>073679</v>
          </cell>
          <cell r="B377" t="str">
            <v>福島県</v>
          </cell>
          <cell r="C377" t="str">
            <v>只見町</v>
          </cell>
          <cell r="D377" t="str">
            <v>福島県只見町</v>
          </cell>
          <cell r="E377" t="str">
            <v>ﾌｸｼﾏｹﾝ</v>
          </cell>
          <cell r="F377" t="str">
            <v>ﾀﾀﾞﾐﾏﾁ</v>
          </cell>
          <cell r="G377" t="str">
            <v>ﾌｸｼﾏｹﾝﾀﾀﾞﾐﾏﾁ</v>
          </cell>
        </row>
        <row r="378">
          <cell r="A378" t="str">
            <v>073687</v>
          </cell>
          <cell r="B378" t="str">
            <v>福島県</v>
          </cell>
          <cell r="C378" t="str">
            <v>南会津町</v>
          </cell>
          <cell r="D378" t="str">
            <v>福島県南会津町</v>
          </cell>
          <cell r="E378" t="str">
            <v>ﾌｸｼﾏｹﾝ</v>
          </cell>
          <cell r="F378" t="str">
            <v>ﾐﾅﾐｱｲﾂﾞﾏﾁ</v>
          </cell>
          <cell r="G378" t="str">
            <v>ﾌｸｼﾏｹﾝﾐﾅﾐｱｲﾂﾞﾏﾁ</v>
          </cell>
        </row>
        <row r="379">
          <cell r="A379" t="str">
            <v>074021</v>
          </cell>
          <cell r="B379" t="str">
            <v>福島県</v>
          </cell>
          <cell r="C379" t="str">
            <v>北塩原村</v>
          </cell>
          <cell r="D379" t="str">
            <v>福島県北塩原村</v>
          </cell>
          <cell r="E379" t="str">
            <v>ﾌｸｼﾏｹﾝ</v>
          </cell>
          <cell r="F379" t="str">
            <v>ｷﾀｼｵﾊﾞﾗﾑﾗ</v>
          </cell>
          <cell r="G379" t="str">
            <v>ﾌｸｼﾏｹﾝｷﾀｼｵﾊﾞﾗﾑﾗ</v>
          </cell>
        </row>
        <row r="380">
          <cell r="A380" t="str">
            <v>074055</v>
          </cell>
          <cell r="B380" t="str">
            <v>福島県</v>
          </cell>
          <cell r="C380" t="str">
            <v>西会津町</v>
          </cell>
          <cell r="D380" t="str">
            <v>福島県西会津町</v>
          </cell>
          <cell r="E380" t="str">
            <v>ﾌｸｼﾏｹﾝ</v>
          </cell>
          <cell r="F380" t="str">
            <v>ﾆｼｱｲﾂﾞﾏﾁ</v>
          </cell>
          <cell r="G380" t="str">
            <v>ﾌｸｼﾏｹﾝﾆｼｱｲﾂﾞﾏﾁ</v>
          </cell>
        </row>
        <row r="381">
          <cell r="A381" t="str">
            <v>074071</v>
          </cell>
          <cell r="B381" t="str">
            <v>福島県</v>
          </cell>
          <cell r="C381" t="str">
            <v>磐梯町</v>
          </cell>
          <cell r="D381" t="str">
            <v>福島県磐梯町</v>
          </cell>
          <cell r="E381" t="str">
            <v>ﾌｸｼﾏｹﾝ</v>
          </cell>
          <cell r="F381" t="str">
            <v>ﾊﾞﾝﾀﾞｲﾏﾁ</v>
          </cell>
          <cell r="G381" t="str">
            <v>ﾌｸｼﾏｹﾝﾊﾞﾝﾀﾞｲﾏﾁ</v>
          </cell>
        </row>
        <row r="382">
          <cell r="A382" t="str">
            <v>074080</v>
          </cell>
          <cell r="B382" t="str">
            <v>福島県</v>
          </cell>
          <cell r="C382" t="str">
            <v>猪苗代町</v>
          </cell>
          <cell r="D382" t="str">
            <v>福島県猪苗代町</v>
          </cell>
          <cell r="E382" t="str">
            <v>ﾌｸｼﾏｹﾝ</v>
          </cell>
          <cell r="F382" t="str">
            <v>ｲﾅﾜｼﾛﾏﾁ</v>
          </cell>
          <cell r="G382" t="str">
            <v>ﾌｸｼﾏｹﾝｲﾅﾜｼﾛﾏﾁ</v>
          </cell>
        </row>
        <row r="383">
          <cell r="A383" t="str">
            <v>074217</v>
          </cell>
          <cell r="B383" t="str">
            <v>福島県</v>
          </cell>
          <cell r="C383" t="str">
            <v>会津坂下町</v>
          </cell>
          <cell r="D383" t="str">
            <v>福島県会津坂下町</v>
          </cell>
          <cell r="E383" t="str">
            <v>ﾌｸｼﾏｹﾝ</v>
          </cell>
          <cell r="F383" t="str">
            <v>ｱｲﾂﾞﾊﾞﾝｹﾞﾏﾁ</v>
          </cell>
          <cell r="G383" t="str">
            <v>ﾌｸｼﾏｹﾝｱｲﾂﾞﾊﾞﾝｹﾞﾏﾁ</v>
          </cell>
        </row>
        <row r="384">
          <cell r="A384" t="str">
            <v>074225</v>
          </cell>
          <cell r="B384" t="str">
            <v>福島県</v>
          </cell>
          <cell r="C384" t="str">
            <v>湯川村</v>
          </cell>
          <cell r="D384" t="str">
            <v>福島県湯川村</v>
          </cell>
          <cell r="E384" t="str">
            <v>ﾌｸｼﾏｹﾝ</v>
          </cell>
          <cell r="F384" t="str">
            <v>ﾕｶﾞﾜﾑﾗ</v>
          </cell>
          <cell r="G384" t="str">
            <v>ﾌｸｼﾏｹﾝﾕｶﾞﾜﾑﾗ</v>
          </cell>
        </row>
        <row r="385">
          <cell r="A385" t="str">
            <v>074233</v>
          </cell>
          <cell r="B385" t="str">
            <v>福島県</v>
          </cell>
          <cell r="C385" t="str">
            <v>柳津町</v>
          </cell>
          <cell r="D385" t="str">
            <v>福島県柳津町</v>
          </cell>
          <cell r="E385" t="str">
            <v>ﾌｸｼﾏｹﾝ</v>
          </cell>
          <cell r="F385" t="str">
            <v>ﾔﾅｲﾂﾞﾏﾁ</v>
          </cell>
          <cell r="G385" t="str">
            <v>ﾌｸｼﾏｹﾝﾔﾅｲﾂﾞﾏﾁ</v>
          </cell>
        </row>
        <row r="386">
          <cell r="A386" t="str">
            <v>074446</v>
          </cell>
          <cell r="B386" t="str">
            <v>福島県</v>
          </cell>
          <cell r="C386" t="str">
            <v>三島町</v>
          </cell>
          <cell r="D386" t="str">
            <v>福島県三島町</v>
          </cell>
          <cell r="E386" t="str">
            <v>ﾌｸｼﾏｹﾝ</v>
          </cell>
          <cell r="F386" t="str">
            <v>ﾐｼﾏﾏﾁ</v>
          </cell>
          <cell r="G386" t="str">
            <v>ﾌｸｼﾏｹﾝﾐｼﾏﾏﾁ</v>
          </cell>
        </row>
        <row r="387">
          <cell r="A387" t="str">
            <v>074454</v>
          </cell>
          <cell r="B387" t="str">
            <v>福島県</v>
          </cell>
          <cell r="C387" t="str">
            <v>金山町</v>
          </cell>
          <cell r="D387" t="str">
            <v>福島県金山町</v>
          </cell>
          <cell r="E387" t="str">
            <v>ﾌｸｼﾏｹﾝ</v>
          </cell>
          <cell r="F387" t="str">
            <v>ｶﾈﾔﾏﾏﾁ</v>
          </cell>
          <cell r="G387" t="str">
            <v>ﾌｸｼﾏｹﾝｶﾈﾔﾏﾏﾁ</v>
          </cell>
        </row>
        <row r="388">
          <cell r="A388" t="str">
            <v>074462</v>
          </cell>
          <cell r="B388" t="str">
            <v>福島県</v>
          </cell>
          <cell r="C388" t="str">
            <v>昭和村</v>
          </cell>
          <cell r="D388" t="str">
            <v>福島県昭和村</v>
          </cell>
          <cell r="E388" t="str">
            <v>ﾌｸｼﾏｹﾝ</v>
          </cell>
          <cell r="F388" t="str">
            <v>ｼｮｳﾜﾑﾗ</v>
          </cell>
          <cell r="G388" t="str">
            <v>ﾌｸｼﾏｹﾝｼｮｳﾜﾑﾗ</v>
          </cell>
        </row>
        <row r="389">
          <cell r="A389" t="str">
            <v>074471</v>
          </cell>
          <cell r="B389" t="str">
            <v>福島県</v>
          </cell>
          <cell r="C389" t="str">
            <v>会津美里町</v>
          </cell>
          <cell r="D389" t="str">
            <v>福島県会津美里町</v>
          </cell>
          <cell r="E389" t="str">
            <v>ﾌｸｼﾏｹﾝ</v>
          </cell>
          <cell r="F389" t="str">
            <v>ｱｲﾂﾞﾐｻﾄﾏﾁ</v>
          </cell>
          <cell r="G389" t="str">
            <v>ﾌｸｼﾏｹﾝｱｲﾂﾞﾐｻﾄﾏﾁ</v>
          </cell>
        </row>
        <row r="390">
          <cell r="A390" t="str">
            <v>074616</v>
          </cell>
          <cell r="B390" t="str">
            <v>福島県</v>
          </cell>
          <cell r="C390" t="str">
            <v>西郷村</v>
          </cell>
          <cell r="D390" t="str">
            <v>福島県西郷村</v>
          </cell>
          <cell r="E390" t="str">
            <v>ﾌｸｼﾏｹﾝ</v>
          </cell>
          <cell r="F390" t="str">
            <v>ﾆｼｺﾞｳﾑﾗ</v>
          </cell>
          <cell r="G390" t="str">
            <v>ﾌｸｼﾏｹﾝﾆｼｺﾞｳﾑﾗ</v>
          </cell>
        </row>
        <row r="391">
          <cell r="A391" t="str">
            <v>074641</v>
          </cell>
          <cell r="B391" t="str">
            <v>福島県</v>
          </cell>
          <cell r="C391" t="str">
            <v>泉崎村</v>
          </cell>
          <cell r="D391" t="str">
            <v>福島県泉崎村</v>
          </cell>
          <cell r="E391" t="str">
            <v>ﾌｸｼﾏｹﾝ</v>
          </cell>
          <cell r="F391" t="str">
            <v>ｲｽﾞﾐｻﾞｷﾑﾗ</v>
          </cell>
          <cell r="G391" t="str">
            <v>ﾌｸｼﾏｹﾝｲｽﾞﾐｻﾞｷﾑﾗ</v>
          </cell>
        </row>
        <row r="392">
          <cell r="A392" t="str">
            <v>074659</v>
          </cell>
          <cell r="B392" t="str">
            <v>福島県</v>
          </cell>
          <cell r="C392" t="str">
            <v>中島村</v>
          </cell>
          <cell r="D392" t="str">
            <v>福島県中島村</v>
          </cell>
          <cell r="E392" t="str">
            <v>ﾌｸｼﾏｹﾝ</v>
          </cell>
          <cell r="F392" t="str">
            <v>ﾅｶｼﾞﾏﾑﾗ</v>
          </cell>
          <cell r="G392" t="str">
            <v>ﾌｸｼﾏｹﾝﾅｶｼﾞﾏﾑﾗ</v>
          </cell>
        </row>
        <row r="393">
          <cell r="A393" t="str">
            <v>074667</v>
          </cell>
          <cell r="B393" t="str">
            <v>福島県</v>
          </cell>
          <cell r="C393" t="str">
            <v>矢吹町</v>
          </cell>
          <cell r="D393" t="str">
            <v>福島県矢吹町</v>
          </cell>
          <cell r="E393" t="str">
            <v>ﾌｸｼﾏｹﾝ</v>
          </cell>
          <cell r="F393" t="str">
            <v>ﾔﾌﾞｷﾏﾁ</v>
          </cell>
          <cell r="G393" t="str">
            <v>ﾌｸｼﾏｹﾝﾔﾌﾞｷﾏﾁ</v>
          </cell>
        </row>
        <row r="394">
          <cell r="A394" t="str">
            <v>074811</v>
          </cell>
          <cell r="B394" t="str">
            <v>福島県</v>
          </cell>
          <cell r="C394" t="str">
            <v>棚倉町</v>
          </cell>
          <cell r="D394" t="str">
            <v>福島県棚倉町</v>
          </cell>
          <cell r="E394" t="str">
            <v>ﾌｸｼﾏｹﾝ</v>
          </cell>
          <cell r="F394" t="str">
            <v>ﾀﾅｸﾞﾗﾏﾁ</v>
          </cell>
          <cell r="G394" t="str">
            <v>ﾌｸｼﾏｹﾝﾀﾅｸﾞﾗﾏﾁ</v>
          </cell>
        </row>
        <row r="395">
          <cell r="A395" t="str">
            <v>074829</v>
          </cell>
          <cell r="B395" t="str">
            <v>福島県</v>
          </cell>
          <cell r="C395" t="str">
            <v>矢祭町</v>
          </cell>
          <cell r="D395" t="str">
            <v>福島県矢祭町</v>
          </cell>
          <cell r="E395" t="str">
            <v>ﾌｸｼﾏｹﾝ</v>
          </cell>
          <cell r="F395" t="str">
            <v>ﾔﾏﾂﾘﾏﾁ</v>
          </cell>
          <cell r="G395" t="str">
            <v>ﾌｸｼﾏｹﾝﾔﾏﾂﾘﾏﾁ</v>
          </cell>
        </row>
        <row r="396">
          <cell r="A396" t="str">
            <v>074837</v>
          </cell>
          <cell r="B396" t="str">
            <v>福島県</v>
          </cell>
          <cell r="C396" t="str">
            <v>塙町</v>
          </cell>
          <cell r="D396" t="str">
            <v>福島県塙町</v>
          </cell>
          <cell r="E396" t="str">
            <v>ﾌｸｼﾏｹﾝ</v>
          </cell>
          <cell r="F396" t="str">
            <v>ﾊﾅﾜﾏﾁ</v>
          </cell>
          <cell r="G396" t="str">
            <v>ﾌｸｼﾏｹﾝﾊﾅﾜﾏﾁ</v>
          </cell>
        </row>
        <row r="397">
          <cell r="A397" t="str">
            <v>074845</v>
          </cell>
          <cell r="B397" t="str">
            <v>福島県</v>
          </cell>
          <cell r="C397" t="str">
            <v>鮫川村</v>
          </cell>
          <cell r="D397" t="str">
            <v>福島県鮫川村</v>
          </cell>
          <cell r="E397" t="str">
            <v>ﾌｸｼﾏｹﾝ</v>
          </cell>
          <cell r="F397" t="str">
            <v>ｻﾒｶﾞﾜﾑﾗ</v>
          </cell>
          <cell r="G397" t="str">
            <v>ﾌｸｼﾏｹﾝｻﾒｶﾞﾜﾑﾗ</v>
          </cell>
        </row>
        <row r="398">
          <cell r="A398" t="str">
            <v>075019</v>
          </cell>
          <cell r="B398" t="str">
            <v>福島県</v>
          </cell>
          <cell r="C398" t="str">
            <v>石川町</v>
          </cell>
          <cell r="D398" t="str">
            <v>福島県石川町</v>
          </cell>
          <cell r="E398" t="str">
            <v>ﾌｸｼﾏｹﾝ</v>
          </cell>
          <cell r="F398" t="str">
            <v>ｲｼｶﾜﾏﾁ</v>
          </cell>
          <cell r="G398" t="str">
            <v>ﾌｸｼﾏｹﾝｲｼｶﾜﾏﾁ</v>
          </cell>
        </row>
        <row r="399">
          <cell r="A399" t="str">
            <v>075027</v>
          </cell>
          <cell r="B399" t="str">
            <v>福島県</v>
          </cell>
          <cell r="C399" t="str">
            <v>玉川村</v>
          </cell>
          <cell r="D399" t="str">
            <v>福島県玉川村</v>
          </cell>
          <cell r="E399" t="str">
            <v>ﾌｸｼﾏｹﾝ</v>
          </cell>
          <cell r="F399" t="str">
            <v>ﾀﾏｶﾜﾑﾗ</v>
          </cell>
          <cell r="G399" t="str">
            <v>ﾌｸｼﾏｹﾝﾀﾏｶﾜﾑﾗ</v>
          </cell>
        </row>
        <row r="400">
          <cell r="A400" t="str">
            <v>075035</v>
          </cell>
          <cell r="B400" t="str">
            <v>福島県</v>
          </cell>
          <cell r="C400" t="str">
            <v>平田村</v>
          </cell>
          <cell r="D400" t="str">
            <v>福島県平田村</v>
          </cell>
          <cell r="E400" t="str">
            <v>ﾌｸｼﾏｹﾝ</v>
          </cell>
          <cell r="F400" t="str">
            <v>ﾋﾗﾀﾑﾗ</v>
          </cell>
          <cell r="G400" t="str">
            <v>ﾌｸｼﾏｹﾝﾋﾗﾀﾑﾗ</v>
          </cell>
        </row>
        <row r="401">
          <cell r="A401" t="str">
            <v>075043</v>
          </cell>
          <cell r="B401" t="str">
            <v>福島県</v>
          </cell>
          <cell r="C401" t="str">
            <v>浅川町</v>
          </cell>
          <cell r="D401" t="str">
            <v>福島県浅川町</v>
          </cell>
          <cell r="E401" t="str">
            <v>ﾌｸｼﾏｹﾝ</v>
          </cell>
          <cell r="F401" t="str">
            <v>ｱｻｶﾜﾏﾁ</v>
          </cell>
          <cell r="G401" t="str">
            <v>ﾌｸｼﾏｹﾝｱｻｶﾜﾏﾁ</v>
          </cell>
        </row>
        <row r="402">
          <cell r="A402" t="str">
            <v>075051</v>
          </cell>
          <cell r="B402" t="str">
            <v>福島県</v>
          </cell>
          <cell r="C402" t="str">
            <v>古殿町</v>
          </cell>
          <cell r="D402" t="str">
            <v>福島県古殿町</v>
          </cell>
          <cell r="E402" t="str">
            <v>ﾌｸｼﾏｹﾝ</v>
          </cell>
          <cell r="F402" t="str">
            <v>ﾌﾙﾄﾞﾉﾏﾁ</v>
          </cell>
          <cell r="G402" t="str">
            <v>ﾌｸｼﾏｹﾝﾌﾙﾄﾞﾉﾏﾁ</v>
          </cell>
        </row>
        <row r="403">
          <cell r="A403" t="str">
            <v>075213</v>
          </cell>
          <cell r="B403" t="str">
            <v>福島県</v>
          </cell>
          <cell r="C403" t="str">
            <v>三春町</v>
          </cell>
          <cell r="D403" t="str">
            <v>福島県三春町</v>
          </cell>
          <cell r="E403" t="str">
            <v>ﾌｸｼﾏｹﾝ</v>
          </cell>
          <cell r="F403" t="str">
            <v>ﾐﾊﾙﾏﾁ</v>
          </cell>
          <cell r="G403" t="str">
            <v>ﾌｸｼﾏｹﾝﾐﾊﾙﾏﾁ</v>
          </cell>
        </row>
        <row r="404">
          <cell r="A404" t="str">
            <v>075221</v>
          </cell>
          <cell r="B404" t="str">
            <v>福島県</v>
          </cell>
          <cell r="C404" t="str">
            <v>小野町</v>
          </cell>
          <cell r="D404" t="str">
            <v>福島県小野町</v>
          </cell>
          <cell r="E404" t="str">
            <v>ﾌｸｼﾏｹﾝ</v>
          </cell>
          <cell r="F404" t="str">
            <v>ｵﾉﾏﾁ</v>
          </cell>
          <cell r="G404" t="str">
            <v>ﾌｸｼﾏｹﾝｵﾉﾏﾁ</v>
          </cell>
        </row>
        <row r="405">
          <cell r="A405" t="str">
            <v>075418</v>
          </cell>
          <cell r="B405" t="str">
            <v>福島県</v>
          </cell>
          <cell r="C405" t="str">
            <v>広野町</v>
          </cell>
          <cell r="D405" t="str">
            <v>福島県広野町</v>
          </cell>
          <cell r="E405" t="str">
            <v>ﾌｸｼﾏｹﾝ</v>
          </cell>
          <cell r="F405" t="str">
            <v>ﾋﾛﾉﾏﾁ</v>
          </cell>
          <cell r="G405" t="str">
            <v>ﾌｸｼﾏｹﾝﾋﾛﾉﾏﾁ</v>
          </cell>
        </row>
        <row r="406">
          <cell r="A406" t="str">
            <v>075426</v>
          </cell>
          <cell r="B406" t="str">
            <v>福島県</v>
          </cell>
          <cell r="C406" t="str">
            <v>楢葉町</v>
          </cell>
          <cell r="D406" t="str">
            <v>福島県楢葉町</v>
          </cell>
          <cell r="E406" t="str">
            <v>ﾌｸｼﾏｹﾝ</v>
          </cell>
          <cell r="F406" t="str">
            <v>ﾅﾗﾊﾏﾁ</v>
          </cell>
          <cell r="G406" t="str">
            <v>ﾌｸｼﾏｹﾝﾅﾗﾊﾏﾁ</v>
          </cell>
        </row>
        <row r="407">
          <cell r="A407" t="str">
            <v>075434</v>
          </cell>
          <cell r="B407" t="str">
            <v>福島県</v>
          </cell>
          <cell r="C407" t="str">
            <v>富岡町</v>
          </cell>
          <cell r="D407" t="str">
            <v>福島県富岡町</v>
          </cell>
          <cell r="E407" t="str">
            <v>ﾌｸｼﾏｹﾝ</v>
          </cell>
          <cell r="F407" t="str">
            <v>ﾄﾐｵｶﾏﾁ</v>
          </cell>
          <cell r="G407" t="str">
            <v>ﾌｸｼﾏｹﾝﾄﾐｵｶﾏﾁ</v>
          </cell>
        </row>
        <row r="408">
          <cell r="A408" t="str">
            <v>075442</v>
          </cell>
          <cell r="B408" t="str">
            <v>福島県</v>
          </cell>
          <cell r="C408" t="str">
            <v>川内村</v>
          </cell>
          <cell r="D408" t="str">
            <v>福島県川内村</v>
          </cell>
          <cell r="E408" t="str">
            <v>ﾌｸｼﾏｹﾝ</v>
          </cell>
          <cell r="F408" t="str">
            <v>ｶﾜｳﾁﾑﾗ</v>
          </cell>
          <cell r="G408" t="str">
            <v>ﾌｸｼﾏｹﾝｶﾜｳﾁﾑﾗ</v>
          </cell>
        </row>
        <row r="409">
          <cell r="A409" t="str">
            <v>075451</v>
          </cell>
          <cell r="B409" t="str">
            <v>福島県</v>
          </cell>
          <cell r="C409" t="str">
            <v>大熊町</v>
          </cell>
          <cell r="D409" t="str">
            <v>福島県大熊町</v>
          </cell>
          <cell r="E409" t="str">
            <v>ﾌｸｼﾏｹﾝ</v>
          </cell>
          <cell r="F409" t="str">
            <v>ｵｵｸﾏﾏﾁ</v>
          </cell>
          <cell r="G409" t="str">
            <v>ﾌｸｼﾏｹﾝｵｵｸﾏﾏﾁ</v>
          </cell>
        </row>
        <row r="410">
          <cell r="A410" t="str">
            <v>075469</v>
          </cell>
          <cell r="B410" t="str">
            <v>福島県</v>
          </cell>
          <cell r="C410" t="str">
            <v>双葉町</v>
          </cell>
          <cell r="D410" t="str">
            <v>福島県双葉町</v>
          </cell>
          <cell r="E410" t="str">
            <v>ﾌｸｼﾏｹﾝ</v>
          </cell>
          <cell r="F410" t="str">
            <v>ﾌﾀﾊﾞﾏﾁ</v>
          </cell>
          <cell r="G410" t="str">
            <v>ﾌｸｼﾏｹﾝﾌﾀﾊﾞﾏﾁ</v>
          </cell>
        </row>
        <row r="411">
          <cell r="A411" t="str">
            <v>075477</v>
          </cell>
          <cell r="B411" t="str">
            <v>福島県</v>
          </cell>
          <cell r="C411" t="str">
            <v>浪江町</v>
          </cell>
          <cell r="D411" t="str">
            <v>福島県浪江町</v>
          </cell>
          <cell r="E411" t="str">
            <v>ﾌｸｼﾏｹﾝ</v>
          </cell>
          <cell r="F411" t="str">
            <v>ﾅﾐｴﾏﾁ</v>
          </cell>
          <cell r="G411" t="str">
            <v>ﾌｸｼﾏｹﾝﾅﾐｴﾏﾁ</v>
          </cell>
        </row>
        <row r="412">
          <cell r="A412" t="str">
            <v>075485</v>
          </cell>
          <cell r="B412" t="str">
            <v>福島県</v>
          </cell>
          <cell r="C412" t="str">
            <v>葛尾村</v>
          </cell>
          <cell r="D412" t="str">
            <v>福島県葛尾村</v>
          </cell>
          <cell r="E412" t="str">
            <v>ﾌｸｼﾏｹﾝ</v>
          </cell>
          <cell r="F412" t="str">
            <v>ｶﾂﾗｵﾑﾗ</v>
          </cell>
          <cell r="G412" t="str">
            <v>ﾌｸｼﾏｹﾝｶﾂﾗｵﾑﾗ</v>
          </cell>
        </row>
        <row r="413">
          <cell r="A413" t="str">
            <v>075612</v>
          </cell>
          <cell r="B413" t="str">
            <v>福島県</v>
          </cell>
          <cell r="C413" t="str">
            <v>新地町</v>
          </cell>
          <cell r="D413" t="str">
            <v>福島県新地町</v>
          </cell>
          <cell r="E413" t="str">
            <v>ﾌｸｼﾏｹﾝ</v>
          </cell>
          <cell r="F413" t="str">
            <v>ｼﾝﾁﾏﾁ</v>
          </cell>
          <cell r="G413" t="str">
            <v>ﾌｸｼﾏｹﾝｼﾝﾁﾏﾁ</v>
          </cell>
        </row>
        <row r="414">
          <cell r="A414" t="str">
            <v>075647</v>
          </cell>
          <cell r="B414" t="str">
            <v>福島県</v>
          </cell>
          <cell r="C414" t="str">
            <v>飯舘村</v>
          </cell>
          <cell r="D414" t="str">
            <v>福島県飯舘村</v>
          </cell>
          <cell r="E414" t="str">
            <v>ﾌｸｼﾏｹﾝ</v>
          </cell>
          <cell r="F414" t="str">
            <v>ｲｲﾀﾃﾑﾗ</v>
          </cell>
          <cell r="G414" t="str">
            <v>ﾌｸｼﾏｹﾝｲｲﾀﾃﾑﾗ</v>
          </cell>
        </row>
        <row r="415">
          <cell r="A415" t="str">
            <v>080004</v>
          </cell>
          <cell r="B415" t="str">
            <v>茨城県</v>
          </cell>
          <cell r="D415" t="str">
            <v>茨城県</v>
          </cell>
          <cell r="E415" t="str">
            <v>ｲﾊﾞﾗｷｹﾝ</v>
          </cell>
          <cell r="G415" t="str">
            <v>ｲﾊﾞﾗｷｹﾝ</v>
          </cell>
        </row>
        <row r="416">
          <cell r="A416" t="str">
            <v>082015</v>
          </cell>
          <cell r="B416" t="str">
            <v>茨城県</v>
          </cell>
          <cell r="C416" t="str">
            <v>水戸市</v>
          </cell>
          <cell r="D416" t="str">
            <v>茨城県水戸市</v>
          </cell>
          <cell r="E416" t="str">
            <v>ｲﾊﾞﾗｷｹﾝ</v>
          </cell>
          <cell r="F416" t="str">
            <v>ﾐﾄｼ</v>
          </cell>
          <cell r="G416" t="str">
            <v>ｲﾊﾞﾗｷｹﾝﾐﾄｼ</v>
          </cell>
        </row>
        <row r="417">
          <cell r="A417" t="str">
            <v>082023</v>
          </cell>
          <cell r="B417" t="str">
            <v>茨城県</v>
          </cell>
          <cell r="C417" t="str">
            <v>日立市</v>
          </cell>
          <cell r="D417" t="str">
            <v>茨城県日立市</v>
          </cell>
          <cell r="E417" t="str">
            <v>ｲﾊﾞﾗｷｹﾝ</v>
          </cell>
          <cell r="F417" t="str">
            <v>ﾋﾀﾁｼ</v>
          </cell>
          <cell r="G417" t="str">
            <v>ｲﾊﾞﾗｷｹﾝﾋﾀﾁｼ</v>
          </cell>
        </row>
        <row r="418">
          <cell r="A418" t="str">
            <v>082031</v>
          </cell>
          <cell r="B418" t="str">
            <v>茨城県</v>
          </cell>
          <cell r="C418" t="str">
            <v>土浦市</v>
          </cell>
          <cell r="D418" t="str">
            <v>茨城県土浦市</v>
          </cell>
          <cell r="E418" t="str">
            <v>ｲﾊﾞﾗｷｹﾝ</v>
          </cell>
          <cell r="F418" t="str">
            <v>ﾂﾁｳﾗｼ</v>
          </cell>
          <cell r="G418" t="str">
            <v>ｲﾊﾞﾗｷｹﾝﾂﾁｳﾗｼ</v>
          </cell>
        </row>
        <row r="419">
          <cell r="A419" t="str">
            <v>082040</v>
          </cell>
          <cell r="B419" t="str">
            <v>茨城県</v>
          </cell>
          <cell r="C419" t="str">
            <v>古河市</v>
          </cell>
          <cell r="D419" t="str">
            <v>茨城県古河市</v>
          </cell>
          <cell r="E419" t="str">
            <v>ｲﾊﾞﾗｷｹﾝ</v>
          </cell>
          <cell r="F419" t="str">
            <v>ｺｶﾞｼ</v>
          </cell>
          <cell r="G419" t="str">
            <v>ｲﾊﾞﾗｷｹﾝｺｶﾞｼ</v>
          </cell>
        </row>
        <row r="420">
          <cell r="A420" t="str">
            <v>082058</v>
          </cell>
          <cell r="B420" t="str">
            <v>茨城県</v>
          </cell>
          <cell r="C420" t="str">
            <v>石岡市</v>
          </cell>
          <cell r="D420" t="str">
            <v>茨城県石岡市</v>
          </cell>
          <cell r="E420" t="str">
            <v>ｲﾊﾞﾗｷｹﾝ</v>
          </cell>
          <cell r="F420" t="str">
            <v>ｲｼｵｶｼ</v>
          </cell>
          <cell r="G420" t="str">
            <v>ｲﾊﾞﾗｷｹﾝｲｼｵｶｼ</v>
          </cell>
        </row>
        <row r="421">
          <cell r="A421" t="str">
            <v>082074</v>
          </cell>
          <cell r="B421" t="str">
            <v>茨城県</v>
          </cell>
          <cell r="C421" t="str">
            <v>結城市</v>
          </cell>
          <cell r="D421" t="str">
            <v>茨城県結城市</v>
          </cell>
          <cell r="E421" t="str">
            <v>ｲﾊﾞﾗｷｹﾝ</v>
          </cell>
          <cell r="F421" t="str">
            <v>ﾕｳｷｼ</v>
          </cell>
          <cell r="G421" t="str">
            <v>ｲﾊﾞﾗｷｹﾝﾕｳｷｼ</v>
          </cell>
        </row>
        <row r="422">
          <cell r="A422" t="str">
            <v>082082</v>
          </cell>
          <cell r="B422" t="str">
            <v>茨城県</v>
          </cell>
          <cell r="C422" t="str">
            <v>龍ケ崎市</v>
          </cell>
          <cell r="D422" t="str">
            <v>茨城県龍ケ崎市</v>
          </cell>
          <cell r="E422" t="str">
            <v>ｲﾊﾞﾗｷｹﾝ</v>
          </cell>
          <cell r="F422" t="str">
            <v>ﾘｭｳｶﾞｻｷｼ</v>
          </cell>
          <cell r="G422" t="str">
            <v>ｲﾊﾞﾗｷｹﾝﾘｭｳｶﾞｻｷｼ</v>
          </cell>
        </row>
        <row r="423">
          <cell r="A423" t="str">
            <v>082104</v>
          </cell>
          <cell r="B423" t="str">
            <v>茨城県</v>
          </cell>
          <cell r="C423" t="str">
            <v>下妻市</v>
          </cell>
          <cell r="D423" t="str">
            <v>茨城県下妻市</v>
          </cell>
          <cell r="E423" t="str">
            <v>ｲﾊﾞﾗｷｹﾝ</v>
          </cell>
          <cell r="F423" t="str">
            <v>ｼﾓﾂﾏｼ</v>
          </cell>
          <cell r="G423" t="str">
            <v>ｲﾊﾞﾗｷｹﾝｼﾓﾂﾏｼ</v>
          </cell>
        </row>
        <row r="424">
          <cell r="A424" t="str">
            <v>082112</v>
          </cell>
          <cell r="B424" t="str">
            <v>茨城県</v>
          </cell>
          <cell r="C424" t="str">
            <v>常総市</v>
          </cell>
          <cell r="D424" t="str">
            <v>茨城県常総市</v>
          </cell>
          <cell r="E424" t="str">
            <v>ｲﾊﾞﾗｷｹﾝ</v>
          </cell>
          <cell r="F424" t="str">
            <v>ｼﾞｮｳｿｳｼ</v>
          </cell>
          <cell r="G424" t="str">
            <v>ｲﾊﾞﾗｷｹﾝｼﾞｮｳｿｳｼ</v>
          </cell>
        </row>
        <row r="425">
          <cell r="A425" t="str">
            <v>082121</v>
          </cell>
          <cell r="B425" t="str">
            <v>茨城県</v>
          </cell>
          <cell r="C425" t="str">
            <v>常陸太田市</v>
          </cell>
          <cell r="D425" t="str">
            <v>茨城県常陸太田市</v>
          </cell>
          <cell r="E425" t="str">
            <v>ｲﾊﾞﾗｷｹﾝ</v>
          </cell>
          <cell r="F425" t="str">
            <v>ﾋﾀﾁｵｵﾀｼ</v>
          </cell>
          <cell r="G425" t="str">
            <v>ｲﾊﾞﾗｷｹﾝﾋﾀﾁｵｵﾀｼ</v>
          </cell>
        </row>
        <row r="426">
          <cell r="A426" t="str">
            <v>082147</v>
          </cell>
          <cell r="B426" t="str">
            <v>茨城県</v>
          </cell>
          <cell r="C426" t="str">
            <v>高萩市</v>
          </cell>
          <cell r="D426" t="str">
            <v>茨城県高萩市</v>
          </cell>
          <cell r="E426" t="str">
            <v>ｲﾊﾞﾗｷｹﾝ</v>
          </cell>
          <cell r="F426" t="str">
            <v>ﾀｶﾊｷﾞｼ</v>
          </cell>
          <cell r="G426" t="str">
            <v>ｲﾊﾞﾗｷｹﾝﾀｶﾊｷﾞｼ</v>
          </cell>
        </row>
        <row r="427">
          <cell r="A427" t="str">
            <v>082155</v>
          </cell>
          <cell r="B427" t="str">
            <v>茨城県</v>
          </cell>
          <cell r="C427" t="str">
            <v>北茨城市</v>
          </cell>
          <cell r="D427" t="str">
            <v>茨城県北茨城市</v>
          </cell>
          <cell r="E427" t="str">
            <v>ｲﾊﾞﾗｷｹﾝ</v>
          </cell>
          <cell r="F427" t="str">
            <v>ｷﾀｲﾊﾞﾗｷｼ</v>
          </cell>
          <cell r="G427" t="str">
            <v>ｲﾊﾞﾗｷｹﾝｷﾀｲﾊﾞﾗｷｼ</v>
          </cell>
        </row>
        <row r="428">
          <cell r="A428" t="str">
            <v>082163</v>
          </cell>
          <cell r="B428" t="str">
            <v>茨城県</v>
          </cell>
          <cell r="C428" t="str">
            <v>笠間市</v>
          </cell>
          <cell r="D428" t="str">
            <v>茨城県笠間市</v>
          </cell>
          <cell r="E428" t="str">
            <v>ｲﾊﾞﾗｷｹﾝ</v>
          </cell>
          <cell r="F428" t="str">
            <v>ｶｻﾏｼ</v>
          </cell>
          <cell r="G428" t="str">
            <v>ｲﾊﾞﾗｷｹﾝｶｻﾏｼ</v>
          </cell>
        </row>
        <row r="429">
          <cell r="A429" t="str">
            <v>082171</v>
          </cell>
          <cell r="B429" t="str">
            <v>茨城県</v>
          </cell>
          <cell r="C429" t="str">
            <v>取手市</v>
          </cell>
          <cell r="D429" t="str">
            <v>茨城県取手市</v>
          </cell>
          <cell r="E429" t="str">
            <v>ｲﾊﾞﾗｷｹﾝ</v>
          </cell>
          <cell r="F429" t="str">
            <v>ﾄﾘﾃﾞｼ</v>
          </cell>
          <cell r="G429" t="str">
            <v>ｲﾊﾞﾗｷｹﾝﾄﾘﾃﾞｼ</v>
          </cell>
        </row>
        <row r="430">
          <cell r="A430" t="str">
            <v>082198</v>
          </cell>
          <cell r="B430" t="str">
            <v>茨城県</v>
          </cell>
          <cell r="C430" t="str">
            <v>牛久市</v>
          </cell>
          <cell r="D430" t="str">
            <v>茨城県牛久市</v>
          </cell>
          <cell r="E430" t="str">
            <v>ｲﾊﾞﾗｷｹﾝ</v>
          </cell>
          <cell r="F430" t="str">
            <v>ｳｼｸｼ</v>
          </cell>
          <cell r="G430" t="str">
            <v>ｲﾊﾞﾗｷｹﾝｳｼｸｼ</v>
          </cell>
        </row>
        <row r="431">
          <cell r="A431" t="str">
            <v>082201</v>
          </cell>
          <cell r="B431" t="str">
            <v>茨城県</v>
          </cell>
          <cell r="C431" t="str">
            <v>つくば市</v>
          </cell>
          <cell r="D431" t="str">
            <v>茨城県つくば市</v>
          </cell>
          <cell r="E431" t="str">
            <v>ｲﾊﾞﾗｷｹﾝ</v>
          </cell>
          <cell r="F431" t="str">
            <v>ﾂｸﾊﾞｼ</v>
          </cell>
          <cell r="G431" t="str">
            <v>ｲﾊﾞﾗｷｹﾝﾂｸﾊﾞｼ</v>
          </cell>
        </row>
        <row r="432">
          <cell r="A432" t="str">
            <v>082210</v>
          </cell>
          <cell r="B432" t="str">
            <v>茨城県</v>
          </cell>
          <cell r="C432" t="str">
            <v>ひたちなか市</v>
          </cell>
          <cell r="D432" t="str">
            <v>茨城県ひたちなか市</v>
          </cell>
          <cell r="E432" t="str">
            <v>ｲﾊﾞﾗｷｹﾝ</v>
          </cell>
          <cell r="F432" t="str">
            <v>ﾋﾀﾁﾅｶｼ</v>
          </cell>
          <cell r="G432" t="str">
            <v>ｲﾊﾞﾗｷｹﾝﾋﾀﾁﾅｶｼ</v>
          </cell>
        </row>
        <row r="433">
          <cell r="A433" t="str">
            <v>082228</v>
          </cell>
          <cell r="B433" t="str">
            <v>茨城県</v>
          </cell>
          <cell r="C433" t="str">
            <v>鹿嶋市</v>
          </cell>
          <cell r="D433" t="str">
            <v>茨城県鹿嶋市</v>
          </cell>
          <cell r="E433" t="str">
            <v>ｲﾊﾞﾗｷｹﾝ</v>
          </cell>
          <cell r="F433" t="str">
            <v>ｶｼﾏｼ</v>
          </cell>
          <cell r="G433" t="str">
            <v>ｲﾊﾞﾗｷｹﾝｶｼﾏｼ</v>
          </cell>
        </row>
        <row r="434">
          <cell r="A434" t="str">
            <v>082236</v>
          </cell>
          <cell r="B434" t="str">
            <v>茨城県</v>
          </cell>
          <cell r="C434" t="str">
            <v>潮来市</v>
          </cell>
          <cell r="D434" t="str">
            <v>茨城県潮来市</v>
          </cell>
          <cell r="E434" t="str">
            <v>ｲﾊﾞﾗｷｹﾝ</v>
          </cell>
          <cell r="F434" t="str">
            <v>ｲﾀｺｼ</v>
          </cell>
          <cell r="G434" t="str">
            <v>ｲﾊﾞﾗｷｹﾝｲﾀｺｼ</v>
          </cell>
        </row>
        <row r="435">
          <cell r="A435" t="str">
            <v>082244</v>
          </cell>
          <cell r="B435" t="str">
            <v>茨城県</v>
          </cell>
          <cell r="C435" t="str">
            <v>守谷市</v>
          </cell>
          <cell r="D435" t="str">
            <v>茨城県守谷市</v>
          </cell>
          <cell r="E435" t="str">
            <v>ｲﾊﾞﾗｷｹﾝ</v>
          </cell>
          <cell r="F435" t="str">
            <v>ﾓﾘﾔｼ</v>
          </cell>
          <cell r="G435" t="str">
            <v>ｲﾊﾞﾗｷｹﾝﾓﾘﾔｼ</v>
          </cell>
        </row>
        <row r="436">
          <cell r="A436" t="str">
            <v>082252</v>
          </cell>
          <cell r="B436" t="str">
            <v>茨城県</v>
          </cell>
          <cell r="C436" t="str">
            <v>常陸大宮市</v>
          </cell>
          <cell r="D436" t="str">
            <v>茨城県常陸大宮市</v>
          </cell>
          <cell r="E436" t="str">
            <v>ｲﾊﾞﾗｷｹﾝ</v>
          </cell>
          <cell r="F436" t="str">
            <v>ﾋﾀﾁｵｵﾐﾔｼ</v>
          </cell>
          <cell r="G436" t="str">
            <v>ｲﾊﾞﾗｷｹﾝﾋﾀﾁｵｵﾐﾔｼ</v>
          </cell>
        </row>
        <row r="437">
          <cell r="A437" t="str">
            <v>082261</v>
          </cell>
          <cell r="B437" t="str">
            <v>茨城県</v>
          </cell>
          <cell r="C437" t="str">
            <v>那珂市</v>
          </cell>
          <cell r="D437" t="str">
            <v>茨城県那珂市</v>
          </cell>
          <cell r="E437" t="str">
            <v>ｲﾊﾞﾗｷｹﾝ</v>
          </cell>
          <cell r="F437" t="str">
            <v>ﾅｶｼ</v>
          </cell>
          <cell r="G437" t="str">
            <v>ｲﾊﾞﾗｷｹﾝﾅｶｼ</v>
          </cell>
        </row>
        <row r="438">
          <cell r="A438" t="str">
            <v>082279</v>
          </cell>
          <cell r="B438" t="str">
            <v>茨城県</v>
          </cell>
          <cell r="C438" t="str">
            <v>筑西市</v>
          </cell>
          <cell r="D438" t="str">
            <v>茨城県筑西市</v>
          </cell>
          <cell r="E438" t="str">
            <v>ｲﾊﾞﾗｷｹﾝ</v>
          </cell>
          <cell r="F438" t="str">
            <v>ﾁｸｾｲｼ</v>
          </cell>
          <cell r="G438" t="str">
            <v>ｲﾊﾞﾗｷｹﾝﾁｸｾｲｼ</v>
          </cell>
        </row>
        <row r="439">
          <cell r="A439" t="str">
            <v>082287</v>
          </cell>
          <cell r="B439" t="str">
            <v>茨城県</v>
          </cell>
          <cell r="C439" t="str">
            <v>坂東市</v>
          </cell>
          <cell r="D439" t="str">
            <v>茨城県坂東市</v>
          </cell>
          <cell r="E439" t="str">
            <v>ｲﾊﾞﾗｷｹﾝ</v>
          </cell>
          <cell r="F439" t="str">
            <v>ﾊﾞﾝﾄﾞｳｼ</v>
          </cell>
          <cell r="G439" t="str">
            <v>ｲﾊﾞﾗｷｹﾝﾊﾞﾝﾄﾞｳｼ</v>
          </cell>
        </row>
        <row r="440">
          <cell r="A440" t="str">
            <v>082295</v>
          </cell>
          <cell r="B440" t="str">
            <v>茨城県</v>
          </cell>
          <cell r="C440" t="str">
            <v>稲敷市</v>
          </cell>
          <cell r="D440" t="str">
            <v>茨城県稲敷市</v>
          </cell>
          <cell r="E440" t="str">
            <v>ｲﾊﾞﾗｷｹﾝ</v>
          </cell>
          <cell r="F440" t="str">
            <v>ｲﾅｼｷｼ</v>
          </cell>
          <cell r="G440" t="str">
            <v>ｲﾊﾞﾗｷｹﾝｲﾅｼｷｼ</v>
          </cell>
        </row>
        <row r="441">
          <cell r="A441" t="str">
            <v>082309</v>
          </cell>
          <cell r="B441" t="str">
            <v>茨城県</v>
          </cell>
          <cell r="C441" t="str">
            <v>かすみがうら市</v>
          </cell>
          <cell r="D441" t="str">
            <v>茨城県かすみがうら市</v>
          </cell>
          <cell r="E441" t="str">
            <v>ｲﾊﾞﾗｷｹﾝ</v>
          </cell>
          <cell r="F441" t="str">
            <v>ｶｽﾐｶﾞｳﾗｼ</v>
          </cell>
          <cell r="G441" t="str">
            <v>ｲﾊﾞﾗｷｹﾝｶｽﾐｶﾞｳﾗｼ</v>
          </cell>
        </row>
        <row r="442">
          <cell r="A442" t="str">
            <v>082317</v>
          </cell>
          <cell r="B442" t="str">
            <v>茨城県</v>
          </cell>
          <cell r="C442" t="str">
            <v>桜川市</v>
          </cell>
          <cell r="D442" t="str">
            <v>茨城県桜川市</v>
          </cell>
          <cell r="E442" t="str">
            <v>ｲﾊﾞﾗｷｹﾝ</v>
          </cell>
          <cell r="F442" t="str">
            <v>ｻｸﾗｶﾞﾜｼ</v>
          </cell>
          <cell r="G442" t="str">
            <v>ｲﾊﾞﾗｷｹﾝｻｸﾗｶﾞﾜｼ</v>
          </cell>
        </row>
        <row r="443">
          <cell r="A443" t="str">
            <v>082325</v>
          </cell>
          <cell r="B443" t="str">
            <v>茨城県</v>
          </cell>
          <cell r="C443" t="str">
            <v>神栖市</v>
          </cell>
          <cell r="D443" t="str">
            <v>茨城県神栖市</v>
          </cell>
          <cell r="E443" t="str">
            <v>ｲﾊﾞﾗｷｹﾝ</v>
          </cell>
          <cell r="F443" t="str">
            <v>ｶﾐｽｼ</v>
          </cell>
          <cell r="G443" t="str">
            <v>ｲﾊﾞﾗｷｹﾝｶﾐｽｼ</v>
          </cell>
        </row>
        <row r="444">
          <cell r="A444" t="str">
            <v>082333</v>
          </cell>
          <cell r="B444" t="str">
            <v>茨城県</v>
          </cell>
          <cell r="C444" t="str">
            <v>行方市</v>
          </cell>
          <cell r="D444" t="str">
            <v>茨城県行方市</v>
          </cell>
          <cell r="E444" t="str">
            <v>ｲﾊﾞﾗｷｹﾝ</v>
          </cell>
          <cell r="F444" t="str">
            <v>ﾅﾒｶﾞﾀｼ</v>
          </cell>
          <cell r="G444" t="str">
            <v>ｲﾊﾞﾗｷｹﾝﾅﾒｶﾞﾀｼ</v>
          </cell>
        </row>
        <row r="445">
          <cell r="A445" t="str">
            <v>082341</v>
          </cell>
          <cell r="B445" t="str">
            <v>茨城県</v>
          </cell>
          <cell r="C445" t="str">
            <v>鉾田市</v>
          </cell>
          <cell r="D445" t="str">
            <v>茨城県鉾田市</v>
          </cell>
          <cell r="E445" t="str">
            <v>ｲﾊﾞﾗｷｹﾝ</v>
          </cell>
          <cell r="F445" t="str">
            <v>ﾎｺﾀｼ</v>
          </cell>
          <cell r="G445" t="str">
            <v>ｲﾊﾞﾗｷｹﾝﾎｺﾀｼ</v>
          </cell>
        </row>
        <row r="446">
          <cell r="A446" t="str">
            <v>082350</v>
          </cell>
          <cell r="B446" t="str">
            <v>茨城県</v>
          </cell>
          <cell r="C446" t="str">
            <v>つくばみらい市</v>
          </cell>
          <cell r="D446" t="str">
            <v>茨城県つくばみらい市</v>
          </cell>
          <cell r="E446" t="str">
            <v>ｲﾊﾞﾗｷｹﾝ</v>
          </cell>
          <cell r="F446" t="str">
            <v>ﾂｸﾊﾞﾐﾗｲｼ</v>
          </cell>
          <cell r="G446" t="str">
            <v>ｲﾊﾞﾗｷｹﾝﾂｸﾊﾞﾐﾗｲｼ</v>
          </cell>
        </row>
        <row r="447">
          <cell r="A447" t="str">
            <v>082368</v>
          </cell>
          <cell r="B447" t="str">
            <v>茨城県</v>
          </cell>
          <cell r="C447" t="str">
            <v>小美玉市</v>
          </cell>
          <cell r="D447" t="str">
            <v>茨城県小美玉市</v>
          </cell>
          <cell r="E447" t="str">
            <v>ｲﾊﾞﾗｷｹﾝ</v>
          </cell>
          <cell r="F447" t="str">
            <v>ｵﾐﾀﾏｼ</v>
          </cell>
          <cell r="G447" t="str">
            <v>ｲﾊﾞﾗｷｹﾝｵﾐﾀﾏｼ</v>
          </cell>
        </row>
        <row r="448">
          <cell r="A448" t="str">
            <v>083020</v>
          </cell>
          <cell r="B448" t="str">
            <v>茨城県</v>
          </cell>
          <cell r="C448" t="str">
            <v>茨城町</v>
          </cell>
          <cell r="D448" t="str">
            <v>茨城県茨城町</v>
          </cell>
          <cell r="E448" t="str">
            <v>ｲﾊﾞﾗｷｹﾝ</v>
          </cell>
          <cell r="F448" t="str">
            <v>ｲﾊﾞﾗｷﾏﾁ</v>
          </cell>
          <cell r="G448" t="str">
            <v>ｲﾊﾞﾗｷｹﾝｲﾊﾞﾗｷﾏﾁ</v>
          </cell>
        </row>
        <row r="449">
          <cell r="A449" t="str">
            <v>083097</v>
          </cell>
          <cell r="B449" t="str">
            <v>茨城県</v>
          </cell>
          <cell r="C449" t="str">
            <v>大洗町</v>
          </cell>
          <cell r="D449" t="str">
            <v>茨城県大洗町</v>
          </cell>
          <cell r="E449" t="str">
            <v>ｲﾊﾞﾗｷｹﾝ</v>
          </cell>
          <cell r="F449" t="str">
            <v>ｵｵｱﾗｲﾏﾁ</v>
          </cell>
          <cell r="G449" t="str">
            <v>ｲﾊﾞﾗｷｹﾝｵｵｱﾗｲﾏﾁ</v>
          </cell>
        </row>
        <row r="450">
          <cell r="A450" t="str">
            <v>083101</v>
          </cell>
          <cell r="B450" t="str">
            <v>茨城県</v>
          </cell>
          <cell r="C450" t="str">
            <v>城里町</v>
          </cell>
          <cell r="D450" t="str">
            <v>茨城県城里町</v>
          </cell>
          <cell r="E450" t="str">
            <v>ｲﾊﾞﾗｷｹﾝ</v>
          </cell>
          <cell r="F450" t="str">
            <v>ｼﾛｻﾄﾏﾁ</v>
          </cell>
          <cell r="G450" t="str">
            <v>ｲﾊﾞﾗｷｹﾝｼﾛｻﾄﾏﾁ</v>
          </cell>
        </row>
        <row r="451">
          <cell r="A451" t="str">
            <v>083411</v>
          </cell>
          <cell r="B451" t="str">
            <v>茨城県</v>
          </cell>
          <cell r="C451" t="str">
            <v>東海村</v>
          </cell>
          <cell r="D451" t="str">
            <v>茨城県東海村</v>
          </cell>
          <cell r="E451" t="str">
            <v>ｲﾊﾞﾗｷｹﾝ</v>
          </cell>
          <cell r="F451" t="str">
            <v>ﾄｳｶｲﾑﾗ</v>
          </cell>
          <cell r="G451" t="str">
            <v>ｲﾊﾞﾗｷｹﾝﾄｳｶｲﾑﾗ</v>
          </cell>
        </row>
        <row r="452">
          <cell r="A452" t="str">
            <v>083640</v>
          </cell>
          <cell r="B452" t="str">
            <v>茨城県</v>
          </cell>
          <cell r="C452" t="str">
            <v>大子町</v>
          </cell>
          <cell r="D452" t="str">
            <v>茨城県大子町</v>
          </cell>
          <cell r="E452" t="str">
            <v>ｲﾊﾞﾗｷｹﾝ</v>
          </cell>
          <cell r="F452" t="str">
            <v>ﾀﾞｲｺﾞﾏﾁ</v>
          </cell>
          <cell r="G452" t="str">
            <v>ｲﾊﾞﾗｷｹﾝﾀﾞｲｺﾞﾏﾁ</v>
          </cell>
        </row>
        <row r="453">
          <cell r="A453" t="str">
            <v>084425</v>
          </cell>
          <cell r="B453" t="str">
            <v>茨城県</v>
          </cell>
          <cell r="C453" t="str">
            <v>美浦村</v>
          </cell>
          <cell r="D453" t="str">
            <v>茨城県美浦村</v>
          </cell>
          <cell r="E453" t="str">
            <v>ｲﾊﾞﾗｷｹﾝ</v>
          </cell>
          <cell r="F453" t="str">
            <v>ﾐﾎﾑﾗ</v>
          </cell>
          <cell r="G453" t="str">
            <v>ｲﾊﾞﾗｷｹﾝﾐﾎﾑﾗ</v>
          </cell>
        </row>
        <row r="454">
          <cell r="A454" t="str">
            <v>084433</v>
          </cell>
          <cell r="B454" t="str">
            <v>茨城県</v>
          </cell>
          <cell r="C454" t="str">
            <v>阿見町</v>
          </cell>
          <cell r="D454" t="str">
            <v>茨城県阿見町</v>
          </cell>
          <cell r="E454" t="str">
            <v>ｲﾊﾞﾗｷｹﾝ</v>
          </cell>
          <cell r="F454" t="str">
            <v>ｱﾐﾏﾁ</v>
          </cell>
          <cell r="G454" t="str">
            <v>ｲﾊﾞﾗｷｹﾝｱﾐﾏﾁ</v>
          </cell>
        </row>
        <row r="455">
          <cell r="A455" t="str">
            <v>084476</v>
          </cell>
          <cell r="B455" t="str">
            <v>茨城県</v>
          </cell>
          <cell r="C455" t="str">
            <v>河内町</v>
          </cell>
          <cell r="D455" t="str">
            <v>茨城県河内町</v>
          </cell>
          <cell r="E455" t="str">
            <v>ｲﾊﾞﾗｷｹﾝ</v>
          </cell>
          <cell r="F455" t="str">
            <v>ｶﾜﾁﾏﾁ</v>
          </cell>
          <cell r="G455" t="str">
            <v>ｲﾊﾞﾗｷｹﾝｶﾜﾁﾏﾁ</v>
          </cell>
        </row>
        <row r="456">
          <cell r="A456" t="str">
            <v>085219</v>
          </cell>
          <cell r="B456" t="str">
            <v>茨城県</v>
          </cell>
          <cell r="C456" t="str">
            <v>八千代町</v>
          </cell>
          <cell r="D456" t="str">
            <v>茨城県八千代町</v>
          </cell>
          <cell r="E456" t="str">
            <v>ｲﾊﾞﾗｷｹﾝ</v>
          </cell>
          <cell r="F456" t="str">
            <v>ﾔﾁﾖﾏﾁ</v>
          </cell>
          <cell r="G456" t="str">
            <v>ｲﾊﾞﾗｷｹﾝﾔﾁﾖﾏﾁ</v>
          </cell>
        </row>
        <row r="457">
          <cell r="A457" t="str">
            <v>085421</v>
          </cell>
          <cell r="B457" t="str">
            <v>茨城県</v>
          </cell>
          <cell r="C457" t="str">
            <v>五霞町</v>
          </cell>
          <cell r="D457" t="str">
            <v>茨城県五霞町</v>
          </cell>
          <cell r="E457" t="str">
            <v>ｲﾊﾞﾗｷｹﾝ</v>
          </cell>
          <cell r="F457" t="str">
            <v>ｺﾞｶﾏﾁ</v>
          </cell>
          <cell r="G457" t="str">
            <v>ｲﾊﾞﾗｷｹﾝｺﾞｶﾏﾁ</v>
          </cell>
        </row>
        <row r="458">
          <cell r="A458" t="str">
            <v>085464</v>
          </cell>
          <cell r="B458" t="str">
            <v>茨城県</v>
          </cell>
          <cell r="C458" t="str">
            <v>境町</v>
          </cell>
          <cell r="D458" t="str">
            <v>茨城県境町</v>
          </cell>
          <cell r="E458" t="str">
            <v>ｲﾊﾞﾗｷｹﾝ</v>
          </cell>
          <cell r="F458" t="str">
            <v>ｻｶｲﾏﾁ</v>
          </cell>
          <cell r="G458" t="str">
            <v>ｲﾊﾞﾗｷｹﾝｻｶｲﾏﾁ</v>
          </cell>
        </row>
        <row r="459">
          <cell r="A459" t="str">
            <v>085642</v>
          </cell>
          <cell r="B459" t="str">
            <v>茨城県</v>
          </cell>
          <cell r="C459" t="str">
            <v>利根町</v>
          </cell>
          <cell r="D459" t="str">
            <v>茨城県利根町</v>
          </cell>
          <cell r="E459" t="str">
            <v>ｲﾊﾞﾗｷｹﾝ</v>
          </cell>
          <cell r="F459" t="str">
            <v>ﾄﾈﾏﾁ</v>
          </cell>
          <cell r="G459" t="str">
            <v>ｲﾊﾞﾗｷｹﾝﾄﾈﾏﾁ</v>
          </cell>
        </row>
        <row r="460">
          <cell r="A460" t="str">
            <v>090000</v>
          </cell>
          <cell r="B460" t="str">
            <v>栃木県</v>
          </cell>
          <cell r="D460" t="str">
            <v>栃木県</v>
          </cell>
          <cell r="E460" t="str">
            <v>ﾄﾁｷﾞｹﾝ</v>
          </cell>
          <cell r="G460" t="str">
            <v>ﾄﾁｷﾞｹﾝ</v>
          </cell>
        </row>
        <row r="461">
          <cell r="A461" t="str">
            <v>092011</v>
          </cell>
          <cell r="B461" t="str">
            <v>栃木県</v>
          </cell>
          <cell r="C461" t="str">
            <v>宇都宮市</v>
          </cell>
          <cell r="D461" t="str">
            <v>栃木県宇都宮市</v>
          </cell>
          <cell r="E461" t="str">
            <v>ﾄﾁｷﾞｹﾝ</v>
          </cell>
          <cell r="F461" t="str">
            <v>ｳﾂﾉﾐﾔｼ</v>
          </cell>
          <cell r="G461" t="str">
            <v>ﾄﾁｷﾞｹﾝｳﾂﾉﾐﾔｼ</v>
          </cell>
        </row>
        <row r="462">
          <cell r="A462" t="str">
            <v>092029</v>
          </cell>
          <cell r="B462" t="str">
            <v>栃木県</v>
          </cell>
          <cell r="C462" t="str">
            <v>足利市</v>
          </cell>
          <cell r="D462" t="str">
            <v>栃木県足利市</v>
          </cell>
          <cell r="E462" t="str">
            <v>ﾄﾁｷﾞｹﾝ</v>
          </cell>
          <cell r="F462" t="str">
            <v>ｱｼｶｶﾞｼ</v>
          </cell>
          <cell r="G462" t="str">
            <v>ﾄﾁｷﾞｹﾝｱｼｶｶﾞｼ</v>
          </cell>
        </row>
        <row r="463">
          <cell r="A463" t="str">
            <v>092037</v>
          </cell>
          <cell r="B463" t="str">
            <v>栃木県</v>
          </cell>
          <cell r="C463" t="str">
            <v>栃木市</v>
          </cell>
          <cell r="D463" t="str">
            <v>栃木県栃木市</v>
          </cell>
          <cell r="E463" t="str">
            <v>ﾄﾁｷﾞｹﾝ</v>
          </cell>
          <cell r="F463" t="str">
            <v>ﾄﾁｷﾞｼ</v>
          </cell>
          <cell r="G463" t="str">
            <v>ﾄﾁｷﾞｹﾝﾄﾁｷﾞｼ</v>
          </cell>
        </row>
        <row r="464">
          <cell r="A464" t="str">
            <v>092045</v>
          </cell>
          <cell r="B464" t="str">
            <v>栃木県</v>
          </cell>
          <cell r="C464" t="str">
            <v>佐野市</v>
          </cell>
          <cell r="D464" t="str">
            <v>栃木県佐野市</v>
          </cell>
          <cell r="E464" t="str">
            <v>ﾄﾁｷﾞｹﾝ</v>
          </cell>
          <cell r="F464" t="str">
            <v>ｻﾉｼ</v>
          </cell>
          <cell r="G464" t="str">
            <v>ﾄﾁｷﾞｹﾝｻﾉｼ</v>
          </cell>
        </row>
        <row r="465">
          <cell r="A465" t="str">
            <v>092053</v>
          </cell>
          <cell r="B465" t="str">
            <v>栃木県</v>
          </cell>
          <cell r="C465" t="str">
            <v>鹿沼市</v>
          </cell>
          <cell r="D465" t="str">
            <v>栃木県鹿沼市</v>
          </cell>
          <cell r="E465" t="str">
            <v>ﾄﾁｷﾞｹﾝ</v>
          </cell>
          <cell r="F465" t="str">
            <v>ｶﾇﾏｼ</v>
          </cell>
          <cell r="G465" t="str">
            <v>ﾄﾁｷﾞｹﾝｶﾇﾏｼ</v>
          </cell>
        </row>
        <row r="466">
          <cell r="A466" t="str">
            <v>092061</v>
          </cell>
          <cell r="B466" t="str">
            <v>栃木県</v>
          </cell>
          <cell r="C466" t="str">
            <v>日光市</v>
          </cell>
          <cell r="D466" t="str">
            <v>栃木県日光市</v>
          </cell>
          <cell r="E466" t="str">
            <v>ﾄﾁｷﾞｹﾝ</v>
          </cell>
          <cell r="F466" t="str">
            <v>ﾆｯｺｳｼ</v>
          </cell>
          <cell r="G466" t="str">
            <v>ﾄﾁｷﾞｹﾝﾆｯｺｳｼ</v>
          </cell>
        </row>
        <row r="467">
          <cell r="A467" t="str">
            <v>092088</v>
          </cell>
          <cell r="B467" t="str">
            <v>栃木県</v>
          </cell>
          <cell r="C467" t="str">
            <v>小山市</v>
          </cell>
          <cell r="D467" t="str">
            <v>栃木県小山市</v>
          </cell>
          <cell r="E467" t="str">
            <v>ﾄﾁｷﾞｹﾝ</v>
          </cell>
          <cell r="F467" t="str">
            <v>ｵﾔﾏｼ</v>
          </cell>
          <cell r="G467" t="str">
            <v>ﾄﾁｷﾞｹﾝｵﾔﾏｼ</v>
          </cell>
        </row>
        <row r="468">
          <cell r="A468" t="str">
            <v>092096</v>
          </cell>
          <cell r="B468" t="str">
            <v>栃木県</v>
          </cell>
          <cell r="C468" t="str">
            <v>真岡市</v>
          </cell>
          <cell r="D468" t="str">
            <v>栃木県真岡市</v>
          </cell>
          <cell r="E468" t="str">
            <v>ﾄﾁｷﾞｹﾝ</v>
          </cell>
          <cell r="F468" t="str">
            <v>ﾓｵｶｼ</v>
          </cell>
          <cell r="G468" t="str">
            <v>ﾄﾁｷﾞｹﾝﾓｵｶｼ</v>
          </cell>
        </row>
        <row r="469">
          <cell r="A469" t="str">
            <v>092100</v>
          </cell>
          <cell r="B469" t="str">
            <v>栃木県</v>
          </cell>
          <cell r="C469" t="str">
            <v>大田原市</v>
          </cell>
          <cell r="D469" t="str">
            <v>栃木県大田原市</v>
          </cell>
          <cell r="E469" t="str">
            <v>ﾄﾁｷﾞｹﾝ</v>
          </cell>
          <cell r="F469" t="str">
            <v>ｵｵﾀﾜﾗｼ</v>
          </cell>
          <cell r="G469" t="str">
            <v>ﾄﾁｷﾞｹﾝｵｵﾀﾜﾗｼ</v>
          </cell>
        </row>
        <row r="470">
          <cell r="A470" t="str">
            <v>092118</v>
          </cell>
          <cell r="B470" t="str">
            <v>栃木県</v>
          </cell>
          <cell r="C470" t="str">
            <v>矢板市</v>
          </cell>
          <cell r="D470" t="str">
            <v>栃木県矢板市</v>
          </cell>
          <cell r="E470" t="str">
            <v>ﾄﾁｷﾞｹﾝ</v>
          </cell>
          <cell r="F470" t="str">
            <v>ﾔｲﾀｼ</v>
          </cell>
          <cell r="G470" t="str">
            <v>ﾄﾁｷﾞｹﾝﾔｲﾀｼ</v>
          </cell>
        </row>
        <row r="471">
          <cell r="A471" t="str">
            <v>092134</v>
          </cell>
          <cell r="B471" t="str">
            <v>栃木県</v>
          </cell>
          <cell r="C471" t="str">
            <v>那須塩原市</v>
          </cell>
          <cell r="D471" t="str">
            <v>栃木県那須塩原市</v>
          </cell>
          <cell r="E471" t="str">
            <v>ﾄﾁｷﾞｹﾝ</v>
          </cell>
          <cell r="F471" t="str">
            <v>ﾅｽｼｵﾊﾞﾗｼ</v>
          </cell>
          <cell r="G471" t="str">
            <v>ﾄﾁｷﾞｹﾝﾅｽｼｵﾊﾞﾗｼ</v>
          </cell>
        </row>
        <row r="472">
          <cell r="A472" t="str">
            <v>092142</v>
          </cell>
          <cell r="B472" t="str">
            <v>栃木県</v>
          </cell>
          <cell r="C472" t="str">
            <v>さくら市</v>
          </cell>
          <cell r="D472" t="str">
            <v>栃木県さくら市</v>
          </cell>
          <cell r="E472" t="str">
            <v>ﾄﾁｷﾞｹﾝ</v>
          </cell>
          <cell r="F472" t="str">
            <v>ｻｸﾗｼ</v>
          </cell>
          <cell r="G472" t="str">
            <v>ﾄﾁｷﾞｹﾝｻｸﾗｼ</v>
          </cell>
        </row>
        <row r="473">
          <cell r="A473" t="str">
            <v>092151</v>
          </cell>
          <cell r="B473" t="str">
            <v>栃木県</v>
          </cell>
          <cell r="C473" t="str">
            <v>那須烏山市</v>
          </cell>
          <cell r="D473" t="str">
            <v>栃木県那須烏山市</v>
          </cell>
          <cell r="E473" t="str">
            <v>ﾄﾁｷﾞｹﾝ</v>
          </cell>
          <cell r="F473" t="str">
            <v>ﾅｽｶﾗｽﾔﾏｼ</v>
          </cell>
          <cell r="G473" t="str">
            <v>ﾄﾁｷﾞｹﾝﾅｽｶﾗｽﾔﾏｼ</v>
          </cell>
        </row>
        <row r="474">
          <cell r="A474" t="str">
            <v>092169</v>
          </cell>
          <cell r="B474" t="str">
            <v>栃木県</v>
          </cell>
          <cell r="C474" t="str">
            <v>下野市</v>
          </cell>
          <cell r="D474" t="str">
            <v>栃木県下野市</v>
          </cell>
          <cell r="E474" t="str">
            <v>ﾄﾁｷﾞｹﾝ</v>
          </cell>
          <cell r="F474" t="str">
            <v>ｼﾓﾂｹｼ</v>
          </cell>
          <cell r="G474" t="str">
            <v>ﾄﾁｷﾞｹﾝｼﾓﾂｹｼ</v>
          </cell>
        </row>
        <row r="475">
          <cell r="A475" t="str">
            <v>093017</v>
          </cell>
          <cell r="B475" t="str">
            <v>栃木県</v>
          </cell>
          <cell r="C475" t="str">
            <v>上三川町</v>
          </cell>
          <cell r="D475" t="str">
            <v>栃木県上三川町</v>
          </cell>
          <cell r="E475" t="str">
            <v>ﾄﾁｷﾞｹﾝ</v>
          </cell>
          <cell r="F475" t="str">
            <v>ｶﾐﾉｶﾜﾏﾁ</v>
          </cell>
          <cell r="G475" t="str">
            <v>ﾄﾁｷﾞｹﾝｶﾐﾉｶﾜﾏﾁ</v>
          </cell>
        </row>
        <row r="476">
          <cell r="A476" t="str">
            <v>093424</v>
          </cell>
          <cell r="B476" t="str">
            <v>栃木県</v>
          </cell>
          <cell r="C476" t="str">
            <v>益子町</v>
          </cell>
          <cell r="D476" t="str">
            <v>栃木県益子町</v>
          </cell>
          <cell r="E476" t="str">
            <v>ﾄﾁｷﾞｹﾝ</v>
          </cell>
          <cell r="F476" t="str">
            <v>ﾏｼｺﾏﾁ</v>
          </cell>
          <cell r="G476" t="str">
            <v>ﾄﾁｷﾞｹﾝﾏｼｺﾏﾁ</v>
          </cell>
        </row>
        <row r="477">
          <cell r="A477" t="str">
            <v>093432</v>
          </cell>
          <cell r="B477" t="str">
            <v>栃木県</v>
          </cell>
          <cell r="C477" t="str">
            <v>茂木町</v>
          </cell>
          <cell r="D477" t="str">
            <v>栃木県茂木町</v>
          </cell>
          <cell r="E477" t="str">
            <v>ﾄﾁｷﾞｹﾝ</v>
          </cell>
          <cell r="F477" t="str">
            <v>ﾓﾃｷﾞﾏﾁ</v>
          </cell>
          <cell r="G477" t="str">
            <v>ﾄﾁｷﾞｹﾝﾓﾃｷﾞﾏﾁ</v>
          </cell>
        </row>
        <row r="478">
          <cell r="A478" t="str">
            <v>093441</v>
          </cell>
          <cell r="B478" t="str">
            <v>栃木県</v>
          </cell>
          <cell r="C478" t="str">
            <v>市貝町</v>
          </cell>
          <cell r="D478" t="str">
            <v>栃木県市貝町</v>
          </cell>
          <cell r="E478" t="str">
            <v>ﾄﾁｷﾞｹﾝ</v>
          </cell>
          <cell r="F478" t="str">
            <v>ｲﾁｶｲﾏﾁ</v>
          </cell>
          <cell r="G478" t="str">
            <v>ﾄﾁｷﾞｹﾝｲﾁｶｲﾏﾁ</v>
          </cell>
        </row>
        <row r="479">
          <cell r="A479" t="str">
            <v>093459</v>
          </cell>
          <cell r="B479" t="str">
            <v>栃木県</v>
          </cell>
          <cell r="C479" t="str">
            <v>芳賀町</v>
          </cell>
          <cell r="D479" t="str">
            <v>栃木県芳賀町</v>
          </cell>
          <cell r="E479" t="str">
            <v>ﾄﾁｷﾞｹﾝ</v>
          </cell>
          <cell r="F479" t="str">
            <v>ﾊｶﾞﾏﾁ</v>
          </cell>
          <cell r="G479" t="str">
            <v>ﾄﾁｷﾞｹﾝﾊｶﾞﾏﾁ</v>
          </cell>
        </row>
        <row r="480">
          <cell r="A480" t="str">
            <v>093611</v>
          </cell>
          <cell r="B480" t="str">
            <v>栃木県</v>
          </cell>
          <cell r="C480" t="str">
            <v>壬生町</v>
          </cell>
          <cell r="D480" t="str">
            <v>栃木県壬生町</v>
          </cell>
          <cell r="E480" t="str">
            <v>ﾄﾁｷﾞｹﾝ</v>
          </cell>
          <cell r="F480" t="str">
            <v>ﾐﾌﾞﾏﾁ</v>
          </cell>
          <cell r="G480" t="str">
            <v>ﾄﾁｷﾞｹﾝﾐﾌﾞﾏﾁ</v>
          </cell>
        </row>
        <row r="481">
          <cell r="A481" t="str">
            <v>093645</v>
          </cell>
          <cell r="B481" t="str">
            <v>栃木県</v>
          </cell>
          <cell r="C481" t="str">
            <v>野木町</v>
          </cell>
          <cell r="D481" t="str">
            <v>栃木県野木町</v>
          </cell>
          <cell r="E481" t="str">
            <v>ﾄﾁｷﾞｹﾝ</v>
          </cell>
          <cell r="F481" t="str">
            <v>ﾉｷﾞﾏﾁ</v>
          </cell>
          <cell r="G481" t="str">
            <v>ﾄﾁｷﾞｹﾝﾉｷﾞﾏﾁ</v>
          </cell>
        </row>
        <row r="482">
          <cell r="A482" t="str">
            <v>093840</v>
          </cell>
          <cell r="B482" t="str">
            <v>栃木県</v>
          </cell>
          <cell r="C482" t="str">
            <v>塩谷町</v>
          </cell>
          <cell r="D482" t="str">
            <v>栃木県塩谷町</v>
          </cell>
          <cell r="E482" t="str">
            <v>ﾄﾁｷﾞｹﾝ</v>
          </cell>
          <cell r="F482" t="str">
            <v>ｼｵﾔﾏﾁ</v>
          </cell>
          <cell r="G482" t="str">
            <v>ﾄﾁｷﾞｹﾝｼｵﾔﾏﾁ</v>
          </cell>
        </row>
        <row r="483">
          <cell r="A483" t="str">
            <v>093866</v>
          </cell>
          <cell r="B483" t="str">
            <v>栃木県</v>
          </cell>
          <cell r="C483" t="str">
            <v>高根沢町</v>
          </cell>
          <cell r="D483" t="str">
            <v>栃木県高根沢町</v>
          </cell>
          <cell r="E483" t="str">
            <v>ﾄﾁｷﾞｹﾝ</v>
          </cell>
          <cell r="F483" t="str">
            <v>ﾀｶﾈｻﾞﾜﾏﾁ</v>
          </cell>
          <cell r="G483" t="str">
            <v>ﾄﾁｷﾞｹﾝﾀｶﾈｻﾞﾜﾏﾁ</v>
          </cell>
        </row>
        <row r="484">
          <cell r="A484" t="str">
            <v>094072</v>
          </cell>
          <cell r="B484" t="str">
            <v>栃木県</v>
          </cell>
          <cell r="C484" t="str">
            <v>那須町</v>
          </cell>
          <cell r="D484" t="str">
            <v>栃木県那須町</v>
          </cell>
          <cell r="E484" t="str">
            <v>ﾄﾁｷﾞｹﾝ</v>
          </cell>
          <cell r="F484" t="str">
            <v>ﾅｽﾏﾁ</v>
          </cell>
          <cell r="G484" t="str">
            <v>ﾄﾁｷﾞｹﾝﾅｽﾏﾁ</v>
          </cell>
        </row>
        <row r="485">
          <cell r="A485" t="str">
            <v>094111</v>
          </cell>
          <cell r="B485" t="str">
            <v>栃木県</v>
          </cell>
          <cell r="C485" t="str">
            <v>那珂川町</v>
          </cell>
          <cell r="D485" t="str">
            <v>栃木県那珂川町</v>
          </cell>
          <cell r="E485" t="str">
            <v>ﾄﾁｷﾞｹﾝ</v>
          </cell>
          <cell r="F485" t="str">
            <v>ﾅｶｶﾞﾜﾏﾁ</v>
          </cell>
          <cell r="G485" t="str">
            <v>ﾄﾁｷﾞｹﾝﾅｶｶﾞﾜﾏﾁ</v>
          </cell>
        </row>
        <row r="486">
          <cell r="A486" t="str">
            <v>100005</v>
          </cell>
          <cell r="B486" t="str">
            <v>群馬県</v>
          </cell>
          <cell r="D486" t="str">
            <v>群馬県</v>
          </cell>
          <cell r="E486" t="str">
            <v>ｸﾞﾝﾏｹﾝ</v>
          </cell>
          <cell r="G486" t="str">
            <v>ｸﾞﾝﾏｹﾝ</v>
          </cell>
        </row>
        <row r="487">
          <cell r="A487" t="str">
            <v>102016</v>
          </cell>
          <cell r="B487" t="str">
            <v>群馬県</v>
          </cell>
          <cell r="C487" t="str">
            <v>前橋市</v>
          </cell>
          <cell r="D487" t="str">
            <v>群馬県前橋市</v>
          </cell>
          <cell r="E487" t="str">
            <v>ｸﾞﾝﾏｹﾝ</v>
          </cell>
          <cell r="F487" t="str">
            <v>ﾏｴﾊﾞｼｼ</v>
          </cell>
          <cell r="G487" t="str">
            <v>ｸﾞﾝﾏｹﾝﾏｴﾊﾞｼｼ</v>
          </cell>
        </row>
        <row r="488">
          <cell r="A488" t="str">
            <v>102024</v>
          </cell>
          <cell r="B488" t="str">
            <v>群馬県</v>
          </cell>
          <cell r="C488" t="str">
            <v>高崎市</v>
          </cell>
          <cell r="D488" t="str">
            <v>群馬県高崎市</v>
          </cell>
          <cell r="E488" t="str">
            <v>ｸﾞﾝﾏｹﾝ</v>
          </cell>
          <cell r="F488" t="str">
            <v>ﾀｶｻｷｼ</v>
          </cell>
          <cell r="G488" t="str">
            <v>ｸﾞﾝﾏｹﾝﾀｶｻｷｼ</v>
          </cell>
        </row>
        <row r="489">
          <cell r="A489" t="str">
            <v>102032</v>
          </cell>
          <cell r="B489" t="str">
            <v>群馬県</v>
          </cell>
          <cell r="C489" t="str">
            <v>桐生市</v>
          </cell>
          <cell r="D489" t="str">
            <v>群馬県桐生市</v>
          </cell>
          <cell r="E489" t="str">
            <v>ｸﾞﾝﾏｹﾝ</v>
          </cell>
          <cell r="F489" t="str">
            <v>ｷﾘｭｳｼ</v>
          </cell>
          <cell r="G489" t="str">
            <v>ｸﾞﾝﾏｹﾝｷﾘｭｳｼ</v>
          </cell>
        </row>
        <row r="490">
          <cell r="A490" t="str">
            <v>102041</v>
          </cell>
          <cell r="B490" t="str">
            <v>群馬県</v>
          </cell>
          <cell r="C490" t="str">
            <v>伊勢崎市</v>
          </cell>
          <cell r="D490" t="str">
            <v>群馬県伊勢崎市</v>
          </cell>
          <cell r="E490" t="str">
            <v>ｸﾞﾝﾏｹﾝ</v>
          </cell>
          <cell r="F490" t="str">
            <v>ｲｾｻｷｼ</v>
          </cell>
          <cell r="G490" t="str">
            <v>ｸﾞﾝﾏｹﾝｲｾｻｷｼ</v>
          </cell>
        </row>
        <row r="491">
          <cell r="A491" t="str">
            <v>102059</v>
          </cell>
          <cell r="B491" t="str">
            <v>群馬県</v>
          </cell>
          <cell r="C491" t="str">
            <v>太田市</v>
          </cell>
          <cell r="D491" t="str">
            <v>群馬県太田市</v>
          </cell>
          <cell r="E491" t="str">
            <v>ｸﾞﾝﾏｹﾝ</v>
          </cell>
          <cell r="F491" t="str">
            <v>ｵｵﾀｼ</v>
          </cell>
          <cell r="G491" t="str">
            <v>ｸﾞﾝﾏｹﾝｵｵﾀｼ</v>
          </cell>
        </row>
        <row r="492">
          <cell r="A492" t="str">
            <v>102067</v>
          </cell>
          <cell r="B492" t="str">
            <v>群馬県</v>
          </cell>
          <cell r="C492" t="str">
            <v>沼田市</v>
          </cell>
          <cell r="D492" t="str">
            <v>群馬県沼田市</v>
          </cell>
          <cell r="E492" t="str">
            <v>ｸﾞﾝﾏｹﾝ</v>
          </cell>
          <cell r="F492" t="str">
            <v>ﾇﾏﾀｼ</v>
          </cell>
          <cell r="G492" t="str">
            <v>ｸﾞﾝﾏｹﾝﾇﾏﾀｼ</v>
          </cell>
        </row>
        <row r="493">
          <cell r="A493" t="str">
            <v>102075</v>
          </cell>
          <cell r="B493" t="str">
            <v>群馬県</v>
          </cell>
          <cell r="C493" t="str">
            <v>館林市</v>
          </cell>
          <cell r="D493" t="str">
            <v>群馬県館林市</v>
          </cell>
          <cell r="E493" t="str">
            <v>ｸﾞﾝﾏｹﾝ</v>
          </cell>
          <cell r="F493" t="str">
            <v>ﾀﾃﾊﾞﾔｼｼ</v>
          </cell>
          <cell r="G493" t="str">
            <v>ｸﾞﾝﾏｹﾝﾀﾃﾊﾞﾔｼｼ</v>
          </cell>
        </row>
        <row r="494">
          <cell r="A494" t="str">
            <v>102083</v>
          </cell>
          <cell r="B494" t="str">
            <v>群馬県</v>
          </cell>
          <cell r="C494" t="str">
            <v>渋川市</v>
          </cell>
          <cell r="D494" t="str">
            <v>群馬県渋川市</v>
          </cell>
          <cell r="E494" t="str">
            <v>ｸﾞﾝﾏｹﾝ</v>
          </cell>
          <cell r="F494" t="str">
            <v>ｼﾌﾞｶﾜｼ</v>
          </cell>
          <cell r="G494" t="str">
            <v>ｸﾞﾝﾏｹﾝｼﾌﾞｶﾜｼ</v>
          </cell>
        </row>
        <row r="495">
          <cell r="A495" t="str">
            <v>102091</v>
          </cell>
          <cell r="B495" t="str">
            <v>群馬県</v>
          </cell>
          <cell r="C495" t="str">
            <v>藤岡市</v>
          </cell>
          <cell r="D495" t="str">
            <v>群馬県藤岡市</v>
          </cell>
          <cell r="E495" t="str">
            <v>ｸﾞﾝﾏｹﾝ</v>
          </cell>
          <cell r="F495" t="str">
            <v>ﾌｼﾞｵｶｼ</v>
          </cell>
          <cell r="G495" t="str">
            <v>ｸﾞﾝﾏｹﾝﾌｼﾞｵｶｼ</v>
          </cell>
        </row>
        <row r="496">
          <cell r="A496" t="str">
            <v>102105</v>
          </cell>
          <cell r="B496" t="str">
            <v>群馬県</v>
          </cell>
          <cell r="C496" t="str">
            <v>富岡市</v>
          </cell>
          <cell r="D496" t="str">
            <v>群馬県富岡市</v>
          </cell>
          <cell r="E496" t="str">
            <v>ｸﾞﾝﾏｹﾝ</v>
          </cell>
          <cell r="F496" t="str">
            <v>ﾄﾐｵｶｼ</v>
          </cell>
          <cell r="G496" t="str">
            <v>ｸﾞﾝﾏｹﾝﾄﾐｵｶｼ</v>
          </cell>
        </row>
        <row r="497">
          <cell r="A497" t="str">
            <v>102113</v>
          </cell>
          <cell r="B497" t="str">
            <v>群馬県</v>
          </cell>
          <cell r="C497" t="str">
            <v>安中市</v>
          </cell>
          <cell r="D497" t="str">
            <v>群馬県安中市</v>
          </cell>
          <cell r="E497" t="str">
            <v>ｸﾞﾝﾏｹﾝ</v>
          </cell>
          <cell r="F497" t="str">
            <v>ｱﾝﾅｶｼ</v>
          </cell>
          <cell r="G497" t="str">
            <v>ｸﾞﾝﾏｹﾝｱﾝﾅｶｼ</v>
          </cell>
        </row>
        <row r="498">
          <cell r="A498" t="str">
            <v>102121</v>
          </cell>
          <cell r="B498" t="str">
            <v>群馬県</v>
          </cell>
          <cell r="C498" t="str">
            <v>みどり市</v>
          </cell>
          <cell r="D498" t="str">
            <v>群馬県みどり市</v>
          </cell>
          <cell r="E498" t="str">
            <v>ｸﾞﾝﾏｹﾝ</v>
          </cell>
          <cell r="F498" t="str">
            <v>ﾐﾄﾞﾘｼ</v>
          </cell>
          <cell r="G498" t="str">
            <v>ｸﾞﾝﾏｹﾝﾐﾄﾞﾘｼ</v>
          </cell>
        </row>
        <row r="499">
          <cell r="A499" t="str">
            <v>103446</v>
          </cell>
          <cell r="B499" t="str">
            <v>群馬県</v>
          </cell>
          <cell r="C499" t="str">
            <v>榛東村</v>
          </cell>
          <cell r="D499" t="str">
            <v>群馬県榛東村</v>
          </cell>
          <cell r="E499" t="str">
            <v>ｸﾞﾝﾏｹﾝ</v>
          </cell>
          <cell r="F499" t="str">
            <v>ｼﾝﾄｳﾑﾗ</v>
          </cell>
          <cell r="G499" t="str">
            <v>ｸﾞﾝﾏｹﾝｼﾝﾄｳﾑﾗ</v>
          </cell>
        </row>
        <row r="500">
          <cell r="A500" t="str">
            <v>103454</v>
          </cell>
          <cell r="B500" t="str">
            <v>群馬県</v>
          </cell>
          <cell r="C500" t="str">
            <v>吉岡町</v>
          </cell>
          <cell r="D500" t="str">
            <v>群馬県吉岡町</v>
          </cell>
          <cell r="E500" t="str">
            <v>ｸﾞﾝﾏｹﾝ</v>
          </cell>
          <cell r="F500" t="str">
            <v>ﾖｼｵｶﾏﾁ</v>
          </cell>
          <cell r="G500" t="str">
            <v>ｸﾞﾝﾏｹﾝﾖｼｵｶﾏﾁ</v>
          </cell>
        </row>
        <row r="501">
          <cell r="A501" t="str">
            <v>103667</v>
          </cell>
          <cell r="B501" t="str">
            <v>群馬県</v>
          </cell>
          <cell r="C501" t="str">
            <v>上野村</v>
          </cell>
          <cell r="D501" t="str">
            <v>群馬県上野村</v>
          </cell>
          <cell r="E501" t="str">
            <v>ｸﾞﾝﾏｹﾝ</v>
          </cell>
          <cell r="F501" t="str">
            <v>ｳｴﾉﾑﾗ</v>
          </cell>
          <cell r="G501" t="str">
            <v>ｸﾞﾝﾏｹﾝｳｴﾉﾑﾗ</v>
          </cell>
        </row>
        <row r="502">
          <cell r="A502" t="str">
            <v>103675</v>
          </cell>
          <cell r="B502" t="str">
            <v>群馬県</v>
          </cell>
          <cell r="C502" t="str">
            <v>神流町</v>
          </cell>
          <cell r="D502" t="str">
            <v>群馬県神流町</v>
          </cell>
          <cell r="E502" t="str">
            <v>ｸﾞﾝﾏｹﾝ</v>
          </cell>
          <cell r="F502" t="str">
            <v>ｶﾝﾅﾏﾁ</v>
          </cell>
          <cell r="G502" t="str">
            <v>ｸﾞﾝﾏｹﾝｶﾝﾅﾏﾁ</v>
          </cell>
        </row>
        <row r="503">
          <cell r="A503" t="str">
            <v>103829</v>
          </cell>
          <cell r="B503" t="str">
            <v>群馬県</v>
          </cell>
          <cell r="C503" t="str">
            <v>下仁田町</v>
          </cell>
          <cell r="D503" t="str">
            <v>群馬県下仁田町</v>
          </cell>
          <cell r="E503" t="str">
            <v>ｸﾞﾝﾏｹﾝ</v>
          </cell>
          <cell r="F503" t="str">
            <v>ｼﾓﾆﾀﾏﾁ</v>
          </cell>
          <cell r="G503" t="str">
            <v>ｸﾞﾝﾏｹﾝｼﾓﾆﾀﾏﾁ</v>
          </cell>
        </row>
        <row r="504">
          <cell r="A504" t="str">
            <v>103837</v>
          </cell>
          <cell r="B504" t="str">
            <v>群馬県</v>
          </cell>
          <cell r="C504" t="str">
            <v>南牧村</v>
          </cell>
          <cell r="D504" t="str">
            <v>群馬県南牧村</v>
          </cell>
          <cell r="E504" t="str">
            <v>ｸﾞﾝﾏｹﾝ</v>
          </cell>
          <cell r="F504" t="str">
            <v>ﾅﾝﾓｸﾑﾗ</v>
          </cell>
          <cell r="G504" t="str">
            <v>ｸﾞﾝﾏｹﾝﾅﾝﾓｸﾑﾗ</v>
          </cell>
        </row>
        <row r="505">
          <cell r="A505" t="str">
            <v>103845</v>
          </cell>
          <cell r="B505" t="str">
            <v>群馬県</v>
          </cell>
          <cell r="C505" t="str">
            <v>甘楽町</v>
          </cell>
          <cell r="D505" t="str">
            <v>群馬県甘楽町</v>
          </cell>
          <cell r="E505" t="str">
            <v>ｸﾞﾝﾏｹﾝ</v>
          </cell>
          <cell r="F505" t="str">
            <v>ｶﾝﾗﾏﾁ</v>
          </cell>
          <cell r="G505" t="str">
            <v>ｸﾞﾝﾏｹﾝｶﾝﾗﾏﾁ</v>
          </cell>
        </row>
        <row r="506">
          <cell r="A506" t="str">
            <v>104213</v>
          </cell>
          <cell r="B506" t="str">
            <v>群馬県</v>
          </cell>
          <cell r="C506" t="str">
            <v>中之条町</v>
          </cell>
          <cell r="D506" t="str">
            <v>群馬県中之条町</v>
          </cell>
          <cell r="E506" t="str">
            <v>ｸﾞﾝﾏｹﾝ</v>
          </cell>
          <cell r="F506" t="str">
            <v>ﾅｶﾉｼﾞﾖｳﾏﾁ</v>
          </cell>
          <cell r="G506" t="str">
            <v>ｸﾞﾝﾏｹﾝﾅｶﾉｼﾞﾖｳﾏﾁ</v>
          </cell>
        </row>
        <row r="507">
          <cell r="A507" t="str">
            <v>104248</v>
          </cell>
          <cell r="B507" t="str">
            <v>群馬県</v>
          </cell>
          <cell r="C507" t="str">
            <v>長野原町</v>
          </cell>
          <cell r="D507" t="str">
            <v>群馬県長野原町</v>
          </cell>
          <cell r="E507" t="str">
            <v>ｸﾞﾝﾏｹﾝ</v>
          </cell>
          <cell r="F507" t="str">
            <v>ﾅｶﾞﾉﾊﾗﾏﾁ</v>
          </cell>
          <cell r="G507" t="str">
            <v>ｸﾞﾝﾏｹﾝﾅｶﾞﾉﾊﾗﾏﾁ</v>
          </cell>
        </row>
        <row r="508">
          <cell r="A508" t="str">
            <v>104256</v>
          </cell>
          <cell r="B508" t="str">
            <v>群馬県</v>
          </cell>
          <cell r="C508" t="str">
            <v>嬬恋村</v>
          </cell>
          <cell r="D508" t="str">
            <v>群馬県嬬恋村</v>
          </cell>
          <cell r="E508" t="str">
            <v>ｸﾞﾝﾏｹﾝ</v>
          </cell>
          <cell r="F508" t="str">
            <v>ﾂﾏｺﾞｲﾑﾗ</v>
          </cell>
          <cell r="G508" t="str">
            <v>ｸﾞﾝﾏｹﾝﾂﾏｺﾞｲﾑﾗ</v>
          </cell>
        </row>
        <row r="509">
          <cell r="A509" t="str">
            <v>104264</v>
          </cell>
          <cell r="B509" t="str">
            <v>群馬県</v>
          </cell>
          <cell r="C509" t="str">
            <v>草津町</v>
          </cell>
          <cell r="D509" t="str">
            <v>群馬県草津町</v>
          </cell>
          <cell r="E509" t="str">
            <v>ｸﾞﾝﾏｹﾝ</v>
          </cell>
          <cell r="F509" t="str">
            <v>ｸｻﾂﾏﾁ</v>
          </cell>
          <cell r="G509" t="str">
            <v>ｸﾞﾝﾏｹﾝｸｻﾂﾏﾁ</v>
          </cell>
        </row>
        <row r="510">
          <cell r="A510" t="str">
            <v>104281</v>
          </cell>
          <cell r="B510" t="str">
            <v>群馬県</v>
          </cell>
          <cell r="C510" t="str">
            <v>高山村</v>
          </cell>
          <cell r="D510" t="str">
            <v>群馬県高山村</v>
          </cell>
          <cell r="E510" t="str">
            <v>ｸﾞﾝﾏｹﾝ</v>
          </cell>
          <cell r="F510" t="str">
            <v>ﾀｶﾔﾏﾑﾗ</v>
          </cell>
          <cell r="G510" t="str">
            <v>ｸﾞﾝﾏｹﾝﾀｶﾔﾏﾑﾗ</v>
          </cell>
        </row>
        <row r="511">
          <cell r="A511" t="str">
            <v>104299</v>
          </cell>
          <cell r="B511" t="str">
            <v>群馬県</v>
          </cell>
          <cell r="C511" t="str">
            <v>東吾妻町</v>
          </cell>
          <cell r="D511" t="str">
            <v>群馬県東吾妻町</v>
          </cell>
          <cell r="E511" t="str">
            <v>ｸﾞﾝﾏｹﾝ</v>
          </cell>
          <cell r="F511" t="str">
            <v>ﾋｶﾞｼｱｶﾞﾂﾏﾏﾁ</v>
          </cell>
          <cell r="G511" t="str">
            <v>ｸﾞﾝﾏｹﾝﾋｶﾞｼｱｶﾞﾂﾏﾏﾁ</v>
          </cell>
        </row>
        <row r="512">
          <cell r="A512" t="str">
            <v>104434</v>
          </cell>
          <cell r="B512" t="str">
            <v>群馬県</v>
          </cell>
          <cell r="C512" t="str">
            <v>片品村</v>
          </cell>
          <cell r="D512" t="str">
            <v>群馬県片品村</v>
          </cell>
          <cell r="E512" t="str">
            <v>ｸﾞﾝﾏｹﾝ</v>
          </cell>
          <cell r="F512" t="str">
            <v>ｶﾀｼﾅﾑﾗ</v>
          </cell>
          <cell r="G512" t="str">
            <v>ｸﾞﾝﾏｹﾝｶﾀｼﾅﾑﾗ</v>
          </cell>
        </row>
        <row r="513">
          <cell r="A513" t="str">
            <v>104442</v>
          </cell>
          <cell r="B513" t="str">
            <v>群馬県</v>
          </cell>
          <cell r="C513" t="str">
            <v>川場村</v>
          </cell>
          <cell r="D513" t="str">
            <v>群馬県川場村</v>
          </cell>
          <cell r="E513" t="str">
            <v>ｸﾞﾝﾏｹﾝ</v>
          </cell>
          <cell r="F513" t="str">
            <v>ｶﾜﾊﾞﾑﾗ</v>
          </cell>
          <cell r="G513" t="str">
            <v>ｸﾞﾝﾏｹﾝｶﾜﾊﾞﾑﾗ</v>
          </cell>
        </row>
        <row r="514">
          <cell r="A514" t="str">
            <v>104485</v>
          </cell>
          <cell r="B514" t="str">
            <v>群馬県</v>
          </cell>
          <cell r="C514" t="str">
            <v>昭和村</v>
          </cell>
          <cell r="D514" t="str">
            <v>群馬県昭和村</v>
          </cell>
          <cell r="E514" t="str">
            <v>ｸﾞﾝﾏｹﾝ</v>
          </cell>
          <cell r="F514" t="str">
            <v>ｼｮｳﾜﾑﾗ</v>
          </cell>
          <cell r="G514" t="str">
            <v>ｸﾞﾝﾏｹﾝｼｮｳﾜﾑﾗ</v>
          </cell>
        </row>
        <row r="515">
          <cell r="A515" t="str">
            <v>104493</v>
          </cell>
          <cell r="B515" t="str">
            <v>群馬県</v>
          </cell>
          <cell r="C515" t="str">
            <v>みなかみ町</v>
          </cell>
          <cell r="D515" t="str">
            <v>群馬県みなかみ町</v>
          </cell>
          <cell r="E515" t="str">
            <v>ｸﾞﾝﾏｹﾝ</v>
          </cell>
          <cell r="F515" t="str">
            <v>ﾐﾅｶﾐﾏﾁ</v>
          </cell>
          <cell r="G515" t="str">
            <v>ｸﾞﾝﾏｹﾝﾐﾅｶﾐﾏﾁ</v>
          </cell>
        </row>
        <row r="516">
          <cell r="A516" t="str">
            <v>104647</v>
          </cell>
          <cell r="B516" t="str">
            <v>群馬県</v>
          </cell>
          <cell r="C516" t="str">
            <v>玉村町</v>
          </cell>
          <cell r="D516" t="str">
            <v>群馬県玉村町</v>
          </cell>
          <cell r="E516" t="str">
            <v>ｸﾞﾝﾏｹﾝ</v>
          </cell>
          <cell r="F516" t="str">
            <v>ﾀﾏﾑﾗﾏﾁ</v>
          </cell>
          <cell r="G516" t="str">
            <v>ｸﾞﾝﾏｹﾝﾀﾏﾑﾗﾏﾁ</v>
          </cell>
        </row>
        <row r="517">
          <cell r="A517" t="str">
            <v>105210</v>
          </cell>
          <cell r="B517" t="str">
            <v>群馬県</v>
          </cell>
          <cell r="C517" t="str">
            <v>板倉町</v>
          </cell>
          <cell r="D517" t="str">
            <v>群馬県板倉町</v>
          </cell>
          <cell r="E517" t="str">
            <v>ｸﾞﾝﾏｹﾝ</v>
          </cell>
          <cell r="F517" t="str">
            <v>ｲﾀｸﾗﾏﾁ</v>
          </cell>
          <cell r="G517" t="str">
            <v>ｸﾞﾝﾏｹﾝｲﾀｸﾗﾏﾁ</v>
          </cell>
        </row>
        <row r="518">
          <cell r="A518" t="str">
            <v>105228</v>
          </cell>
          <cell r="B518" t="str">
            <v>群馬県</v>
          </cell>
          <cell r="C518" t="str">
            <v>明和町</v>
          </cell>
          <cell r="D518" t="str">
            <v>群馬県明和町</v>
          </cell>
          <cell r="E518" t="str">
            <v>ｸﾞﾝﾏｹﾝ</v>
          </cell>
          <cell r="F518" t="str">
            <v>ﾒｲﾜﾏﾁ</v>
          </cell>
          <cell r="G518" t="str">
            <v>ｸﾞﾝﾏｹﾝﾒｲﾜﾏﾁ</v>
          </cell>
        </row>
        <row r="519">
          <cell r="A519" t="str">
            <v>105236</v>
          </cell>
          <cell r="B519" t="str">
            <v>群馬県</v>
          </cell>
          <cell r="C519" t="str">
            <v>千代田町</v>
          </cell>
          <cell r="D519" t="str">
            <v>群馬県千代田町</v>
          </cell>
          <cell r="E519" t="str">
            <v>ｸﾞﾝﾏｹﾝ</v>
          </cell>
          <cell r="F519" t="str">
            <v>ﾁﾖﾀﾞﾏﾁ</v>
          </cell>
          <cell r="G519" t="str">
            <v>ｸﾞﾝﾏｹﾝﾁﾖﾀﾞﾏﾁ</v>
          </cell>
        </row>
        <row r="520">
          <cell r="A520" t="str">
            <v>105244</v>
          </cell>
          <cell r="B520" t="str">
            <v>群馬県</v>
          </cell>
          <cell r="C520" t="str">
            <v>大泉町</v>
          </cell>
          <cell r="D520" t="str">
            <v>群馬県大泉町</v>
          </cell>
          <cell r="E520" t="str">
            <v>ｸﾞﾝﾏｹﾝ</v>
          </cell>
          <cell r="F520" t="str">
            <v>ｵｵｲｽﾞﾐﾏﾁ</v>
          </cell>
          <cell r="G520" t="str">
            <v>ｸﾞﾝﾏｹﾝｵｵｲｽﾞﾐﾏﾁ</v>
          </cell>
        </row>
        <row r="521">
          <cell r="A521" t="str">
            <v>105252</v>
          </cell>
          <cell r="B521" t="str">
            <v>群馬県</v>
          </cell>
          <cell r="C521" t="str">
            <v>邑楽町</v>
          </cell>
          <cell r="D521" t="str">
            <v>群馬県邑楽町</v>
          </cell>
          <cell r="E521" t="str">
            <v>ｸﾞﾝﾏｹﾝ</v>
          </cell>
          <cell r="F521" t="str">
            <v>ｵｳﾗﾏﾁ</v>
          </cell>
          <cell r="G521" t="str">
            <v>ｸﾞﾝﾏｹﾝｵｳﾗﾏﾁ</v>
          </cell>
        </row>
        <row r="522">
          <cell r="A522" t="str">
            <v>110001</v>
          </cell>
          <cell r="B522" t="str">
            <v>埼玉県</v>
          </cell>
          <cell r="D522" t="str">
            <v>埼玉県</v>
          </cell>
          <cell r="E522" t="str">
            <v>ｻｲﾀﾏｹﾝ</v>
          </cell>
          <cell r="G522" t="str">
            <v>ｻｲﾀﾏｹﾝ</v>
          </cell>
        </row>
        <row r="523">
          <cell r="A523" t="str">
            <v>111007</v>
          </cell>
          <cell r="B523" t="str">
            <v>埼玉県</v>
          </cell>
          <cell r="C523" t="str">
            <v>さいたま市</v>
          </cell>
          <cell r="D523" t="str">
            <v>埼玉県さいたま市</v>
          </cell>
          <cell r="E523" t="str">
            <v>ｻｲﾀﾏｹﾝ</v>
          </cell>
          <cell r="F523" t="str">
            <v>ｻｲﾀﾏｼ</v>
          </cell>
          <cell r="G523" t="str">
            <v>ｻｲﾀﾏｹﾝｻｲﾀﾏｼ</v>
          </cell>
        </row>
        <row r="524">
          <cell r="A524" t="str">
            <v>112011</v>
          </cell>
          <cell r="B524" t="str">
            <v>埼玉県</v>
          </cell>
          <cell r="C524" t="str">
            <v>川越市</v>
          </cell>
          <cell r="D524" t="str">
            <v>埼玉県川越市</v>
          </cell>
          <cell r="E524" t="str">
            <v>ｻｲﾀﾏｹﾝ</v>
          </cell>
          <cell r="F524" t="str">
            <v>ｶﾜｺﾞｴｼ</v>
          </cell>
          <cell r="G524" t="str">
            <v>ｻｲﾀﾏｹﾝｶﾜｺﾞｴｼ</v>
          </cell>
        </row>
        <row r="525">
          <cell r="A525" t="str">
            <v>112020</v>
          </cell>
          <cell r="B525" t="str">
            <v>埼玉県</v>
          </cell>
          <cell r="C525" t="str">
            <v>熊谷市</v>
          </cell>
          <cell r="D525" t="str">
            <v>埼玉県熊谷市</v>
          </cell>
          <cell r="E525" t="str">
            <v>ｻｲﾀﾏｹﾝ</v>
          </cell>
          <cell r="F525" t="str">
            <v>ｸﾏｶﾞﾔｼ</v>
          </cell>
          <cell r="G525" t="str">
            <v>ｻｲﾀﾏｹﾝｸﾏｶﾞﾔｼ</v>
          </cell>
        </row>
        <row r="526">
          <cell r="A526" t="str">
            <v>112038</v>
          </cell>
          <cell r="B526" t="str">
            <v>埼玉県</v>
          </cell>
          <cell r="C526" t="str">
            <v>川口市</v>
          </cell>
          <cell r="D526" t="str">
            <v>埼玉県川口市</v>
          </cell>
          <cell r="E526" t="str">
            <v>ｻｲﾀﾏｹﾝ</v>
          </cell>
          <cell r="F526" t="str">
            <v>ｶﾜｸﾞﾁｼ</v>
          </cell>
          <cell r="G526" t="str">
            <v>ｻｲﾀﾏｹﾝｶﾜｸﾞﾁｼ</v>
          </cell>
        </row>
        <row r="527">
          <cell r="A527" t="str">
            <v>112062</v>
          </cell>
          <cell r="B527" t="str">
            <v>埼玉県</v>
          </cell>
          <cell r="C527" t="str">
            <v>行田市</v>
          </cell>
          <cell r="D527" t="str">
            <v>埼玉県行田市</v>
          </cell>
          <cell r="E527" t="str">
            <v>ｻｲﾀﾏｹﾝ</v>
          </cell>
          <cell r="F527" t="str">
            <v>ｷﾞﾖｳﾀﾞｼ</v>
          </cell>
          <cell r="G527" t="str">
            <v>ｻｲﾀﾏｹﾝｷﾞﾖｳﾀﾞｼ</v>
          </cell>
        </row>
        <row r="528">
          <cell r="A528" t="str">
            <v>112071</v>
          </cell>
          <cell r="B528" t="str">
            <v>埼玉県</v>
          </cell>
          <cell r="C528" t="str">
            <v>秩父市</v>
          </cell>
          <cell r="D528" t="str">
            <v>埼玉県秩父市</v>
          </cell>
          <cell r="E528" t="str">
            <v>ｻｲﾀﾏｹﾝ</v>
          </cell>
          <cell r="F528" t="str">
            <v>ﾁﾁﾌﾞｼ</v>
          </cell>
          <cell r="G528" t="str">
            <v>ｻｲﾀﾏｹﾝﾁﾁﾌﾞｼ</v>
          </cell>
        </row>
        <row r="529">
          <cell r="A529" t="str">
            <v>112089</v>
          </cell>
          <cell r="B529" t="str">
            <v>埼玉県</v>
          </cell>
          <cell r="C529" t="str">
            <v>所沢市</v>
          </cell>
          <cell r="D529" t="str">
            <v>埼玉県所沢市</v>
          </cell>
          <cell r="E529" t="str">
            <v>ｻｲﾀﾏｹﾝ</v>
          </cell>
          <cell r="F529" t="str">
            <v>ﾄｺﾛｻﾞﾜｼ</v>
          </cell>
          <cell r="G529" t="str">
            <v>ｻｲﾀﾏｹﾝﾄｺﾛｻﾞﾜｼ</v>
          </cell>
        </row>
        <row r="530">
          <cell r="A530" t="str">
            <v>112097</v>
          </cell>
          <cell r="B530" t="str">
            <v>埼玉県</v>
          </cell>
          <cell r="C530" t="str">
            <v>飯能市</v>
          </cell>
          <cell r="D530" t="str">
            <v>埼玉県飯能市</v>
          </cell>
          <cell r="E530" t="str">
            <v>ｻｲﾀﾏｹﾝ</v>
          </cell>
          <cell r="F530" t="str">
            <v>ﾊﾝﾉｳｼ</v>
          </cell>
          <cell r="G530" t="str">
            <v>ｻｲﾀﾏｹﾝﾊﾝﾉｳｼ</v>
          </cell>
        </row>
        <row r="531">
          <cell r="A531" t="str">
            <v>112101</v>
          </cell>
          <cell r="B531" t="str">
            <v>埼玉県</v>
          </cell>
          <cell r="C531" t="str">
            <v>加須市</v>
          </cell>
          <cell r="D531" t="str">
            <v>埼玉県加須市</v>
          </cell>
          <cell r="E531" t="str">
            <v>ｻｲﾀﾏｹﾝ</v>
          </cell>
          <cell r="F531" t="str">
            <v>ｶｿﾞｼ</v>
          </cell>
          <cell r="G531" t="str">
            <v>ｻｲﾀﾏｹﾝｶｿﾞｼ</v>
          </cell>
        </row>
        <row r="532">
          <cell r="A532" t="str">
            <v>112119</v>
          </cell>
          <cell r="B532" t="str">
            <v>埼玉県</v>
          </cell>
          <cell r="C532" t="str">
            <v>本庄市</v>
          </cell>
          <cell r="D532" t="str">
            <v>埼玉県本庄市</v>
          </cell>
          <cell r="E532" t="str">
            <v>ｻｲﾀﾏｹﾝ</v>
          </cell>
          <cell r="F532" t="str">
            <v>ﾎﾝｼﾞﾖｳｼ</v>
          </cell>
          <cell r="G532" t="str">
            <v>ｻｲﾀﾏｹﾝﾎﾝｼﾞﾖｳｼ</v>
          </cell>
        </row>
        <row r="533">
          <cell r="A533" t="str">
            <v>112127</v>
          </cell>
          <cell r="B533" t="str">
            <v>埼玉県</v>
          </cell>
          <cell r="C533" t="str">
            <v>東松山市</v>
          </cell>
          <cell r="D533" t="str">
            <v>埼玉県東松山市</v>
          </cell>
          <cell r="E533" t="str">
            <v>ｻｲﾀﾏｹﾝ</v>
          </cell>
          <cell r="F533" t="str">
            <v>ﾋｶﾞｼﾏﾂﾔﾏｼ</v>
          </cell>
          <cell r="G533" t="str">
            <v>ｻｲﾀﾏｹﾝﾋｶﾞｼﾏﾂﾔﾏｼ</v>
          </cell>
        </row>
        <row r="534">
          <cell r="A534" t="str">
            <v>112143</v>
          </cell>
          <cell r="B534" t="str">
            <v>埼玉県</v>
          </cell>
          <cell r="C534" t="str">
            <v>春日部市</v>
          </cell>
          <cell r="D534" t="str">
            <v>埼玉県春日部市</v>
          </cell>
          <cell r="E534" t="str">
            <v>ｻｲﾀﾏｹﾝ</v>
          </cell>
          <cell r="F534" t="str">
            <v>ｶｽｶﾍﾞｼ</v>
          </cell>
          <cell r="G534" t="str">
            <v>ｻｲﾀﾏｹﾝｶｽｶﾍﾞｼ</v>
          </cell>
        </row>
        <row r="535">
          <cell r="A535" t="str">
            <v>112151</v>
          </cell>
          <cell r="B535" t="str">
            <v>埼玉県</v>
          </cell>
          <cell r="C535" t="str">
            <v>狭山市</v>
          </cell>
          <cell r="D535" t="str">
            <v>埼玉県狭山市</v>
          </cell>
          <cell r="E535" t="str">
            <v>ｻｲﾀﾏｹﾝ</v>
          </cell>
          <cell r="F535" t="str">
            <v>ｻﾔﾏｼ</v>
          </cell>
          <cell r="G535" t="str">
            <v>ｻｲﾀﾏｹﾝｻﾔﾏｼ</v>
          </cell>
        </row>
        <row r="536">
          <cell r="A536" t="str">
            <v>112160</v>
          </cell>
          <cell r="B536" t="str">
            <v>埼玉県</v>
          </cell>
          <cell r="C536" t="str">
            <v>羽生市</v>
          </cell>
          <cell r="D536" t="str">
            <v>埼玉県羽生市</v>
          </cell>
          <cell r="E536" t="str">
            <v>ｻｲﾀﾏｹﾝ</v>
          </cell>
          <cell r="F536" t="str">
            <v>ﾊﾆﾕｳｼ</v>
          </cell>
          <cell r="G536" t="str">
            <v>ｻｲﾀﾏｹﾝﾊﾆﾕｳｼ</v>
          </cell>
        </row>
        <row r="537">
          <cell r="A537" t="str">
            <v>112178</v>
          </cell>
          <cell r="B537" t="str">
            <v>埼玉県</v>
          </cell>
          <cell r="C537" t="str">
            <v>鴻巣市</v>
          </cell>
          <cell r="D537" t="str">
            <v>埼玉県鴻巣市</v>
          </cell>
          <cell r="E537" t="str">
            <v>ｻｲﾀﾏｹﾝ</v>
          </cell>
          <cell r="F537" t="str">
            <v>ｺｳﾉｽｼ</v>
          </cell>
          <cell r="G537" t="str">
            <v>ｻｲﾀﾏｹﾝｺｳﾉｽｼ</v>
          </cell>
        </row>
        <row r="538">
          <cell r="A538" t="str">
            <v>112186</v>
          </cell>
          <cell r="B538" t="str">
            <v>埼玉県</v>
          </cell>
          <cell r="C538" t="str">
            <v>深谷市</v>
          </cell>
          <cell r="D538" t="str">
            <v>埼玉県深谷市</v>
          </cell>
          <cell r="E538" t="str">
            <v>ｻｲﾀﾏｹﾝ</v>
          </cell>
          <cell r="F538" t="str">
            <v>ﾌｶﾔｼ</v>
          </cell>
          <cell r="G538" t="str">
            <v>ｻｲﾀﾏｹﾝﾌｶﾔｼ</v>
          </cell>
        </row>
        <row r="539">
          <cell r="A539" t="str">
            <v>112194</v>
          </cell>
          <cell r="B539" t="str">
            <v>埼玉県</v>
          </cell>
          <cell r="C539" t="str">
            <v>上尾市</v>
          </cell>
          <cell r="D539" t="str">
            <v>埼玉県上尾市</v>
          </cell>
          <cell r="E539" t="str">
            <v>ｻｲﾀﾏｹﾝ</v>
          </cell>
          <cell r="F539" t="str">
            <v>ｱｹﾞｵｼ</v>
          </cell>
          <cell r="G539" t="str">
            <v>ｻｲﾀﾏｹﾝｱｹﾞｵｼ</v>
          </cell>
        </row>
        <row r="540">
          <cell r="A540" t="str">
            <v>112216</v>
          </cell>
          <cell r="B540" t="str">
            <v>埼玉県</v>
          </cell>
          <cell r="C540" t="str">
            <v>草加市</v>
          </cell>
          <cell r="D540" t="str">
            <v>埼玉県草加市</v>
          </cell>
          <cell r="E540" t="str">
            <v>ｻｲﾀﾏｹﾝ</v>
          </cell>
          <cell r="F540" t="str">
            <v>ｿｳｶｼ</v>
          </cell>
          <cell r="G540" t="str">
            <v>ｻｲﾀﾏｹﾝｿｳｶｼ</v>
          </cell>
        </row>
        <row r="541">
          <cell r="A541" t="str">
            <v>112224</v>
          </cell>
          <cell r="B541" t="str">
            <v>埼玉県</v>
          </cell>
          <cell r="C541" t="str">
            <v>越谷市</v>
          </cell>
          <cell r="D541" t="str">
            <v>埼玉県越谷市</v>
          </cell>
          <cell r="E541" t="str">
            <v>ｻｲﾀﾏｹﾝ</v>
          </cell>
          <cell r="F541" t="str">
            <v>ｺｼｶﾞﾔｼ</v>
          </cell>
          <cell r="G541" t="str">
            <v>ｻｲﾀﾏｹﾝｺｼｶﾞﾔｼ</v>
          </cell>
        </row>
        <row r="542">
          <cell r="A542" t="str">
            <v>112232</v>
          </cell>
          <cell r="B542" t="str">
            <v>埼玉県</v>
          </cell>
          <cell r="C542" t="str">
            <v>蕨市</v>
          </cell>
          <cell r="D542" t="str">
            <v>埼玉県蕨市</v>
          </cell>
          <cell r="E542" t="str">
            <v>ｻｲﾀﾏｹﾝ</v>
          </cell>
          <cell r="F542" t="str">
            <v>ﾜﾗﾋﾞｼ</v>
          </cell>
          <cell r="G542" t="str">
            <v>ｻｲﾀﾏｹﾝﾜﾗﾋﾞｼ</v>
          </cell>
        </row>
        <row r="543">
          <cell r="A543" t="str">
            <v>112241</v>
          </cell>
          <cell r="B543" t="str">
            <v>埼玉県</v>
          </cell>
          <cell r="C543" t="str">
            <v>戸田市</v>
          </cell>
          <cell r="D543" t="str">
            <v>埼玉県戸田市</v>
          </cell>
          <cell r="E543" t="str">
            <v>ｻｲﾀﾏｹﾝ</v>
          </cell>
          <cell r="F543" t="str">
            <v>ﾄﾀﾞｼ</v>
          </cell>
          <cell r="G543" t="str">
            <v>ｻｲﾀﾏｹﾝﾄﾀﾞｼ</v>
          </cell>
        </row>
        <row r="544">
          <cell r="A544" t="str">
            <v>112259</v>
          </cell>
          <cell r="B544" t="str">
            <v>埼玉県</v>
          </cell>
          <cell r="C544" t="str">
            <v>入間市</v>
          </cell>
          <cell r="D544" t="str">
            <v>埼玉県入間市</v>
          </cell>
          <cell r="E544" t="str">
            <v>ｻｲﾀﾏｹﾝ</v>
          </cell>
          <cell r="F544" t="str">
            <v>ｲﾙﾏｼ</v>
          </cell>
          <cell r="G544" t="str">
            <v>ｻｲﾀﾏｹﾝｲﾙﾏｼ</v>
          </cell>
        </row>
        <row r="545">
          <cell r="A545" t="str">
            <v>112275</v>
          </cell>
          <cell r="B545" t="str">
            <v>埼玉県</v>
          </cell>
          <cell r="C545" t="str">
            <v>朝霞市</v>
          </cell>
          <cell r="D545" t="str">
            <v>埼玉県朝霞市</v>
          </cell>
          <cell r="E545" t="str">
            <v>ｻｲﾀﾏｹﾝ</v>
          </cell>
          <cell r="F545" t="str">
            <v>ｱｻｶｼ</v>
          </cell>
          <cell r="G545" t="str">
            <v>ｻｲﾀﾏｹﾝｱｻｶｼ</v>
          </cell>
        </row>
        <row r="546">
          <cell r="A546" t="str">
            <v>112283</v>
          </cell>
          <cell r="B546" t="str">
            <v>埼玉県</v>
          </cell>
          <cell r="C546" t="str">
            <v>志木市</v>
          </cell>
          <cell r="D546" t="str">
            <v>埼玉県志木市</v>
          </cell>
          <cell r="E546" t="str">
            <v>ｻｲﾀﾏｹﾝ</v>
          </cell>
          <cell r="F546" t="str">
            <v>ｼｷｼ</v>
          </cell>
          <cell r="G546" t="str">
            <v>ｻｲﾀﾏｹﾝｼｷｼ</v>
          </cell>
        </row>
        <row r="547">
          <cell r="A547" t="str">
            <v>112291</v>
          </cell>
          <cell r="B547" t="str">
            <v>埼玉県</v>
          </cell>
          <cell r="C547" t="str">
            <v>和光市</v>
          </cell>
          <cell r="D547" t="str">
            <v>埼玉県和光市</v>
          </cell>
          <cell r="E547" t="str">
            <v>ｻｲﾀﾏｹﾝ</v>
          </cell>
          <cell r="F547" t="str">
            <v>ﾜｺｳｼ</v>
          </cell>
          <cell r="G547" t="str">
            <v>ｻｲﾀﾏｹﾝﾜｺｳｼ</v>
          </cell>
        </row>
        <row r="548">
          <cell r="A548" t="str">
            <v>112305</v>
          </cell>
          <cell r="B548" t="str">
            <v>埼玉県</v>
          </cell>
          <cell r="C548" t="str">
            <v>新座市</v>
          </cell>
          <cell r="D548" t="str">
            <v>埼玉県新座市</v>
          </cell>
          <cell r="E548" t="str">
            <v>ｻｲﾀﾏｹﾝ</v>
          </cell>
          <cell r="F548" t="str">
            <v>ﾆｲｻﾞｼ</v>
          </cell>
          <cell r="G548" t="str">
            <v>ｻｲﾀﾏｹﾝﾆｲｻﾞｼ</v>
          </cell>
        </row>
        <row r="549">
          <cell r="A549" t="str">
            <v>112313</v>
          </cell>
          <cell r="B549" t="str">
            <v>埼玉県</v>
          </cell>
          <cell r="C549" t="str">
            <v>桶川市</v>
          </cell>
          <cell r="D549" t="str">
            <v>埼玉県桶川市</v>
          </cell>
          <cell r="E549" t="str">
            <v>ｻｲﾀﾏｹﾝ</v>
          </cell>
          <cell r="F549" t="str">
            <v>ｵｹｶﾞﾜｼ</v>
          </cell>
          <cell r="G549" t="str">
            <v>ｻｲﾀﾏｹﾝｵｹｶﾞﾜｼ</v>
          </cell>
        </row>
        <row r="550">
          <cell r="A550" t="str">
            <v>112321</v>
          </cell>
          <cell r="B550" t="str">
            <v>埼玉県</v>
          </cell>
          <cell r="C550" t="str">
            <v>久喜市</v>
          </cell>
          <cell r="D550" t="str">
            <v>埼玉県久喜市</v>
          </cell>
          <cell r="E550" t="str">
            <v>ｻｲﾀﾏｹﾝ</v>
          </cell>
          <cell r="F550" t="str">
            <v>ｸｷｼ</v>
          </cell>
          <cell r="G550" t="str">
            <v>ｻｲﾀﾏｹﾝｸｷｼ</v>
          </cell>
        </row>
        <row r="551">
          <cell r="A551" t="str">
            <v>112330</v>
          </cell>
          <cell r="B551" t="str">
            <v>埼玉県</v>
          </cell>
          <cell r="C551" t="str">
            <v>北本市</v>
          </cell>
          <cell r="D551" t="str">
            <v>埼玉県北本市</v>
          </cell>
          <cell r="E551" t="str">
            <v>ｻｲﾀﾏｹﾝ</v>
          </cell>
          <cell r="F551" t="str">
            <v>ｷﾀﾓﾄｼ</v>
          </cell>
          <cell r="G551" t="str">
            <v>ｻｲﾀﾏｹﾝｷﾀﾓﾄｼ</v>
          </cell>
        </row>
        <row r="552">
          <cell r="A552" t="str">
            <v>112348</v>
          </cell>
          <cell r="B552" t="str">
            <v>埼玉県</v>
          </cell>
          <cell r="C552" t="str">
            <v>八潮市</v>
          </cell>
          <cell r="D552" t="str">
            <v>埼玉県八潮市</v>
          </cell>
          <cell r="E552" t="str">
            <v>ｻｲﾀﾏｹﾝ</v>
          </cell>
          <cell r="F552" t="str">
            <v>ﾔｼｵｼ</v>
          </cell>
          <cell r="G552" t="str">
            <v>ｻｲﾀﾏｹﾝﾔｼｵｼ</v>
          </cell>
        </row>
        <row r="553">
          <cell r="A553" t="str">
            <v>112356</v>
          </cell>
          <cell r="B553" t="str">
            <v>埼玉県</v>
          </cell>
          <cell r="C553" t="str">
            <v>富士見市</v>
          </cell>
          <cell r="D553" t="str">
            <v>埼玉県富士見市</v>
          </cell>
          <cell r="E553" t="str">
            <v>ｻｲﾀﾏｹﾝ</v>
          </cell>
          <cell r="F553" t="str">
            <v>ﾌｼﾞﾐｼ</v>
          </cell>
          <cell r="G553" t="str">
            <v>ｻｲﾀﾏｹﾝﾌｼﾞﾐｼ</v>
          </cell>
        </row>
        <row r="554">
          <cell r="A554" t="str">
            <v>112372</v>
          </cell>
          <cell r="B554" t="str">
            <v>埼玉県</v>
          </cell>
          <cell r="C554" t="str">
            <v>三郷市</v>
          </cell>
          <cell r="D554" t="str">
            <v>埼玉県三郷市</v>
          </cell>
          <cell r="E554" t="str">
            <v>ｻｲﾀﾏｹﾝ</v>
          </cell>
          <cell r="F554" t="str">
            <v>ﾐｻﾄｼ</v>
          </cell>
          <cell r="G554" t="str">
            <v>ｻｲﾀﾏｹﾝﾐｻﾄｼ</v>
          </cell>
        </row>
        <row r="555">
          <cell r="A555" t="str">
            <v>112381</v>
          </cell>
          <cell r="B555" t="str">
            <v>埼玉県</v>
          </cell>
          <cell r="C555" t="str">
            <v>蓮田市</v>
          </cell>
          <cell r="D555" t="str">
            <v>埼玉県蓮田市</v>
          </cell>
          <cell r="E555" t="str">
            <v>ｻｲﾀﾏｹﾝ</v>
          </cell>
          <cell r="F555" t="str">
            <v>ﾊｽﾀﾞｼ</v>
          </cell>
          <cell r="G555" t="str">
            <v>ｻｲﾀﾏｹﾝﾊｽﾀﾞｼ</v>
          </cell>
        </row>
        <row r="556">
          <cell r="A556" t="str">
            <v>112399</v>
          </cell>
          <cell r="B556" t="str">
            <v>埼玉県</v>
          </cell>
          <cell r="C556" t="str">
            <v>坂戸市</v>
          </cell>
          <cell r="D556" t="str">
            <v>埼玉県坂戸市</v>
          </cell>
          <cell r="E556" t="str">
            <v>ｻｲﾀﾏｹﾝ</v>
          </cell>
          <cell r="F556" t="str">
            <v>ｻｶﾄﾞｼ</v>
          </cell>
          <cell r="G556" t="str">
            <v>ｻｲﾀﾏｹﾝｻｶﾄﾞｼ</v>
          </cell>
        </row>
        <row r="557">
          <cell r="A557" t="str">
            <v>112402</v>
          </cell>
          <cell r="B557" t="str">
            <v>埼玉県</v>
          </cell>
          <cell r="C557" t="str">
            <v>幸手市</v>
          </cell>
          <cell r="D557" t="str">
            <v>埼玉県幸手市</v>
          </cell>
          <cell r="E557" t="str">
            <v>ｻｲﾀﾏｹﾝ</v>
          </cell>
          <cell r="F557" t="str">
            <v>ｻｯﾃｼ</v>
          </cell>
          <cell r="G557" t="str">
            <v>ｻｲﾀﾏｹﾝｻｯﾃｼ</v>
          </cell>
        </row>
        <row r="558">
          <cell r="A558" t="str">
            <v>112411</v>
          </cell>
          <cell r="B558" t="str">
            <v>埼玉県</v>
          </cell>
          <cell r="C558" t="str">
            <v>鶴ヶ島市</v>
          </cell>
          <cell r="D558" t="str">
            <v>埼玉県鶴ヶ島市</v>
          </cell>
          <cell r="E558" t="str">
            <v>ｻｲﾀﾏｹﾝ</v>
          </cell>
          <cell r="F558" t="str">
            <v>ﾂﾙｶﾞｼﾏｼ</v>
          </cell>
          <cell r="G558" t="str">
            <v>ｻｲﾀﾏｹﾝﾂﾙｶﾞｼﾏｼ</v>
          </cell>
        </row>
        <row r="559">
          <cell r="A559" t="str">
            <v>112429</v>
          </cell>
          <cell r="B559" t="str">
            <v>埼玉県</v>
          </cell>
          <cell r="C559" t="str">
            <v>日高市</v>
          </cell>
          <cell r="D559" t="str">
            <v>埼玉県日高市</v>
          </cell>
          <cell r="E559" t="str">
            <v>ｻｲﾀﾏｹﾝ</v>
          </cell>
          <cell r="F559" t="str">
            <v>ﾋﾀﾞｶｼ</v>
          </cell>
          <cell r="G559" t="str">
            <v>ｻｲﾀﾏｹﾝﾋﾀﾞｶｼ</v>
          </cell>
        </row>
        <row r="560">
          <cell r="A560" t="str">
            <v>112437</v>
          </cell>
          <cell r="B560" t="str">
            <v>埼玉県</v>
          </cell>
          <cell r="C560" t="str">
            <v>吉川市</v>
          </cell>
          <cell r="D560" t="str">
            <v>埼玉県吉川市</v>
          </cell>
          <cell r="E560" t="str">
            <v>ｻｲﾀﾏｹﾝ</v>
          </cell>
          <cell r="F560" t="str">
            <v>ﾖｼｶﾜｼ</v>
          </cell>
          <cell r="G560" t="str">
            <v>ｻｲﾀﾏｹﾝﾖｼｶﾜｼ</v>
          </cell>
        </row>
        <row r="561">
          <cell r="A561" t="str">
            <v>112453</v>
          </cell>
          <cell r="B561" t="str">
            <v>埼玉県</v>
          </cell>
          <cell r="C561" t="str">
            <v>ふじみ野市</v>
          </cell>
          <cell r="D561" t="str">
            <v>埼玉県ふじみ野市</v>
          </cell>
          <cell r="E561" t="str">
            <v>ｻｲﾀﾏｹﾝ</v>
          </cell>
          <cell r="F561" t="str">
            <v>ﾌｼﾞﾐﾉｼ</v>
          </cell>
          <cell r="G561" t="str">
            <v>ｻｲﾀﾏｹﾝﾌｼﾞﾐﾉｼ</v>
          </cell>
        </row>
        <row r="562">
          <cell r="A562" t="str">
            <v>112461</v>
          </cell>
          <cell r="B562" t="str">
            <v>埼玉県</v>
          </cell>
          <cell r="C562" t="str">
            <v>白岡市</v>
          </cell>
          <cell r="D562" t="str">
            <v>埼玉県白岡市</v>
          </cell>
          <cell r="E562" t="str">
            <v>ｻｲﾀﾏｹﾝ</v>
          </cell>
          <cell r="F562" t="str">
            <v>ｼﾗｵｶｼ</v>
          </cell>
          <cell r="G562" t="str">
            <v>ｻｲﾀﾏｹﾝｼﾗｵｶｼ</v>
          </cell>
        </row>
        <row r="563">
          <cell r="A563" t="str">
            <v>113018</v>
          </cell>
          <cell r="B563" t="str">
            <v>埼玉県</v>
          </cell>
          <cell r="C563" t="str">
            <v>伊奈町</v>
          </cell>
          <cell r="D563" t="str">
            <v>埼玉県伊奈町</v>
          </cell>
          <cell r="E563" t="str">
            <v>ｻｲﾀﾏｹﾝ</v>
          </cell>
          <cell r="F563" t="str">
            <v>ｲﾅﾏﾁ</v>
          </cell>
          <cell r="G563" t="str">
            <v>ｻｲﾀﾏｹﾝｲﾅﾏﾁ</v>
          </cell>
        </row>
        <row r="564">
          <cell r="A564" t="str">
            <v>113247</v>
          </cell>
          <cell r="B564" t="str">
            <v>埼玉県</v>
          </cell>
          <cell r="C564" t="str">
            <v>三芳町</v>
          </cell>
          <cell r="D564" t="str">
            <v>埼玉県三芳町</v>
          </cell>
          <cell r="E564" t="str">
            <v>ｻｲﾀﾏｹﾝ</v>
          </cell>
          <cell r="F564" t="str">
            <v>ﾐﾖｼﾏﾁ</v>
          </cell>
          <cell r="G564" t="str">
            <v>ｻｲﾀﾏｹﾝﾐﾖｼﾏﾁ</v>
          </cell>
        </row>
        <row r="565">
          <cell r="A565" t="str">
            <v>113263</v>
          </cell>
          <cell r="B565" t="str">
            <v>埼玉県</v>
          </cell>
          <cell r="C565" t="str">
            <v>毛呂山町</v>
          </cell>
          <cell r="D565" t="str">
            <v>埼玉県毛呂山町</v>
          </cell>
          <cell r="E565" t="str">
            <v>ｻｲﾀﾏｹﾝ</v>
          </cell>
          <cell r="F565" t="str">
            <v>ﾓﾛﾔﾏﾏﾁ</v>
          </cell>
          <cell r="G565" t="str">
            <v>ｻｲﾀﾏｹﾝﾓﾛﾔﾏﾏﾁ</v>
          </cell>
        </row>
        <row r="566">
          <cell r="A566" t="str">
            <v>113271</v>
          </cell>
          <cell r="B566" t="str">
            <v>埼玉県</v>
          </cell>
          <cell r="C566" t="str">
            <v>越生町</v>
          </cell>
          <cell r="D566" t="str">
            <v>埼玉県越生町</v>
          </cell>
          <cell r="E566" t="str">
            <v>ｻｲﾀﾏｹﾝ</v>
          </cell>
          <cell r="F566" t="str">
            <v>ｵｺﾞｾﾏﾁ</v>
          </cell>
          <cell r="G566" t="str">
            <v>ｻｲﾀﾏｹﾝｵｺﾞｾﾏﾁ</v>
          </cell>
        </row>
        <row r="567">
          <cell r="A567" t="str">
            <v>113417</v>
          </cell>
          <cell r="B567" t="str">
            <v>埼玉県</v>
          </cell>
          <cell r="C567" t="str">
            <v>滑川町</v>
          </cell>
          <cell r="D567" t="str">
            <v>埼玉県滑川町</v>
          </cell>
          <cell r="E567" t="str">
            <v>ｻｲﾀﾏｹﾝ</v>
          </cell>
          <cell r="F567" t="str">
            <v>ﾅﾒｶﾞﾜﾏﾁ</v>
          </cell>
          <cell r="G567" t="str">
            <v>ｻｲﾀﾏｹﾝﾅﾒｶﾞﾜﾏﾁ</v>
          </cell>
        </row>
        <row r="568">
          <cell r="A568" t="str">
            <v>113425</v>
          </cell>
          <cell r="B568" t="str">
            <v>埼玉県</v>
          </cell>
          <cell r="C568" t="str">
            <v>嵐山町</v>
          </cell>
          <cell r="D568" t="str">
            <v>埼玉県嵐山町</v>
          </cell>
          <cell r="E568" t="str">
            <v>ｻｲﾀﾏｹﾝ</v>
          </cell>
          <cell r="F568" t="str">
            <v>ﾗﾝｻﾞﾝﾏﾁ</v>
          </cell>
          <cell r="G568" t="str">
            <v>ｻｲﾀﾏｹﾝﾗﾝｻﾞﾝﾏﾁ</v>
          </cell>
        </row>
        <row r="569">
          <cell r="A569" t="str">
            <v>113433</v>
          </cell>
          <cell r="B569" t="str">
            <v>埼玉県</v>
          </cell>
          <cell r="C569" t="str">
            <v>小川町</v>
          </cell>
          <cell r="D569" t="str">
            <v>埼玉県小川町</v>
          </cell>
          <cell r="E569" t="str">
            <v>ｻｲﾀﾏｹﾝ</v>
          </cell>
          <cell r="F569" t="str">
            <v>ｵｶﾞﾜﾏﾁ</v>
          </cell>
          <cell r="G569" t="str">
            <v>ｻｲﾀﾏｹﾝｵｶﾞﾜﾏﾁ</v>
          </cell>
        </row>
        <row r="570">
          <cell r="A570" t="str">
            <v>113468</v>
          </cell>
          <cell r="B570" t="str">
            <v>埼玉県</v>
          </cell>
          <cell r="C570" t="str">
            <v>川島町</v>
          </cell>
          <cell r="D570" t="str">
            <v>埼玉県川島町</v>
          </cell>
          <cell r="E570" t="str">
            <v>ｻｲﾀﾏｹﾝ</v>
          </cell>
          <cell r="F570" t="str">
            <v>ｶﾜｼﾞﾏﾏﾁ</v>
          </cell>
          <cell r="G570" t="str">
            <v>ｻｲﾀﾏｹﾝｶﾜｼﾞﾏﾏﾁ</v>
          </cell>
        </row>
        <row r="571">
          <cell r="A571" t="str">
            <v>113476</v>
          </cell>
          <cell r="B571" t="str">
            <v>埼玉県</v>
          </cell>
          <cell r="C571" t="str">
            <v>吉見町</v>
          </cell>
          <cell r="D571" t="str">
            <v>埼玉県吉見町</v>
          </cell>
          <cell r="E571" t="str">
            <v>ｻｲﾀﾏｹﾝ</v>
          </cell>
          <cell r="F571" t="str">
            <v>ﾖｼﾐﾏﾁ</v>
          </cell>
          <cell r="G571" t="str">
            <v>ｻｲﾀﾏｹﾝﾖｼﾐﾏﾁ</v>
          </cell>
        </row>
        <row r="572">
          <cell r="A572" t="str">
            <v>113484</v>
          </cell>
          <cell r="B572" t="str">
            <v>埼玉県</v>
          </cell>
          <cell r="C572" t="str">
            <v>鳩山町</v>
          </cell>
          <cell r="D572" t="str">
            <v>埼玉県鳩山町</v>
          </cell>
          <cell r="E572" t="str">
            <v>ｻｲﾀﾏｹﾝ</v>
          </cell>
          <cell r="F572" t="str">
            <v>ﾊﾄﾔﾏﾏﾁ</v>
          </cell>
          <cell r="G572" t="str">
            <v>ｻｲﾀﾏｹﾝﾊﾄﾔﾏﾏﾁ</v>
          </cell>
        </row>
        <row r="573">
          <cell r="A573" t="str">
            <v>113492</v>
          </cell>
          <cell r="B573" t="str">
            <v>埼玉県</v>
          </cell>
          <cell r="C573" t="str">
            <v>ときがわ町</v>
          </cell>
          <cell r="D573" t="str">
            <v>埼玉県ときがわ町</v>
          </cell>
          <cell r="E573" t="str">
            <v>ｻｲﾀﾏｹﾝ</v>
          </cell>
          <cell r="F573" t="str">
            <v>ﾄｷｶﾞﾜﾏﾁ</v>
          </cell>
          <cell r="G573" t="str">
            <v>ｻｲﾀﾏｹﾝﾄｷｶﾞﾜﾏﾁ</v>
          </cell>
        </row>
        <row r="574">
          <cell r="A574" t="str">
            <v>113611</v>
          </cell>
          <cell r="B574" t="str">
            <v>埼玉県</v>
          </cell>
          <cell r="C574" t="str">
            <v>横瀬町</v>
          </cell>
          <cell r="D574" t="str">
            <v>埼玉県横瀬町</v>
          </cell>
          <cell r="E574" t="str">
            <v>ｻｲﾀﾏｹﾝ</v>
          </cell>
          <cell r="F574" t="str">
            <v>ﾖｺｾﾞﾏﾁ</v>
          </cell>
          <cell r="G574" t="str">
            <v>ｻｲﾀﾏｹﾝﾖｺｾﾞﾏﾁ</v>
          </cell>
        </row>
        <row r="575">
          <cell r="A575" t="str">
            <v>113620</v>
          </cell>
          <cell r="B575" t="str">
            <v>埼玉県</v>
          </cell>
          <cell r="C575" t="str">
            <v>皆野町</v>
          </cell>
          <cell r="D575" t="str">
            <v>埼玉県皆野町</v>
          </cell>
          <cell r="E575" t="str">
            <v>ｻｲﾀﾏｹﾝ</v>
          </cell>
          <cell r="F575" t="str">
            <v>ﾐﾅﾉﾏﾁ</v>
          </cell>
          <cell r="G575" t="str">
            <v>ｻｲﾀﾏｹﾝﾐﾅﾉﾏﾁ</v>
          </cell>
        </row>
        <row r="576">
          <cell r="A576" t="str">
            <v>113638</v>
          </cell>
          <cell r="B576" t="str">
            <v>埼玉県</v>
          </cell>
          <cell r="C576" t="str">
            <v>長瀞町</v>
          </cell>
          <cell r="D576" t="str">
            <v>埼玉県長瀞町</v>
          </cell>
          <cell r="E576" t="str">
            <v>ｻｲﾀﾏｹﾝ</v>
          </cell>
          <cell r="F576" t="str">
            <v>ﾅｶﾞﾄﾛﾏﾁ</v>
          </cell>
          <cell r="G576" t="str">
            <v>ｻｲﾀﾏｹﾝﾅｶﾞﾄﾛﾏﾁ</v>
          </cell>
        </row>
        <row r="577">
          <cell r="A577" t="str">
            <v>113654</v>
          </cell>
          <cell r="B577" t="str">
            <v>埼玉県</v>
          </cell>
          <cell r="C577" t="str">
            <v>小鹿野町</v>
          </cell>
          <cell r="D577" t="str">
            <v>埼玉県小鹿野町</v>
          </cell>
          <cell r="E577" t="str">
            <v>ｻｲﾀﾏｹﾝ</v>
          </cell>
          <cell r="F577" t="str">
            <v>ｵｶﾞﾉﾏﾁ</v>
          </cell>
          <cell r="G577" t="str">
            <v>ｻｲﾀﾏｹﾝｵｶﾞﾉﾏﾁ</v>
          </cell>
        </row>
        <row r="578">
          <cell r="A578" t="str">
            <v>113697</v>
          </cell>
          <cell r="B578" t="str">
            <v>埼玉県</v>
          </cell>
          <cell r="C578" t="str">
            <v>東秩父村</v>
          </cell>
          <cell r="D578" t="str">
            <v>埼玉県東秩父村</v>
          </cell>
          <cell r="E578" t="str">
            <v>ｻｲﾀﾏｹﾝ</v>
          </cell>
          <cell r="F578" t="str">
            <v>ﾋｶﾞｼﾁﾁﾌﾞﾑﾗ</v>
          </cell>
          <cell r="G578" t="str">
            <v>ｻｲﾀﾏｹﾝﾋｶﾞｼﾁﾁﾌﾞﾑﾗ</v>
          </cell>
        </row>
        <row r="579">
          <cell r="A579" t="str">
            <v>113816</v>
          </cell>
          <cell r="B579" t="str">
            <v>埼玉県</v>
          </cell>
          <cell r="C579" t="str">
            <v>美里町</v>
          </cell>
          <cell r="D579" t="str">
            <v>埼玉県美里町</v>
          </cell>
          <cell r="E579" t="str">
            <v>ｻｲﾀﾏｹﾝ</v>
          </cell>
          <cell r="F579" t="str">
            <v>ﾐｻﾄﾏﾁ</v>
          </cell>
          <cell r="G579" t="str">
            <v>ｻｲﾀﾏｹﾝﾐｻﾄﾏﾁ</v>
          </cell>
        </row>
        <row r="580">
          <cell r="A580" t="str">
            <v>113832</v>
          </cell>
          <cell r="B580" t="str">
            <v>埼玉県</v>
          </cell>
          <cell r="C580" t="str">
            <v>神川町</v>
          </cell>
          <cell r="D580" t="str">
            <v>埼玉県神川町</v>
          </cell>
          <cell r="E580" t="str">
            <v>ｻｲﾀﾏｹﾝ</v>
          </cell>
          <cell r="F580" t="str">
            <v>ｶﾐｶﾜﾏﾁ</v>
          </cell>
          <cell r="G580" t="str">
            <v>ｻｲﾀﾏｹﾝｶﾐｶﾜﾏﾁ</v>
          </cell>
        </row>
        <row r="581">
          <cell r="A581" t="str">
            <v>113859</v>
          </cell>
          <cell r="B581" t="str">
            <v>埼玉県</v>
          </cell>
          <cell r="C581" t="str">
            <v>上里町</v>
          </cell>
          <cell r="D581" t="str">
            <v>埼玉県上里町</v>
          </cell>
          <cell r="E581" t="str">
            <v>ｻｲﾀﾏｹﾝ</v>
          </cell>
          <cell r="F581" t="str">
            <v>ｶﾐｻﾄﾏﾁ</v>
          </cell>
          <cell r="G581" t="str">
            <v>ｻｲﾀﾏｹﾝｶﾐｻﾄﾏﾁ</v>
          </cell>
        </row>
        <row r="582">
          <cell r="A582" t="str">
            <v>114081</v>
          </cell>
          <cell r="B582" t="str">
            <v>埼玉県</v>
          </cell>
          <cell r="C582" t="str">
            <v>寄居町</v>
          </cell>
          <cell r="D582" t="str">
            <v>埼玉県寄居町</v>
          </cell>
          <cell r="E582" t="str">
            <v>ｻｲﾀﾏｹﾝ</v>
          </cell>
          <cell r="F582" t="str">
            <v>ﾖﾘｲﾏﾁ</v>
          </cell>
          <cell r="G582" t="str">
            <v>ｻｲﾀﾏｹﾝﾖﾘｲﾏﾁ</v>
          </cell>
        </row>
        <row r="583">
          <cell r="A583" t="str">
            <v>114421</v>
          </cell>
          <cell r="B583" t="str">
            <v>埼玉県</v>
          </cell>
          <cell r="C583" t="str">
            <v>宮代町</v>
          </cell>
          <cell r="D583" t="str">
            <v>埼玉県宮代町</v>
          </cell>
          <cell r="E583" t="str">
            <v>ｻｲﾀﾏｹﾝ</v>
          </cell>
          <cell r="F583" t="str">
            <v>ﾐﾔｼﾛﾏﾁ</v>
          </cell>
          <cell r="G583" t="str">
            <v>ｻｲﾀﾏｹﾝﾐﾔｼﾛﾏﾁ</v>
          </cell>
        </row>
        <row r="584">
          <cell r="A584" t="str">
            <v>114642</v>
          </cell>
          <cell r="B584" t="str">
            <v>埼玉県</v>
          </cell>
          <cell r="C584" t="str">
            <v>杉戸町</v>
          </cell>
          <cell r="D584" t="str">
            <v>埼玉県杉戸町</v>
          </cell>
          <cell r="E584" t="str">
            <v>ｻｲﾀﾏｹﾝ</v>
          </cell>
          <cell r="F584" t="str">
            <v>ｽｷﾞﾄﾏﾁ</v>
          </cell>
          <cell r="G584" t="str">
            <v>ｻｲﾀﾏｹﾝｽｷﾞﾄﾏﾁ</v>
          </cell>
        </row>
        <row r="585">
          <cell r="A585" t="str">
            <v>114651</v>
          </cell>
          <cell r="B585" t="str">
            <v>埼玉県</v>
          </cell>
          <cell r="C585" t="str">
            <v>松伏町</v>
          </cell>
          <cell r="D585" t="str">
            <v>埼玉県松伏町</v>
          </cell>
          <cell r="E585" t="str">
            <v>ｻｲﾀﾏｹﾝ</v>
          </cell>
          <cell r="F585" t="str">
            <v>ﾏﾂﾌﾞｼﾏﾁ</v>
          </cell>
          <cell r="G585" t="str">
            <v>ｻｲﾀﾏｹﾝﾏﾂﾌﾞｼﾏﾁ</v>
          </cell>
        </row>
        <row r="586">
          <cell r="A586" t="str">
            <v>120006</v>
          </cell>
          <cell r="B586" t="str">
            <v>千葉県</v>
          </cell>
          <cell r="D586" t="str">
            <v>千葉県</v>
          </cell>
          <cell r="E586" t="str">
            <v>ﾁﾊﾞｹﾝ</v>
          </cell>
          <cell r="G586" t="str">
            <v>ﾁﾊﾞｹﾝ</v>
          </cell>
        </row>
        <row r="587">
          <cell r="A587" t="str">
            <v>121002</v>
          </cell>
          <cell r="B587" t="str">
            <v>千葉県</v>
          </cell>
          <cell r="C587" t="str">
            <v>千葉市</v>
          </cell>
          <cell r="D587" t="str">
            <v>千葉県千葉市</v>
          </cell>
          <cell r="E587" t="str">
            <v>ﾁﾊﾞｹﾝ</v>
          </cell>
          <cell r="F587" t="str">
            <v>ﾁﾊﾞｼ</v>
          </cell>
          <cell r="G587" t="str">
            <v>ﾁﾊﾞｹﾝﾁﾊﾞｼ</v>
          </cell>
        </row>
        <row r="588">
          <cell r="A588" t="str">
            <v>122025</v>
          </cell>
          <cell r="B588" t="str">
            <v>千葉県</v>
          </cell>
          <cell r="C588" t="str">
            <v>銚子市</v>
          </cell>
          <cell r="D588" t="str">
            <v>千葉県銚子市</v>
          </cell>
          <cell r="E588" t="str">
            <v>ﾁﾊﾞｹﾝ</v>
          </cell>
          <cell r="F588" t="str">
            <v>ﾁｮｳｼｼ</v>
          </cell>
          <cell r="G588" t="str">
            <v>ﾁﾊﾞｹﾝﾁｮｳｼｼ</v>
          </cell>
        </row>
        <row r="589">
          <cell r="A589" t="str">
            <v>122033</v>
          </cell>
          <cell r="B589" t="str">
            <v>千葉県</v>
          </cell>
          <cell r="C589" t="str">
            <v>市川市</v>
          </cell>
          <cell r="D589" t="str">
            <v>千葉県市川市</v>
          </cell>
          <cell r="E589" t="str">
            <v>ﾁﾊﾞｹﾝ</v>
          </cell>
          <cell r="F589" t="str">
            <v>ｲﾁｶﾜｼ</v>
          </cell>
          <cell r="G589" t="str">
            <v>ﾁﾊﾞｹﾝｲﾁｶﾜｼ</v>
          </cell>
        </row>
        <row r="590">
          <cell r="A590" t="str">
            <v>122041</v>
          </cell>
          <cell r="B590" t="str">
            <v>千葉県</v>
          </cell>
          <cell r="C590" t="str">
            <v>船橋市</v>
          </cell>
          <cell r="D590" t="str">
            <v>千葉県船橋市</v>
          </cell>
          <cell r="E590" t="str">
            <v>ﾁﾊﾞｹﾝ</v>
          </cell>
          <cell r="F590" t="str">
            <v>ﾌﾅﾊﾞｼｼ</v>
          </cell>
          <cell r="G590" t="str">
            <v>ﾁﾊﾞｹﾝﾌﾅﾊﾞｼｼ</v>
          </cell>
        </row>
        <row r="591">
          <cell r="A591" t="str">
            <v>122050</v>
          </cell>
          <cell r="B591" t="str">
            <v>千葉県</v>
          </cell>
          <cell r="C591" t="str">
            <v>館山市</v>
          </cell>
          <cell r="D591" t="str">
            <v>千葉県館山市</v>
          </cell>
          <cell r="E591" t="str">
            <v>ﾁﾊﾞｹﾝ</v>
          </cell>
          <cell r="F591" t="str">
            <v>ﾀﾃﾔﾏｼ</v>
          </cell>
          <cell r="G591" t="str">
            <v>ﾁﾊﾞｹﾝﾀﾃﾔﾏｼ</v>
          </cell>
        </row>
        <row r="592">
          <cell r="A592" t="str">
            <v>122068</v>
          </cell>
          <cell r="B592" t="str">
            <v>千葉県</v>
          </cell>
          <cell r="C592" t="str">
            <v>木更津市</v>
          </cell>
          <cell r="D592" t="str">
            <v>千葉県木更津市</v>
          </cell>
          <cell r="E592" t="str">
            <v>ﾁﾊﾞｹﾝ</v>
          </cell>
          <cell r="F592" t="str">
            <v>ｷｻﾗﾂﾞｼ</v>
          </cell>
          <cell r="G592" t="str">
            <v>ﾁﾊﾞｹﾝｷｻﾗﾂﾞｼ</v>
          </cell>
        </row>
        <row r="593">
          <cell r="A593" t="str">
            <v>122076</v>
          </cell>
          <cell r="B593" t="str">
            <v>千葉県</v>
          </cell>
          <cell r="C593" t="str">
            <v>松戸市</v>
          </cell>
          <cell r="D593" t="str">
            <v>千葉県松戸市</v>
          </cell>
          <cell r="E593" t="str">
            <v>ﾁﾊﾞｹﾝ</v>
          </cell>
          <cell r="F593" t="str">
            <v>ﾏﾂﾄﾞｼ</v>
          </cell>
          <cell r="G593" t="str">
            <v>ﾁﾊﾞｹﾝﾏﾂﾄﾞｼ</v>
          </cell>
        </row>
        <row r="594">
          <cell r="A594" t="str">
            <v>122084</v>
          </cell>
          <cell r="B594" t="str">
            <v>千葉県</v>
          </cell>
          <cell r="C594" t="str">
            <v>野田市</v>
          </cell>
          <cell r="D594" t="str">
            <v>千葉県野田市</v>
          </cell>
          <cell r="E594" t="str">
            <v>ﾁﾊﾞｹﾝ</v>
          </cell>
          <cell r="F594" t="str">
            <v>ﾉﾀﾞｼ</v>
          </cell>
          <cell r="G594" t="str">
            <v>ﾁﾊﾞｹﾝﾉﾀﾞｼ</v>
          </cell>
        </row>
        <row r="595">
          <cell r="A595" t="str">
            <v>122106</v>
          </cell>
          <cell r="B595" t="str">
            <v>千葉県</v>
          </cell>
          <cell r="C595" t="str">
            <v>茂原市</v>
          </cell>
          <cell r="D595" t="str">
            <v>千葉県茂原市</v>
          </cell>
          <cell r="E595" t="str">
            <v>ﾁﾊﾞｹﾝ</v>
          </cell>
          <cell r="F595" t="str">
            <v>ﾓﾊﾞﾗｼ</v>
          </cell>
          <cell r="G595" t="str">
            <v>ﾁﾊﾞｹﾝﾓﾊﾞﾗｼ</v>
          </cell>
        </row>
        <row r="596">
          <cell r="A596" t="str">
            <v>122114</v>
          </cell>
          <cell r="B596" t="str">
            <v>千葉県</v>
          </cell>
          <cell r="C596" t="str">
            <v>成田市</v>
          </cell>
          <cell r="D596" t="str">
            <v>千葉県成田市</v>
          </cell>
          <cell r="E596" t="str">
            <v>ﾁﾊﾞｹﾝ</v>
          </cell>
          <cell r="F596" t="str">
            <v>ﾅﾘﾀｼ</v>
          </cell>
          <cell r="G596" t="str">
            <v>ﾁﾊﾞｹﾝﾅﾘﾀｼ</v>
          </cell>
        </row>
        <row r="597">
          <cell r="A597" t="str">
            <v>122122</v>
          </cell>
          <cell r="B597" t="str">
            <v>千葉県</v>
          </cell>
          <cell r="C597" t="str">
            <v>佐倉市</v>
          </cell>
          <cell r="D597" t="str">
            <v>千葉県佐倉市</v>
          </cell>
          <cell r="E597" t="str">
            <v>ﾁﾊﾞｹﾝ</v>
          </cell>
          <cell r="F597" t="str">
            <v>ｻｸﾗｼ</v>
          </cell>
          <cell r="G597" t="str">
            <v>ﾁﾊﾞｹﾝｻｸﾗｼ</v>
          </cell>
        </row>
        <row r="598">
          <cell r="A598" t="str">
            <v>122131</v>
          </cell>
          <cell r="B598" t="str">
            <v>千葉県</v>
          </cell>
          <cell r="C598" t="str">
            <v>東金市</v>
          </cell>
          <cell r="D598" t="str">
            <v>千葉県東金市</v>
          </cell>
          <cell r="E598" t="str">
            <v>ﾁﾊﾞｹﾝ</v>
          </cell>
          <cell r="F598" t="str">
            <v>ﾄｳｶﾞﾈｼ</v>
          </cell>
          <cell r="G598" t="str">
            <v>ﾁﾊﾞｹﾝﾄｳｶﾞﾈｼ</v>
          </cell>
        </row>
        <row r="599">
          <cell r="A599" t="str">
            <v>122157</v>
          </cell>
          <cell r="B599" t="str">
            <v>千葉県</v>
          </cell>
          <cell r="C599" t="str">
            <v>旭市</v>
          </cell>
          <cell r="D599" t="str">
            <v>千葉県旭市</v>
          </cell>
          <cell r="E599" t="str">
            <v>ﾁﾊﾞｹﾝ</v>
          </cell>
          <cell r="F599" t="str">
            <v>ｱｻﾋｼ</v>
          </cell>
          <cell r="G599" t="str">
            <v>ﾁﾊﾞｹﾝｱｻﾋｼ</v>
          </cell>
        </row>
        <row r="600">
          <cell r="A600" t="str">
            <v>122165</v>
          </cell>
          <cell r="B600" t="str">
            <v>千葉県</v>
          </cell>
          <cell r="C600" t="str">
            <v>習志野市</v>
          </cell>
          <cell r="D600" t="str">
            <v>千葉県習志野市</v>
          </cell>
          <cell r="E600" t="str">
            <v>ﾁﾊﾞｹﾝ</v>
          </cell>
          <cell r="F600" t="str">
            <v>ﾅﾗｼﾉｼ</v>
          </cell>
          <cell r="G600" t="str">
            <v>ﾁﾊﾞｹﾝﾅﾗｼﾉｼ</v>
          </cell>
        </row>
        <row r="601">
          <cell r="A601" t="str">
            <v>122173</v>
          </cell>
          <cell r="B601" t="str">
            <v>千葉県</v>
          </cell>
          <cell r="C601" t="str">
            <v>柏市</v>
          </cell>
          <cell r="D601" t="str">
            <v>千葉県柏市</v>
          </cell>
          <cell r="E601" t="str">
            <v>ﾁﾊﾞｹﾝ</v>
          </cell>
          <cell r="F601" t="str">
            <v>ｶｼﾜｼ</v>
          </cell>
          <cell r="G601" t="str">
            <v>ﾁﾊﾞｹﾝｶｼﾜｼ</v>
          </cell>
        </row>
        <row r="602">
          <cell r="A602" t="str">
            <v>122181</v>
          </cell>
          <cell r="B602" t="str">
            <v>千葉県</v>
          </cell>
          <cell r="C602" t="str">
            <v>勝浦市</v>
          </cell>
          <cell r="D602" t="str">
            <v>千葉県勝浦市</v>
          </cell>
          <cell r="E602" t="str">
            <v>ﾁﾊﾞｹﾝ</v>
          </cell>
          <cell r="F602" t="str">
            <v>ｶﾂｳﾗｼ</v>
          </cell>
          <cell r="G602" t="str">
            <v>ﾁﾊﾞｹﾝｶﾂｳﾗｼ</v>
          </cell>
        </row>
        <row r="603">
          <cell r="A603" t="str">
            <v>122190</v>
          </cell>
          <cell r="B603" t="str">
            <v>千葉県</v>
          </cell>
          <cell r="C603" t="str">
            <v>市原市</v>
          </cell>
          <cell r="D603" t="str">
            <v>千葉県市原市</v>
          </cell>
          <cell r="E603" t="str">
            <v>ﾁﾊﾞｹﾝ</v>
          </cell>
          <cell r="F603" t="str">
            <v>ｲﾁﾊﾗｼ</v>
          </cell>
          <cell r="G603" t="str">
            <v>ﾁﾊﾞｹﾝｲﾁﾊﾗｼ</v>
          </cell>
        </row>
        <row r="604">
          <cell r="A604" t="str">
            <v>122203</v>
          </cell>
          <cell r="B604" t="str">
            <v>千葉県</v>
          </cell>
          <cell r="C604" t="str">
            <v>流山市</v>
          </cell>
          <cell r="D604" t="str">
            <v>千葉県流山市</v>
          </cell>
          <cell r="E604" t="str">
            <v>ﾁﾊﾞｹﾝ</v>
          </cell>
          <cell r="F604" t="str">
            <v>ﾅｶﾞﾚﾔﾏｼ</v>
          </cell>
          <cell r="G604" t="str">
            <v>ﾁﾊﾞｹﾝﾅｶﾞﾚﾔﾏｼ</v>
          </cell>
        </row>
        <row r="605">
          <cell r="A605" t="str">
            <v>122211</v>
          </cell>
          <cell r="B605" t="str">
            <v>千葉県</v>
          </cell>
          <cell r="C605" t="str">
            <v>八千代市</v>
          </cell>
          <cell r="D605" t="str">
            <v>千葉県八千代市</v>
          </cell>
          <cell r="E605" t="str">
            <v>ﾁﾊﾞｹﾝ</v>
          </cell>
          <cell r="F605" t="str">
            <v>ﾔﾁﾖｼ</v>
          </cell>
          <cell r="G605" t="str">
            <v>ﾁﾊﾞｹﾝﾔﾁﾖｼ</v>
          </cell>
        </row>
        <row r="606">
          <cell r="A606" t="str">
            <v>122220</v>
          </cell>
          <cell r="B606" t="str">
            <v>千葉県</v>
          </cell>
          <cell r="C606" t="str">
            <v>我孫子市</v>
          </cell>
          <cell r="D606" t="str">
            <v>千葉県我孫子市</v>
          </cell>
          <cell r="E606" t="str">
            <v>ﾁﾊﾞｹﾝ</v>
          </cell>
          <cell r="F606" t="str">
            <v>ｱﾋﾞｺｼ</v>
          </cell>
          <cell r="G606" t="str">
            <v>ﾁﾊﾞｹﾝｱﾋﾞｺｼ</v>
          </cell>
        </row>
        <row r="607">
          <cell r="A607" t="str">
            <v>122238</v>
          </cell>
          <cell r="B607" t="str">
            <v>千葉県</v>
          </cell>
          <cell r="C607" t="str">
            <v>鴨川市</v>
          </cell>
          <cell r="D607" t="str">
            <v>千葉県鴨川市</v>
          </cell>
          <cell r="E607" t="str">
            <v>ﾁﾊﾞｹﾝ</v>
          </cell>
          <cell r="F607" t="str">
            <v>ｶﾓｶﾞﾜｼ</v>
          </cell>
          <cell r="G607" t="str">
            <v>ﾁﾊﾞｹﾝｶﾓｶﾞﾜｼ</v>
          </cell>
        </row>
        <row r="608">
          <cell r="A608" t="str">
            <v>122246</v>
          </cell>
          <cell r="B608" t="str">
            <v>千葉県</v>
          </cell>
          <cell r="C608" t="str">
            <v>鎌ケ谷市</v>
          </cell>
          <cell r="D608" t="str">
            <v>千葉県鎌ケ谷市</v>
          </cell>
          <cell r="E608" t="str">
            <v>ﾁﾊﾞｹﾝ</v>
          </cell>
          <cell r="F608" t="str">
            <v>ｶﾏｶﾞﾔｼ</v>
          </cell>
          <cell r="G608" t="str">
            <v>ﾁﾊﾞｹﾝｶﾏｶﾞﾔｼ</v>
          </cell>
        </row>
        <row r="609">
          <cell r="A609" t="str">
            <v>122254</v>
          </cell>
          <cell r="B609" t="str">
            <v>千葉県</v>
          </cell>
          <cell r="C609" t="str">
            <v>君津市</v>
          </cell>
          <cell r="D609" t="str">
            <v>千葉県君津市</v>
          </cell>
          <cell r="E609" t="str">
            <v>ﾁﾊﾞｹﾝ</v>
          </cell>
          <cell r="F609" t="str">
            <v>ｷﾐﾂｼ</v>
          </cell>
          <cell r="G609" t="str">
            <v>ﾁﾊﾞｹﾝｷﾐﾂｼ</v>
          </cell>
        </row>
        <row r="610">
          <cell r="A610" t="str">
            <v>122262</v>
          </cell>
          <cell r="B610" t="str">
            <v>千葉県</v>
          </cell>
          <cell r="C610" t="str">
            <v>富津市</v>
          </cell>
          <cell r="D610" t="str">
            <v>千葉県富津市</v>
          </cell>
          <cell r="E610" t="str">
            <v>ﾁﾊﾞｹﾝ</v>
          </cell>
          <cell r="F610" t="str">
            <v>ﾌｯﾂｼ</v>
          </cell>
          <cell r="G610" t="str">
            <v>ﾁﾊﾞｹﾝﾌｯﾂｼ</v>
          </cell>
        </row>
        <row r="611">
          <cell r="A611" t="str">
            <v>122271</v>
          </cell>
          <cell r="B611" t="str">
            <v>千葉県</v>
          </cell>
          <cell r="C611" t="str">
            <v>浦安市</v>
          </cell>
          <cell r="D611" t="str">
            <v>千葉県浦安市</v>
          </cell>
          <cell r="E611" t="str">
            <v>ﾁﾊﾞｹﾝ</v>
          </cell>
          <cell r="F611" t="str">
            <v>ｳﾗﾔｽｼ</v>
          </cell>
          <cell r="G611" t="str">
            <v>ﾁﾊﾞｹﾝｳﾗﾔｽｼ</v>
          </cell>
        </row>
        <row r="612">
          <cell r="A612" t="str">
            <v>122289</v>
          </cell>
          <cell r="B612" t="str">
            <v>千葉県</v>
          </cell>
          <cell r="C612" t="str">
            <v>四街道市</v>
          </cell>
          <cell r="D612" t="str">
            <v>千葉県四街道市</v>
          </cell>
          <cell r="E612" t="str">
            <v>ﾁﾊﾞｹﾝ</v>
          </cell>
          <cell r="F612" t="str">
            <v>ﾖﾂｶｲﾄﾞｳｼ</v>
          </cell>
          <cell r="G612" t="str">
            <v>ﾁﾊﾞｹﾝﾖﾂｶｲﾄﾞｳｼ</v>
          </cell>
        </row>
        <row r="613">
          <cell r="A613" t="str">
            <v>122297</v>
          </cell>
          <cell r="B613" t="str">
            <v>千葉県</v>
          </cell>
          <cell r="C613" t="str">
            <v>袖ケ浦市</v>
          </cell>
          <cell r="D613" t="str">
            <v>千葉県袖ケ浦市</v>
          </cell>
          <cell r="E613" t="str">
            <v>ﾁﾊﾞｹﾝ</v>
          </cell>
          <cell r="F613" t="str">
            <v>ｿﾃﾞｶﾞｳﾗｼ</v>
          </cell>
          <cell r="G613" t="str">
            <v>ﾁﾊﾞｹﾝｿﾃﾞｶﾞｳﾗｼ</v>
          </cell>
        </row>
        <row r="614">
          <cell r="A614" t="str">
            <v>122301</v>
          </cell>
          <cell r="B614" t="str">
            <v>千葉県</v>
          </cell>
          <cell r="C614" t="str">
            <v>八街市</v>
          </cell>
          <cell r="D614" t="str">
            <v>千葉県八街市</v>
          </cell>
          <cell r="E614" t="str">
            <v>ﾁﾊﾞｹﾝ</v>
          </cell>
          <cell r="F614" t="str">
            <v>ﾔﾁﾏﾀｼ</v>
          </cell>
          <cell r="G614" t="str">
            <v>ﾁﾊﾞｹﾝﾔﾁﾏﾀｼ</v>
          </cell>
        </row>
        <row r="615">
          <cell r="A615" t="str">
            <v>122319</v>
          </cell>
          <cell r="B615" t="str">
            <v>千葉県</v>
          </cell>
          <cell r="C615" t="str">
            <v>印西市</v>
          </cell>
          <cell r="D615" t="str">
            <v>千葉県印西市</v>
          </cell>
          <cell r="E615" t="str">
            <v>ﾁﾊﾞｹﾝ</v>
          </cell>
          <cell r="F615" t="str">
            <v>ｲﾝｻﾞｲｼ</v>
          </cell>
          <cell r="G615" t="str">
            <v>ﾁﾊﾞｹﾝｲﾝｻﾞｲｼ</v>
          </cell>
        </row>
        <row r="616">
          <cell r="A616" t="str">
            <v>122327</v>
          </cell>
          <cell r="B616" t="str">
            <v>千葉県</v>
          </cell>
          <cell r="C616" t="str">
            <v>白井市</v>
          </cell>
          <cell r="D616" t="str">
            <v>千葉県白井市</v>
          </cell>
          <cell r="E616" t="str">
            <v>ﾁﾊﾞｹﾝ</v>
          </cell>
          <cell r="F616" t="str">
            <v>ｼﾛｲｼ</v>
          </cell>
          <cell r="G616" t="str">
            <v>ﾁﾊﾞｹﾝｼﾛｲｼ</v>
          </cell>
        </row>
        <row r="617">
          <cell r="A617" t="str">
            <v>122335</v>
          </cell>
          <cell r="B617" t="str">
            <v>千葉県</v>
          </cell>
          <cell r="C617" t="str">
            <v>富里市</v>
          </cell>
          <cell r="D617" t="str">
            <v>千葉県富里市</v>
          </cell>
          <cell r="E617" t="str">
            <v>ﾁﾊﾞｹﾝ</v>
          </cell>
          <cell r="F617" t="str">
            <v>ﾄﾐｻﾄｼ</v>
          </cell>
          <cell r="G617" t="str">
            <v>ﾁﾊﾞｹﾝﾄﾐｻﾄｼ</v>
          </cell>
        </row>
        <row r="618">
          <cell r="A618" t="str">
            <v>122343</v>
          </cell>
          <cell r="B618" t="str">
            <v>千葉県</v>
          </cell>
          <cell r="C618" t="str">
            <v>南房総市</v>
          </cell>
          <cell r="D618" t="str">
            <v>千葉県南房総市</v>
          </cell>
          <cell r="E618" t="str">
            <v>ﾁﾊﾞｹﾝ</v>
          </cell>
          <cell r="F618" t="str">
            <v>ﾐﾅﾐﾎﾞｳｿｳｼ</v>
          </cell>
          <cell r="G618" t="str">
            <v>ﾁﾊﾞｹﾝﾐﾅﾐﾎﾞｳｿｳｼ</v>
          </cell>
        </row>
        <row r="619">
          <cell r="A619" t="str">
            <v>122351</v>
          </cell>
          <cell r="B619" t="str">
            <v>千葉県</v>
          </cell>
          <cell r="C619" t="str">
            <v>匝瑳市</v>
          </cell>
          <cell r="D619" t="str">
            <v>千葉県匝瑳市</v>
          </cell>
          <cell r="E619" t="str">
            <v>ﾁﾊﾞｹﾝ</v>
          </cell>
          <cell r="F619" t="str">
            <v>ｿｳｻｼ</v>
          </cell>
          <cell r="G619" t="str">
            <v>ﾁﾊﾞｹﾝｿｳｻｼ</v>
          </cell>
        </row>
        <row r="620">
          <cell r="A620" t="str">
            <v>122360</v>
          </cell>
          <cell r="B620" t="str">
            <v>千葉県</v>
          </cell>
          <cell r="C620" t="str">
            <v>香取市</v>
          </cell>
          <cell r="D620" t="str">
            <v>千葉県香取市</v>
          </cell>
          <cell r="E620" t="str">
            <v>ﾁﾊﾞｹﾝ</v>
          </cell>
          <cell r="F620" t="str">
            <v>ｶﾄﾘｼ</v>
          </cell>
          <cell r="G620" t="str">
            <v>ﾁﾊﾞｹﾝｶﾄﾘｼ</v>
          </cell>
        </row>
        <row r="621">
          <cell r="A621" t="str">
            <v>122378</v>
          </cell>
          <cell r="B621" t="str">
            <v>千葉県</v>
          </cell>
          <cell r="C621" t="str">
            <v>山武市</v>
          </cell>
          <cell r="D621" t="str">
            <v>千葉県山武市</v>
          </cell>
          <cell r="E621" t="str">
            <v>ﾁﾊﾞｹﾝ</v>
          </cell>
          <cell r="F621" t="str">
            <v>ｻﾝﾑｼ</v>
          </cell>
          <cell r="G621" t="str">
            <v>ﾁﾊﾞｹﾝｻﾝﾑｼ</v>
          </cell>
        </row>
        <row r="622">
          <cell r="A622" t="str">
            <v>122386</v>
          </cell>
          <cell r="B622" t="str">
            <v>千葉県</v>
          </cell>
          <cell r="C622" t="str">
            <v>いすみ市</v>
          </cell>
          <cell r="D622" t="str">
            <v>千葉県いすみ市</v>
          </cell>
          <cell r="E622" t="str">
            <v>ﾁﾊﾞｹﾝ</v>
          </cell>
          <cell r="F622" t="str">
            <v>ｲｽﾐｼ</v>
          </cell>
          <cell r="G622" t="str">
            <v>ﾁﾊﾞｹﾝｲｽﾐｼ</v>
          </cell>
        </row>
        <row r="623">
          <cell r="A623" t="str">
            <v>122394</v>
          </cell>
          <cell r="B623" t="str">
            <v>千葉県</v>
          </cell>
          <cell r="C623" t="str">
            <v>大網白里市</v>
          </cell>
          <cell r="D623" t="str">
            <v>千葉県大網白里市</v>
          </cell>
          <cell r="E623" t="str">
            <v>ﾁﾊﾞｹﾝ</v>
          </cell>
          <cell r="F623" t="str">
            <v>ｵｵｱﾐｼﾗｻﾄｼ</v>
          </cell>
          <cell r="G623" t="str">
            <v>ﾁﾊﾞｹﾝｵｵｱﾐｼﾗｻﾄｼ</v>
          </cell>
        </row>
        <row r="624">
          <cell r="A624" t="str">
            <v>123226</v>
          </cell>
          <cell r="B624" t="str">
            <v>千葉県</v>
          </cell>
          <cell r="C624" t="str">
            <v>酒々井町</v>
          </cell>
          <cell r="D624" t="str">
            <v>千葉県酒々井町</v>
          </cell>
          <cell r="E624" t="str">
            <v>ﾁﾊﾞｹﾝ</v>
          </cell>
          <cell r="F624" t="str">
            <v>ｼｽｲﾏﾁ</v>
          </cell>
          <cell r="G624" t="str">
            <v>ﾁﾊﾞｹﾝｼｽｲﾏﾁ</v>
          </cell>
        </row>
        <row r="625">
          <cell r="A625" t="str">
            <v>123293</v>
          </cell>
          <cell r="B625" t="str">
            <v>千葉県</v>
          </cell>
          <cell r="C625" t="str">
            <v>栄町</v>
          </cell>
          <cell r="D625" t="str">
            <v>千葉県栄町</v>
          </cell>
          <cell r="E625" t="str">
            <v>ﾁﾊﾞｹﾝ</v>
          </cell>
          <cell r="F625" t="str">
            <v>ｻｶｴﾏﾁ</v>
          </cell>
          <cell r="G625" t="str">
            <v>ﾁﾊﾞｹﾝｻｶｴﾏﾁ</v>
          </cell>
        </row>
        <row r="626">
          <cell r="A626" t="str">
            <v>123421</v>
          </cell>
          <cell r="B626" t="str">
            <v>千葉県</v>
          </cell>
          <cell r="C626" t="str">
            <v>神崎町</v>
          </cell>
          <cell r="D626" t="str">
            <v>千葉県神崎町</v>
          </cell>
          <cell r="E626" t="str">
            <v>ﾁﾊﾞｹﾝ</v>
          </cell>
          <cell r="F626" t="str">
            <v>ｺｳｻﾞｷﾏﾁ</v>
          </cell>
          <cell r="G626" t="str">
            <v>ﾁﾊﾞｹﾝｺｳｻﾞｷﾏﾁ</v>
          </cell>
        </row>
        <row r="627">
          <cell r="A627" t="str">
            <v>123471</v>
          </cell>
          <cell r="B627" t="str">
            <v>千葉県</v>
          </cell>
          <cell r="C627" t="str">
            <v>多古町</v>
          </cell>
          <cell r="D627" t="str">
            <v>千葉県多古町</v>
          </cell>
          <cell r="E627" t="str">
            <v>ﾁﾊﾞｹﾝ</v>
          </cell>
          <cell r="F627" t="str">
            <v>ﾀｺﾏﾁ</v>
          </cell>
          <cell r="G627" t="str">
            <v>ﾁﾊﾞｹﾝﾀｺﾏﾁ</v>
          </cell>
        </row>
        <row r="628">
          <cell r="A628" t="str">
            <v>123498</v>
          </cell>
          <cell r="B628" t="str">
            <v>千葉県</v>
          </cell>
          <cell r="C628" t="str">
            <v>東庄町</v>
          </cell>
          <cell r="D628" t="str">
            <v>千葉県東庄町</v>
          </cell>
          <cell r="E628" t="str">
            <v>ﾁﾊﾞｹﾝ</v>
          </cell>
          <cell r="F628" t="str">
            <v>ﾄｳﾉｼｮｳﾏﾁ</v>
          </cell>
          <cell r="G628" t="str">
            <v>ﾁﾊﾞｹﾝﾄｳﾉｼｮｳﾏﾁ</v>
          </cell>
        </row>
        <row r="629">
          <cell r="A629" t="str">
            <v>124036</v>
          </cell>
          <cell r="B629" t="str">
            <v>千葉県</v>
          </cell>
          <cell r="C629" t="str">
            <v>九十九里町</v>
          </cell>
          <cell r="D629" t="str">
            <v>千葉県九十九里町</v>
          </cell>
          <cell r="E629" t="str">
            <v>ﾁﾊﾞｹﾝ</v>
          </cell>
          <cell r="F629" t="str">
            <v>ｸｼﾞﾕｳｸﾘﾏﾁ</v>
          </cell>
          <cell r="G629" t="str">
            <v>ﾁﾊﾞｹﾝｸｼﾞﾕｳｸﾘﾏﾁ</v>
          </cell>
        </row>
        <row r="630">
          <cell r="A630" t="str">
            <v>124095</v>
          </cell>
          <cell r="B630" t="str">
            <v>千葉県</v>
          </cell>
          <cell r="C630" t="str">
            <v>芝山町</v>
          </cell>
          <cell r="D630" t="str">
            <v>千葉県芝山町</v>
          </cell>
          <cell r="E630" t="str">
            <v>ﾁﾊﾞｹﾝ</v>
          </cell>
          <cell r="F630" t="str">
            <v>ｼﾊﾞﾔﾏﾏﾁ</v>
          </cell>
          <cell r="G630" t="str">
            <v>ﾁﾊﾞｹﾝｼﾊﾞﾔﾏﾏﾁ</v>
          </cell>
        </row>
        <row r="631">
          <cell r="A631" t="str">
            <v>124109</v>
          </cell>
          <cell r="B631" t="str">
            <v>千葉県</v>
          </cell>
          <cell r="C631" t="str">
            <v>横芝光町</v>
          </cell>
          <cell r="D631" t="str">
            <v>千葉県横芝光町</v>
          </cell>
          <cell r="E631" t="str">
            <v>ﾁﾊﾞｹﾝ</v>
          </cell>
          <cell r="F631" t="str">
            <v>ﾖｺｼﾊﾞﾋｶﾘﾏﾁ</v>
          </cell>
          <cell r="G631" t="str">
            <v>ﾁﾊﾞｹﾝﾖｺｼﾊﾞﾋｶﾘﾏﾁ</v>
          </cell>
        </row>
        <row r="632">
          <cell r="A632" t="str">
            <v>124214</v>
          </cell>
          <cell r="B632" t="str">
            <v>千葉県</v>
          </cell>
          <cell r="C632" t="str">
            <v>一宮町</v>
          </cell>
          <cell r="D632" t="str">
            <v>千葉県一宮町</v>
          </cell>
          <cell r="E632" t="str">
            <v>ﾁﾊﾞｹﾝ</v>
          </cell>
          <cell r="F632" t="str">
            <v>ｲﾁﾉﾐﾔﾏﾁ</v>
          </cell>
          <cell r="G632" t="str">
            <v>ﾁﾊﾞｹﾝｲﾁﾉﾐﾔﾏﾁ</v>
          </cell>
        </row>
        <row r="633">
          <cell r="A633" t="str">
            <v>124222</v>
          </cell>
          <cell r="B633" t="str">
            <v>千葉県</v>
          </cell>
          <cell r="C633" t="str">
            <v>睦沢町</v>
          </cell>
          <cell r="D633" t="str">
            <v>千葉県睦沢町</v>
          </cell>
          <cell r="E633" t="str">
            <v>ﾁﾊﾞｹﾝ</v>
          </cell>
          <cell r="F633" t="str">
            <v>ﾑﾂｻﾞﾜﾏﾁ</v>
          </cell>
          <cell r="G633" t="str">
            <v>ﾁﾊﾞｹﾝﾑﾂｻﾞﾜﾏﾁ</v>
          </cell>
        </row>
        <row r="634">
          <cell r="A634" t="str">
            <v>124231</v>
          </cell>
          <cell r="B634" t="str">
            <v>千葉県</v>
          </cell>
          <cell r="C634" t="str">
            <v>長生村</v>
          </cell>
          <cell r="D634" t="str">
            <v>千葉県長生村</v>
          </cell>
          <cell r="E634" t="str">
            <v>ﾁﾊﾞｹﾝ</v>
          </cell>
          <cell r="F634" t="str">
            <v>ﾁｮｳｾｲﾑﾗ</v>
          </cell>
          <cell r="G634" t="str">
            <v>ﾁﾊﾞｹﾝﾁｮｳｾｲﾑﾗ</v>
          </cell>
        </row>
        <row r="635">
          <cell r="A635" t="str">
            <v>124249</v>
          </cell>
          <cell r="B635" t="str">
            <v>千葉県</v>
          </cell>
          <cell r="C635" t="str">
            <v>白子町</v>
          </cell>
          <cell r="D635" t="str">
            <v>千葉県白子町</v>
          </cell>
          <cell r="E635" t="str">
            <v>ﾁﾊﾞｹﾝ</v>
          </cell>
          <cell r="F635" t="str">
            <v>ｼﾗｺﾏﾁ</v>
          </cell>
          <cell r="G635" t="str">
            <v>ﾁﾊﾞｹﾝｼﾗｺﾏﾁ</v>
          </cell>
        </row>
        <row r="636">
          <cell r="A636" t="str">
            <v>124265</v>
          </cell>
          <cell r="B636" t="str">
            <v>千葉県</v>
          </cell>
          <cell r="C636" t="str">
            <v>長柄町</v>
          </cell>
          <cell r="D636" t="str">
            <v>千葉県長柄町</v>
          </cell>
          <cell r="E636" t="str">
            <v>ﾁﾊﾞｹﾝ</v>
          </cell>
          <cell r="F636" t="str">
            <v>ﾅｶﾞﾗﾏﾁ</v>
          </cell>
          <cell r="G636" t="str">
            <v>ﾁﾊﾞｹﾝﾅｶﾞﾗﾏﾁ</v>
          </cell>
        </row>
        <row r="637">
          <cell r="A637" t="str">
            <v>124273</v>
          </cell>
          <cell r="B637" t="str">
            <v>千葉県</v>
          </cell>
          <cell r="C637" t="str">
            <v>長南町</v>
          </cell>
          <cell r="D637" t="str">
            <v>千葉県長南町</v>
          </cell>
          <cell r="E637" t="str">
            <v>ﾁﾊﾞｹﾝ</v>
          </cell>
          <cell r="F637" t="str">
            <v>ﾁｮｳﾅﾝﾏﾁ</v>
          </cell>
          <cell r="G637" t="str">
            <v>ﾁﾊﾞｹﾝﾁｮｳﾅﾝﾏﾁ</v>
          </cell>
        </row>
        <row r="638">
          <cell r="A638" t="str">
            <v>124419</v>
          </cell>
          <cell r="B638" t="str">
            <v>千葉県</v>
          </cell>
          <cell r="C638" t="str">
            <v>大多喜町</v>
          </cell>
          <cell r="D638" t="str">
            <v>千葉県大多喜町</v>
          </cell>
          <cell r="E638" t="str">
            <v>ﾁﾊﾞｹﾝ</v>
          </cell>
          <cell r="F638" t="str">
            <v>ｵｵﾀｷﾏﾁ</v>
          </cell>
          <cell r="G638" t="str">
            <v>ﾁﾊﾞｹﾝｵｵﾀｷﾏﾁ</v>
          </cell>
        </row>
        <row r="639">
          <cell r="A639" t="str">
            <v>124435</v>
          </cell>
          <cell r="B639" t="str">
            <v>千葉県</v>
          </cell>
          <cell r="C639" t="str">
            <v>御宿町</v>
          </cell>
          <cell r="D639" t="str">
            <v>千葉県御宿町</v>
          </cell>
          <cell r="E639" t="str">
            <v>ﾁﾊﾞｹﾝ</v>
          </cell>
          <cell r="F639" t="str">
            <v>ｵﾝｼﾞﾕｸﾏﾁ</v>
          </cell>
          <cell r="G639" t="str">
            <v>ﾁﾊﾞｹﾝｵﾝｼﾞﾕｸﾏﾁ</v>
          </cell>
        </row>
        <row r="640">
          <cell r="A640" t="str">
            <v>124630</v>
          </cell>
          <cell r="B640" t="str">
            <v>千葉県</v>
          </cell>
          <cell r="C640" t="str">
            <v>鋸南町</v>
          </cell>
          <cell r="D640" t="str">
            <v>千葉県鋸南町</v>
          </cell>
          <cell r="E640" t="str">
            <v>ﾁﾊﾞｹﾝ</v>
          </cell>
          <cell r="F640" t="str">
            <v>ｷﾖﾅﾝﾏﾁ</v>
          </cell>
          <cell r="G640" t="str">
            <v>ﾁﾊﾞｹﾝｷﾖﾅﾝﾏﾁ</v>
          </cell>
        </row>
        <row r="641">
          <cell r="A641" t="str">
            <v>130001</v>
          </cell>
          <cell r="B641" t="str">
            <v>東京都</v>
          </cell>
          <cell r="D641" t="str">
            <v>東京都</v>
          </cell>
          <cell r="E641" t="str">
            <v>ﾄｳｷｮｳﾄ</v>
          </cell>
          <cell r="G641" t="str">
            <v>ﾄｳｷｮｳﾄ</v>
          </cell>
        </row>
        <row r="642">
          <cell r="A642" t="str">
            <v>131016</v>
          </cell>
          <cell r="B642" t="str">
            <v>東京都</v>
          </cell>
          <cell r="C642" t="str">
            <v>千代田区</v>
          </cell>
          <cell r="D642" t="str">
            <v>東京都千代田区</v>
          </cell>
          <cell r="E642" t="str">
            <v>ﾄｳｷｮｳﾄ</v>
          </cell>
          <cell r="F642" t="str">
            <v>ﾁﾖﾀﾞｸ</v>
          </cell>
          <cell r="G642" t="str">
            <v>ﾄｳｷｮｳﾄﾁﾖﾀﾞｸ</v>
          </cell>
        </row>
        <row r="643">
          <cell r="A643" t="str">
            <v>131024</v>
          </cell>
          <cell r="B643" t="str">
            <v>東京都</v>
          </cell>
          <cell r="C643" t="str">
            <v>中央区</v>
          </cell>
          <cell r="D643" t="str">
            <v>東京都中央区</v>
          </cell>
          <cell r="E643" t="str">
            <v>ﾄｳｷｮｳﾄ</v>
          </cell>
          <cell r="F643" t="str">
            <v>ﾁｭｳｵｳｸ</v>
          </cell>
          <cell r="G643" t="str">
            <v>ﾄｳｷｮｳﾄﾁｭｳｵｳｸ</v>
          </cell>
        </row>
        <row r="644">
          <cell r="A644" t="str">
            <v>131032</v>
          </cell>
          <cell r="B644" t="str">
            <v>東京都</v>
          </cell>
          <cell r="C644" t="str">
            <v>港区</v>
          </cell>
          <cell r="D644" t="str">
            <v>東京都港区</v>
          </cell>
          <cell r="E644" t="str">
            <v>ﾄｳｷｮｳﾄ</v>
          </cell>
          <cell r="F644" t="str">
            <v>ﾐﾅﾄｸ</v>
          </cell>
          <cell r="G644" t="str">
            <v>ﾄｳｷｮｳﾄﾐﾅﾄｸ</v>
          </cell>
        </row>
        <row r="645">
          <cell r="A645" t="str">
            <v>131041</v>
          </cell>
          <cell r="B645" t="str">
            <v>東京都</v>
          </cell>
          <cell r="C645" t="str">
            <v>新宿区</v>
          </cell>
          <cell r="D645" t="str">
            <v>東京都新宿区</v>
          </cell>
          <cell r="E645" t="str">
            <v>ﾄｳｷｮｳﾄ</v>
          </cell>
          <cell r="F645" t="str">
            <v>ｼﾝｼﾞｭｸｸ</v>
          </cell>
          <cell r="G645" t="str">
            <v>ﾄｳｷｮｳﾄｼﾝｼﾞｭｸｸ</v>
          </cell>
        </row>
        <row r="646">
          <cell r="A646" t="str">
            <v>131059</v>
          </cell>
          <cell r="B646" t="str">
            <v>東京都</v>
          </cell>
          <cell r="C646" t="str">
            <v>文京区</v>
          </cell>
          <cell r="D646" t="str">
            <v>東京都文京区</v>
          </cell>
          <cell r="E646" t="str">
            <v>ﾄｳｷｮｳﾄ</v>
          </cell>
          <cell r="F646" t="str">
            <v>ﾌﾞﾝｷｮｳｸ</v>
          </cell>
          <cell r="G646" t="str">
            <v>ﾄｳｷｮｳﾄﾌﾞﾝｷｮｳｸ</v>
          </cell>
        </row>
        <row r="647">
          <cell r="A647" t="str">
            <v>131067</v>
          </cell>
          <cell r="B647" t="str">
            <v>東京都</v>
          </cell>
          <cell r="C647" t="str">
            <v>台東区</v>
          </cell>
          <cell r="D647" t="str">
            <v>東京都台東区</v>
          </cell>
          <cell r="E647" t="str">
            <v>ﾄｳｷｮｳﾄ</v>
          </cell>
          <cell r="F647" t="str">
            <v>ﾀｲﾄｳｸ</v>
          </cell>
          <cell r="G647" t="str">
            <v>ﾄｳｷｮｳﾄﾀｲﾄｳｸ</v>
          </cell>
        </row>
        <row r="648">
          <cell r="A648" t="str">
            <v>131075</v>
          </cell>
          <cell r="B648" t="str">
            <v>東京都</v>
          </cell>
          <cell r="C648" t="str">
            <v>墨田区</v>
          </cell>
          <cell r="D648" t="str">
            <v>東京都墨田区</v>
          </cell>
          <cell r="E648" t="str">
            <v>ﾄｳｷｮｳﾄ</v>
          </cell>
          <cell r="F648" t="str">
            <v>ｽﾐﾀﾞｸ</v>
          </cell>
          <cell r="G648" t="str">
            <v>ﾄｳｷｮｳﾄｽﾐﾀﾞｸ</v>
          </cell>
        </row>
        <row r="649">
          <cell r="A649" t="str">
            <v>131083</v>
          </cell>
          <cell r="B649" t="str">
            <v>東京都</v>
          </cell>
          <cell r="C649" t="str">
            <v>江東区</v>
          </cell>
          <cell r="D649" t="str">
            <v>東京都江東区</v>
          </cell>
          <cell r="E649" t="str">
            <v>ﾄｳｷｮｳﾄ</v>
          </cell>
          <cell r="F649" t="str">
            <v>ｺｳﾄｳｸ</v>
          </cell>
          <cell r="G649" t="str">
            <v>ﾄｳｷｮｳﾄｺｳﾄｳｸ</v>
          </cell>
        </row>
        <row r="650">
          <cell r="A650" t="str">
            <v>131091</v>
          </cell>
          <cell r="B650" t="str">
            <v>東京都</v>
          </cell>
          <cell r="C650" t="str">
            <v>品川区</v>
          </cell>
          <cell r="D650" t="str">
            <v>東京都品川区</v>
          </cell>
          <cell r="E650" t="str">
            <v>ﾄｳｷｮｳﾄ</v>
          </cell>
          <cell r="F650" t="str">
            <v>ｼﾅｶﾞﾜｸ</v>
          </cell>
          <cell r="G650" t="str">
            <v>ﾄｳｷｮｳﾄｼﾅｶﾞﾜｸ</v>
          </cell>
        </row>
        <row r="651">
          <cell r="A651" t="str">
            <v>131105</v>
          </cell>
          <cell r="B651" t="str">
            <v>東京都</v>
          </cell>
          <cell r="C651" t="str">
            <v>目黒区</v>
          </cell>
          <cell r="D651" t="str">
            <v>東京都目黒区</v>
          </cell>
          <cell r="E651" t="str">
            <v>ﾄｳｷｮｳﾄ</v>
          </cell>
          <cell r="F651" t="str">
            <v>ﾒｸﾞﾛｸ</v>
          </cell>
          <cell r="G651" t="str">
            <v>ﾄｳｷｮｳﾄﾒｸﾞﾛｸ</v>
          </cell>
        </row>
        <row r="652">
          <cell r="A652" t="str">
            <v>131113</v>
          </cell>
          <cell r="B652" t="str">
            <v>東京都</v>
          </cell>
          <cell r="C652" t="str">
            <v>大田区</v>
          </cell>
          <cell r="D652" t="str">
            <v>東京都大田区</v>
          </cell>
          <cell r="E652" t="str">
            <v>ﾄｳｷｮｳﾄ</v>
          </cell>
          <cell r="F652" t="str">
            <v>ｵｵﾀｸ</v>
          </cell>
          <cell r="G652" t="str">
            <v>ﾄｳｷｮｳﾄｵｵﾀｸ</v>
          </cell>
        </row>
        <row r="653">
          <cell r="A653" t="str">
            <v>131121</v>
          </cell>
          <cell r="B653" t="str">
            <v>東京都</v>
          </cell>
          <cell r="C653" t="str">
            <v>世田谷区</v>
          </cell>
          <cell r="D653" t="str">
            <v>東京都世田谷区</v>
          </cell>
          <cell r="E653" t="str">
            <v>ﾄｳｷｮｳﾄ</v>
          </cell>
          <cell r="F653" t="str">
            <v>ｾﾀｶﾞﾔｸ</v>
          </cell>
          <cell r="G653" t="str">
            <v>ﾄｳｷｮｳﾄｾﾀｶﾞﾔｸ</v>
          </cell>
        </row>
        <row r="654">
          <cell r="A654" t="str">
            <v>131130</v>
          </cell>
          <cell r="B654" t="str">
            <v>東京都</v>
          </cell>
          <cell r="C654" t="str">
            <v>渋谷区</v>
          </cell>
          <cell r="D654" t="str">
            <v>東京都渋谷区</v>
          </cell>
          <cell r="E654" t="str">
            <v>ﾄｳｷｮｳﾄ</v>
          </cell>
          <cell r="F654" t="str">
            <v>ｼﾌﾞﾔｸ</v>
          </cell>
          <cell r="G654" t="str">
            <v>ﾄｳｷｮｳﾄｼﾌﾞﾔｸ</v>
          </cell>
        </row>
        <row r="655">
          <cell r="A655" t="str">
            <v>131148</v>
          </cell>
          <cell r="B655" t="str">
            <v>東京都</v>
          </cell>
          <cell r="C655" t="str">
            <v>中野区</v>
          </cell>
          <cell r="D655" t="str">
            <v>東京都中野区</v>
          </cell>
          <cell r="E655" t="str">
            <v>ﾄｳｷｮｳﾄ</v>
          </cell>
          <cell r="F655" t="str">
            <v>ﾅｶﾉｸ</v>
          </cell>
          <cell r="G655" t="str">
            <v>ﾄｳｷｮｳﾄﾅｶﾉｸ</v>
          </cell>
        </row>
        <row r="656">
          <cell r="A656" t="str">
            <v>131156</v>
          </cell>
          <cell r="B656" t="str">
            <v>東京都</v>
          </cell>
          <cell r="C656" t="str">
            <v>杉並区</v>
          </cell>
          <cell r="D656" t="str">
            <v>東京都杉並区</v>
          </cell>
          <cell r="E656" t="str">
            <v>ﾄｳｷｮｳﾄ</v>
          </cell>
          <cell r="F656" t="str">
            <v>ｽｷﾞﾅﾐｸ</v>
          </cell>
          <cell r="G656" t="str">
            <v>ﾄｳｷｮｳﾄｽｷﾞﾅﾐｸ</v>
          </cell>
        </row>
        <row r="657">
          <cell r="A657" t="str">
            <v>131164</v>
          </cell>
          <cell r="B657" t="str">
            <v>東京都</v>
          </cell>
          <cell r="C657" t="str">
            <v>豊島区</v>
          </cell>
          <cell r="D657" t="str">
            <v>東京都豊島区</v>
          </cell>
          <cell r="E657" t="str">
            <v>ﾄｳｷｮｳﾄ</v>
          </cell>
          <cell r="F657" t="str">
            <v>ﾄｼﾏｸ</v>
          </cell>
          <cell r="G657" t="str">
            <v>ﾄｳｷｮｳﾄﾄｼﾏｸ</v>
          </cell>
        </row>
        <row r="658">
          <cell r="A658" t="str">
            <v>131172</v>
          </cell>
          <cell r="B658" t="str">
            <v>東京都</v>
          </cell>
          <cell r="C658" t="str">
            <v>北区</v>
          </cell>
          <cell r="D658" t="str">
            <v>東京都北区</v>
          </cell>
          <cell r="E658" t="str">
            <v>ﾄｳｷｮｳﾄ</v>
          </cell>
          <cell r="F658" t="str">
            <v>ｷﾀｸ</v>
          </cell>
          <cell r="G658" t="str">
            <v>ﾄｳｷｮｳﾄｷﾀｸ</v>
          </cell>
        </row>
        <row r="659">
          <cell r="A659" t="str">
            <v>131181</v>
          </cell>
          <cell r="B659" t="str">
            <v>東京都</v>
          </cell>
          <cell r="C659" t="str">
            <v>荒川区</v>
          </cell>
          <cell r="D659" t="str">
            <v>東京都荒川区</v>
          </cell>
          <cell r="E659" t="str">
            <v>ﾄｳｷｮｳﾄ</v>
          </cell>
          <cell r="F659" t="str">
            <v>ｱﾗｶﾜｸ</v>
          </cell>
          <cell r="G659" t="str">
            <v>ﾄｳｷｮｳﾄｱﾗｶﾜｸ</v>
          </cell>
        </row>
        <row r="660">
          <cell r="A660" t="str">
            <v>131199</v>
          </cell>
          <cell r="B660" t="str">
            <v>東京都</v>
          </cell>
          <cell r="C660" t="str">
            <v>板橋区</v>
          </cell>
          <cell r="D660" t="str">
            <v>東京都板橋区</v>
          </cell>
          <cell r="E660" t="str">
            <v>ﾄｳｷｮｳﾄ</v>
          </cell>
          <cell r="F660" t="str">
            <v>ｲﾀﾊﾞｼｸ</v>
          </cell>
          <cell r="G660" t="str">
            <v>ﾄｳｷｮｳﾄｲﾀﾊﾞｼｸ</v>
          </cell>
        </row>
        <row r="661">
          <cell r="A661" t="str">
            <v>131202</v>
          </cell>
          <cell r="B661" t="str">
            <v>東京都</v>
          </cell>
          <cell r="C661" t="str">
            <v>練馬区</v>
          </cell>
          <cell r="D661" t="str">
            <v>東京都練馬区</v>
          </cell>
          <cell r="E661" t="str">
            <v>ﾄｳｷｮｳﾄ</v>
          </cell>
          <cell r="F661" t="str">
            <v>ﾈﾘﾏｸ</v>
          </cell>
          <cell r="G661" t="str">
            <v>ﾄｳｷｮｳﾄﾈﾘﾏｸ</v>
          </cell>
        </row>
        <row r="662">
          <cell r="A662" t="str">
            <v>131211</v>
          </cell>
          <cell r="B662" t="str">
            <v>東京都</v>
          </cell>
          <cell r="C662" t="str">
            <v>足立区</v>
          </cell>
          <cell r="D662" t="str">
            <v>東京都足立区</v>
          </cell>
          <cell r="E662" t="str">
            <v>ﾄｳｷｮｳﾄ</v>
          </cell>
          <cell r="F662" t="str">
            <v>ｱﾀﾞﾁｸ</v>
          </cell>
          <cell r="G662" t="str">
            <v>ﾄｳｷｮｳﾄｱﾀﾞﾁｸ</v>
          </cell>
        </row>
        <row r="663">
          <cell r="A663" t="str">
            <v>131229</v>
          </cell>
          <cell r="B663" t="str">
            <v>東京都</v>
          </cell>
          <cell r="C663" t="str">
            <v>葛飾区</v>
          </cell>
          <cell r="D663" t="str">
            <v>東京都葛飾区</v>
          </cell>
          <cell r="E663" t="str">
            <v>ﾄｳｷｮｳﾄ</v>
          </cell>
          <cell r="F663" t="str">
            <v>ｶﾂｼｶｸ</v>
          </cell>
          <cell r="G663" t="str">
            <v>ﾄｳｷｮｳﾄｶﾂｼｶｸ</v>
          </cell>
        </row>
        <row r="664">
          <cell r="A664" t="str">
            <v>131237</v>
          </cell>
          <cell r="B664" t="str">
            <v>東京都</v>
          </cell>
          <cell r="C664" t="str">
            <v>江戸川区</v>
          </cell>
          <cell r="D664" t="str">
            <v>東京都江戸川区</v>
          </cell>
          <cell r="E664" t="str">
            <v>ﾄｳｷｮｳﾄ</v>
          </cell>
          <cell r="F664" t="str">
            <v>ｴﾄﾞｶﾞﾜｸ</v>
          </cell>
          <cell r="G664" t="str">
            <v>ﾄｳｷｮｳﾄｴﾄﾞｶﾞﾜｸ</v>
          </cell>
        </row>
        <row r="665">
          <cell r="A665" t="str">
            <v>132012</v>
          </cell>
          <cell r="B665" t="str">
            <v>東京都</v>
          </cell>
          <cell r="C665" t="str">
            <v>八王子市</v>
          </cell>
          <cell r="D665" t="str">
            <v>東京都八王子市</v>
          </cell>
          <cell r="E665" t="str">
            <v>ﾄｳｷｮｳﾄ</v>
          </cell>
          <cell r="F665" t="str">
            <v>ﾊﾁｵｳｼﾞｼ</v>
          </cell>
          <cell r="G665" t="str">
            <v>ﾄｳｷｮｳﾄﾊﾁｵｳｼﾞｼ</v>
          </cell>
        </row>
        <row r="666">
          <cell r="A666" t="str">
            <v>132021</v>
          </cell>
          <cell r="B666" t="str">
            <v>東京都</v>
          </cell>
          <cell r="C666" t="str">
            <v>立川市</v>
          </cell>
          <cell r="D666" t="str">
            <v>東京都立川市</v>
          </cell>
          <cell r="E666" t="str">
            <v>ﾄｳｷｮｳﾄ</v>
          </cell>
          <cell r="F666" t="str">
            <v>ﾀﾁｶﾜｼ</v>
          </cell>
          <cell r="G666" t="str">
            <v>ﾄｳｷｮｳﾄﾀﾁｶﾜｼ</v>
          </cell>
        </row>
        <row r="667">
          <cell r="A667" t="str">
            <v>132039</v>
          </cell>
          <cell r="B667" t="str">
            <v>東京都</v>
          </cell>
          <cell r="C667" t="str">
            <v>武蔵野市</v>
          </cell>
          <cell r="D667" t="str">
            <v>東京都武蔵野市</v>
          </cell>
          <cell r="E667" t="str">
            <v>ﾄｳｷｮｳﾄ</v>
          </cell>
          <cell r="F667" t="str">
            <v>ﾑｻｼﾉｼ</v>
          </cell>
          <cell r="G667" t="str">
            <v>ﾄｳｷｮｳﾄﾑｻｼﾉｼ</v>
          </cell>
        </row>
        <row r="668">
          <cell r="A668" t="str">
            <v>132047</v>
          </cell>
          <cell r="B668" t="str">
            <v>東京都</v>
          </cell>
          <cell r="C668" t="str">
            <v>三鷹市</v>
          </cell>
          <cell r="D668" t="str">
            <v>東京都三鷹市</v>
          </cell>
          <cell r="E668" t="str">
            <v>ﾄｳｷｮｳﾄ</v>
          </cell>
          <cell r="F668" t="str">
            <v>ﾐﾀｶｼ</v>
          </cell>
          <cell r="G668" t="str">
            <v>ﾄｳｷｮｳﾄﾐﾀｶｼ</v>
          </cell>
        </row>
        <row r="669">
          <cell r="A669" t="str">
            <v>132055</v>
          </cell>
          <cell r="B669" t="str">
            <v>東京都</v>
          </cell>
          <cell r="C669" t="str">
            <v>青梅市</v>
          </cell>
          <cell r="D669" t="str">
            <v>東京都青梅市</v>
          </cell>
          <cell r="E669" t="str">
            <v>ﾄｳｷｮｳﾄ</v>
          </cell>
          <cell r="F669" t="str">
            <v>ｵｳﾒｼ</v>
          </cell>
          <cell r="G669" t="str">
            <v>ﾄｳｷｮｳﾄｵｳﾒｼ</v>
          </cell>
        </row>
        <row r="670">
          <cell r="A670" t="str">
            <v>132063</v>
          </cell>
          <cell r="B670" t="str">
            <v>東京都</v>
          </cell>
          <cell r="C670" t="str">
            <v>府中市</v>
          </cell>
          <cell r="D670" t="str">
            <v>東京都府中市</v>
          </cell>
          <cell r="E670" t="str">
            <v>ﾄｳｷｮｳﾄ</v>
          </cell>
          <cell r="F670" t="str">
            <v>ﾌﾁｭｳｼ</v>
          </cell>
          <cell r="G670" t="str">
            <v>ﾄｳｷｮｳﾄﾌﾁｭｳｼ</v>
          </cell>
        </row>
        <row r="671">
          <cell r="A671" t="str">
            <v>132071</v>
          </cell>
          <cell r="B671" t="str">
            <v>東京都</v>
          </cell>
          <cell r="C671" t="str">
            <v>昭島市</v>
          </cell>
          <cell r="D671" t="str">
            <v>東京都昭島市</v>
          </cell>
          <cell r="E671" t="str">
            <v>ﾄｳｷｮｳﾄ</v>
          </cell>
          <cell r="F671" t="str">
            <v>ｱｷｼﾏｼ</v>
          </cell>
          <cell r="G671" t="str">
            <v>ﾄｳｷｮｳﾄｱｷｼﾏｼ</v>
          </cell>
        </row>
        <row r="672">
          <cell r="A672" t="str">
            <v>132080</v>
          </cell>
          <cell r="B672" t="str">
            <v>東京都</v>
          </cell>
          <cell r="C672" t="str">
            <v>調布市</v>
          </cell>
          <cell r="D672" t="str">
            <v>東京都調布市</v>
          </cell>
          <cell r="E672" t="str">
            <v>ﾄｳｷｮｳﾄ</v>
          </cell>
          <cell r="F672" t="str">
            <v>ﾁｮｳﾌｼ</v>
          </cell>
          <cell r="G672" t="str">
            <v>ﾄｳｷｮｳﾄﾁｮｳﾌｼ</v>
          </cell>
        </row>
        <row r="673">
          <cell r="A673" t="str">
            <v>132098</v>
          </cell>
          <cell r="B673" t="str">
            <v>東京都</v>
          </cell>
          <cell r="C673" t="str">
            <v>町田市</v>
          </cell>
          <cell r="D673" t="str">
            <v>東京都町田市</v>
          </cell>
          <cell r="E673" t="str">
            <v>ﾄｳｷｮｳﾄ</v>
          </cell>
          <cell r="F673" t="str">
            <v>ﾏﾁﾀﾞｼ</v>
          </cell>
          <cell r="G673" t="str">
            <v>ﾄｳｷｮｳﾄﾏﾁﾀﾞｼ</v>
          </cell>
        </row>
        <row r="674">
          <cell r="A674" t="str">
            <v>132101</v>
          </cell>
          <cell r="B674" t="str">
            <v>東京都</v>
          </cell>
          <cell r="C674" t="str">
            <v>小金井市</v>
          </cell>
          <cell r="D674" t="str">
            <v>東京都小金井市</v>
          </cell>
          <cell r="E674" t="str">
            <v>ﾄｳｷｮｳﾄ</v>
          </cell>
          <cell r="F674" t="str">
            <v>ｺｶﾞﾈｲｼ</v>
          </cell>
          <cell r="G674" t="str">
            <v>ﾄｳｷｮｳﾄｺｶﾞﾈｲｼ</v>
          </cell>
        </row>
        <row r="675">
          <cell r="A675" t="str">
            <v>132110</v>
          </cell>
          <cell r="B675" t="str">
            <v>東京都</v>
          </cell>
          <cell r="C675" t="str">
            <v>小平市</v>
          </cell>
          <cell r="D675" t="str">
            <v>東京都小平市</v>
          </cell>
          <cell r="E675" t="str">
            <v>ﾄｳｷｮｳﾄ</v>
          </cell>
          <cell r="F675" t="str">
            <v>ｺﾀﾞｲﾗｼ</v>
          </cell>
          <cell r="G675" t="str">
            <v>ﾄｳｷｮｳﾄｺﾀﾞｲﾗｼ</v>
          </cell>
        </row>
        <row r="676">
          <cell r="A676" t="str">
            <v>132128</v>
          </cell>
          <cell r="B676" t="str">
            <v>東京都</v>
          </cell>
          <cell r="C676" t="str">
            <v>日野市</v>
          </cell>
          <cell r="D676" t="str">
            <v>東京都日野市</v>
          </cell>
          <cell r="E676" t="str">
            <v>ﾄｳｷｮｳﾄ</v>
          </cell>
          <cell r="F676" t="str">
            <v>ﾋﾉｼ</v>
          </cell>
          <cell r="G676" t="str">
            <v>ﾄｳｷｮｳﾄﾋﾉｼ</v>
          </cell>
        </row>
        <row r="677">
          <cell r="A677" t="str">
            <v>132136</v>
          </cell>
          <cell r="B677" t="str">
            <v>東京都</v>
          </cell>
          <cell r="C677" t="str">
            <v>東村山市</v>
          </cell>
          <cell r="D677" t="str">
            <v>東京都東村山市</v>
          </cell>
          <cell r="E677" t="str">
            <v>ﾄｳｷｮｳﾄ</v>
          </cell>
          <cell r="F677" t="str">
            <v>ﾋｶﾞｼﾑﾗﾔﾏｼ</v>
          </cell>
          <cell r="G677" t="str">
            <v>ﾄｳｷｮｳﾄﾋｶﾞｼﾑﾗﾔﾏｼ</v>
          </cell>
        </row>
        <row r="678">
          <cell r="A678" t="str">
            <v>132144</v>
          </cell>
          <cell r="B678" t="str">
            <v>東京都</v>
          </cell>
          <cell r="C678" t="str">
            <v>国分寺市</v>
          </cell>
          <cell r="D678" t="str">
            <v>東京都国分寺市</v>
          </cell>
          <cell r="E678" t="str">
            <v>ﾄｳｷｮｳﾄ</v>
          </cell>
          <cell r="F678" t="str">
            <v>ｺｸﾌﾞﾝｼﾞｼ</v>
          </cell>
          <cell r="G678" t="str">
            <v>ﾄｳｷｮｳﾄｺｸﾌﾞﾝｼﾞｼ</v>
          </cell>
        </row>
        <row r="679">
          <cell r="A679" t="str">
            <v>132152</v>
          </cell>
          <cell r="B679" t="str">
            <v>東京都</v>
          </cell>
          <cell r="C679" t="str">
            <v>国立市</v>
          </cell>
          <cell r="D679" t="str">
            <v>東京都国立市</v>
          </cell>
          <cell r="E679" t="str">
            <v>ﾄｳｷｮｳﾄ</v>
          </cell>
          <cell r="F679" t="str">
            <v>ｸﾆﾀﾁｼ</v>
          </cell>
          <cell r="G679" t="str">
            <v>ﾄｳｷｮｳﾄｸﾆﾀﾁｼ</v>
          </cell>
        </row>
        <row r="680">
          <cell r="A680" t="str">
            <v>132187</v>
          </cell>
          <cell r="B680" t="str">
            <v>東京都</v>
          </cell>
          <cell r="C680" t="str">
            <v>福生市</v>
          </cell>
          <cell r="D680" t="str">
            <v>東京都福生市</v>
          </cell>
          <cell r="E680" t="str">
            <v>ﾄｳｷｮｳﾄ</v>
          </cell>
          <cell r="F680" t="str">
            <v>ﾌｯｻｼ</v>
          </cell>
          <cell r="G680" t="str">
            <v>ﾄｳｷｮｳﾄﾌｯｻｼ</v>
          </cell>
        </row>
        <row r="681">
          <cell r="A681" t="str">
            <v>132195</v>
          </cell>
          <cell r="B681" t="str">
            <v>東京都</v>
          </cell>
          <cell r="C681" t="str">
            <v>狛江市</v>
          </cell>
          <cell r="D681" t="str">
            <v>東京都狛江市</v>
          </cell>
          <cell r="E681" t="str">
            <v>ﾄｳｷｮｳﾄ</v>
          </cell>
          <cell r="F681" t="str">
            <v>ｺﾏｴｼ</v>
          </cell>
          <cell r="G681" t="str">
            <v>ﾄｳｷｮｳﾄｺﾏｴｼ</v>
          </cell>
        </row>
        <row r="682">
          <cell r="A682" t="str">
            <v>132209</v>
          </cell>
          <cell r="B682" t="str">
            <v>東京都</v>
          </cell>
          <cell r="C682" t="str">
            <v>東大和市</v>
          </cell>
          <cell r="D682" t="str">
            <v>東京都東大和市</v>
          </cell>
          <cell r="E682" t="str">
            <v>ﾄｳｷｮｳﾄ</v>
          </cell>
          <cell r="F682" t="str">
            <v>ﾋｶﾞｼﾔﾏﾄｼ</v>
          </cell>
          <cell r="G682" t="str">
            <v>ﾄｳｷｮｳﾄﾋｶﾞｼﾔﾏﾄｼ</v>
          </cell>
        </row>
        <row r="683">
          <cell r="A683" t="str">
            <v>132217</v>
          </cell>
          <cell r="B683" t="str">
            <v>東京都</v>
          </cell>
          <cell r="C683" t="str">
            <v>清瀬市</v>
          </cell>
          <cell r="D683" t="str">
            <v>東京都清瀬市</v>
          </cell>
          <cell r="E683" t="str">
            <v>ﾄｳｷｮｳﾄ</v>
          </cell>
          <cell r="F683" t="str">
            <v>ｷﾖｾｼ</v>
          </cell>
          <cell r="G683" t="str">
            <v>ﾄｳｷｮｳﾄｷﾖｾｼ</v>
          </cell>
        </row>
        <row r="684">
          <cell r="A684" t="str">
            <v>132225</v>
          </cell>
          <cell r="B684" t="str">
            <v>東京都</v>
          </cell>
          <cell r="C684" t="str">
            <v>東久留米市</v>
          </cell>
          <cell r="D684" t="str">
            <v>東京都東久留米市</v>
          </cell>
          <cell r="E684" t="str">
            <v>ﾄｳｷｮｳﾄ</v>
          </cell>
          <cell r="F684" t="str">
            <v>ﾋｶﾞｼｸﾙﾒｼ</v>
          </cell>
          <cell r="G684" t="str">
            <v>ﾄｳｷｮｳﾄﾋｶﾞｼｸﾙﾒｼ</v>
          </cell>
        </row>
        <row r="685">
          <cell r="A685" t="str">
            <v>132233</v>
          </cell>
          <cell r="B685" t="str">
            <v>東京都</v>
          </cell>
          <cell r="C685" t="str">
            <v>武蔵村山市</v>
          </cell>
          <cell r="D685" t="str">
            <v>東京都武蔵村山市</v>
          </cell>
          <cell r="E685" t="str">
            <v>ﾄｳｷｮｳﾄ</v>
          </cell>
          <cell r="F685" t="str">
            <v>ﾑｻｼﾑﾗﾔﾏｼ</v>
          </cell>
          <cell r="G685" t="str">
            <v>ﾄｳｷｮｳﾄﾑｻｼﾑﾗﾔﾏｼ</v>
          </cell>
        </row>
        <row r="686">
          <cell r="A686" t="str">
            <v>132241</v>
          </cell>
          <cell r="B686" t="str">
            <v>東京都</v>
          </cell>
          <cell r="C686" t="str">
            <v>多摩市</v>
          </cell>
          <cell r="D686" t="str">
            <v>東京都多摩市</v>
          </cell>
          <cell r="E686" t="str">
            <v>ﾄｳｷｮｳﾄ</v>
          </cell>
          <cell r="F686" t="str">
            <v>ﾀﾏｼ</v>
          </cell>
          <cell r="G686" t="str">
            <v>ﾄｳｷｮｳﾄﾀﾏｼ</v>
          </cell>
        </row>
        <row r="687">
          <cell r="A687" t="str">
            <v>132250</v>
          </cell>
          <cell r="B687" t="str">
            <v>東京都</v>
          </cell>
          <cell r="C687" t="str">
            <v>稲城市</v>
          </cell>
          <cell r="D687" t="str">
            <v>東京都稲城市</v>
          </cell>
          <cell r="E687" t="str">
            <v>ﾄｳｷｮｳﾄ</v>
          </cell>
          <cell r="F687" t="str">
            <v>ｲﾅｷﾞｼ</v>
          </cell>
          <cell r="G687" t="str">
            <v>ﾄｳｷｮｳﾄｲﾅｷﾞｼ</v>
          </cell>
        </row>
        <row r="688">
          <cell r="A688" t="str">
            <v>132276</v>
          </cell>
          <cell r="B688" t="str">
            <v>東京都</v>
          </cell>
          <cell r="C688" t="str">
            <v>羽村市</v>
          </cell>
          <cell r="D688" t="str">
            <v>東京都羽村市</v>
          </cell>
          <cell r="E688" t="str">
            <v>ﾄｳｷｮｳﾄ</v>
          </cell>
          <cell r="F688" t="str">
            <v>ﾊﾑﾗｼ</v>
          </cell>
          <cell r="G688" t="str">
            <v>ﾄｳｷｮｳﾄﾊﾑﾗｼ</v>
          </cell>
        </row>
        <row r="689">
          <cell r="A689" t="str">
            <v>132284</v>
          </cell>
          <cell r="B689" t="str">
            <v>東京都</v>
          </cell>
          <cell r="C689" t="str">
            <v>あきる野市</v>
          </cell>
          <cell r="D689" t="str">
            <v>東京都あきる野市</v>
          </cell>
          <cell r="E689" t="str">
            <v>ﾄｳｷｮｳﾄ</v>
          </cell>
          <cell r="F689" t="str">
            <v>ｱｷﾙﾉｼ</v>
          </cell>
          <cell r="G689" t="str">
            <v>ﾄｳｷｮｳﾄｱｷﾙﾉｼ</v>
          </cell>
        </row>
        <row r="690">
          <cell r="A690" t="str">
            <v>132292</v>
          </cell>
          <cell r="B690" t="str">
            <v>東京都</v>
          </cell>
          <cell r="C690" t="str">
            <v>西東京市</v>
          </cell>
          <cell r="D690" t="str">
            <v>東京都西東京市</v>
          </cell>
          <cell r="E690" t="str">
            <v>ﾄｳｷｮｳﾄ</v>
          </cell>
          <cell r="F690" t="str">
            <v>ﾆｼﾄｳｷｮｳｼ</v>
          </cell>
          <cell r="G690" t="str">
            <v>ﾄｳｷｮｳﾄﾆｼﾄｳｷｮｳｼ</v>
          </cell>
        </row>
        <row r="691">
          <cell r="A691" t="str">
            <v>133035</v>
          </cell>
          <cell r="B691" t="str">
            <v>東京都</v>
          </cell>
          <cell r="C691" t="str">
            <v>瑞穂町</v>
          </cell>
          <cell r="D691" t="str">
            <v>東京都瑞穂町</v>
          </cell>
          <cell r="E691" t="str">
            <v>ﾄｳｷｮｳﾄ</v>
          </cell>
          <cell r="F691" t="str">
            <v>ﾐｽﾞﾎﾏﾁ</v>
          </cell>
          <cell r="G691" t="str">
            <v>ﾄｳｷｮｳﾄﾐｽﾞﾎﾏﾁ</v>
          </cell>
        </row>
        <row r="692">
          <cell r="A692" t="str">
            <v>133051</v>
          </cell>
          <cell r="B692" t="str">
            <v>東京都</v>
          </cell>
          <cell r="C692" t="str">
            <v>日の出町</v>
          </cell>
          <cell r="D692" t="str">
            <v>東京都日の出町</v>
          </cell>
          <cell r="E692" t="str">
            <v>ﾄｳｷｮｳﾄ</v>
          </cell>
          <cell r="F692" t="str">
            <v>ﾋﾉﾃﾞﾏﾁ</v>
          </cell>
          <cell r="G692" t="str">
            <v>ﾄｳｷｮｳﾄﾋﾉﾃﾞﾏﾁ</v>
          </cell>
        </row>
        <row r="693">
          <cell r="A693" t="str">
            <v>133078</v>
          </cell>
          <cell r="B693" t="str">
            <v>東京都</v>
          </cell>
          <cell r="C693" t="str">
            <v>檜原村</v>
          </cell>
          <cell r="D693" t="str">
            <v>東京都檜原村</v>
          </cell>
          <cell r="E693" t="str">
            <v>ﾄｳｷｮｳﾄ</v>
          </cell>
          <cell r="F693" t="str">
            <v>ﾋﾉﾊﾗﾑﾗ</v>
          </cell>
          <cell r="G693" t="str">
            <v>ﾄｳｷｮｳﾄﾋﾉﾊﾗﾑﾗ</v>
          </cell>
        </row>
        <row r="694">
          <cell r="A694" t="str">
            <v>133086</v>
          </cell>
          <cell r="B694" t="str">
            <v>東京都</v>
          </cell>
          <cell r="C694" t="str">
            <v>奥多摩町</v>
          </cell>
          <cell r="D694" t="str">
            <v>東京都奥多摩町</v>
          </cell>
          <cell r="E694" t="str">
            <v>ﾄｳｷｮｳﾄ</v>
          </cell>
          <cell r="F694" t="str">
            <v>ｵｸﾀﾏﾏﾁ</v>
          </cell>
          <cell r="G694" t="str">
            <v>ﾄｳｷｮｳﾄｵｸﾀﾏﾏﾁ</v>
          </cell>
        </row>
        <row r="695">
          <cell r="A695" t="str">
            <v>133612</v>
          </cell>
          <cell r="B695" t="str">
            <v>東京都</v>
          </cell>
          <cell r="C695" t="str">
            <v>大島町</v>
          </cell>
          <cell r="D695" t="str">
            <v>東京都大島町</v>
          </cell>
          <cell r="E695" t="str">
            <v>ﾄｳｷｮｳﾄ</v>
          </cell>
          <cell r="F695" t="str">
            <v>ｵｵｼﾏﾏﾁ</v>
          </cell>
          <cell r="G695" t="str">
            <v>ﾄｳｷｮｳﾄｵｵｼﾏﾏﾁ</v>
          </cell>
        </row>
        <row r="696">
          <cell r="A696" t="str">
            <v>133621</v>
          </cell>
          <cell r="B696" t="str">
            <v>東京都</v>
          </cell>
          <cell r="C696" t="str">
            <v>利島村</v>
          </cell>
          <cell r="D696" t="str">
            <v>東京都利島村</v>
          </cell>
          <cell r="E696" t="str">
            <v>ﾄｳｷｮｳﾄ</v>
          </cell>
          <cell r="F696" t="str">
            <v>ﾄｼﾏﾑﾗ</v>
          </cell>
          <cell r="G696" t="str">
            <v>ﾄｳｷｮｳﾄﾄｼﾏﾑﾗ</v>
          </cell>
        </row>
        <row r="697">
          <cell r="A697" t="str">
            <v>133639</v>
          </cell>
          <cell r="B697" t="str">
            <v>東京都</v>
          </cell>
          <cell r="C697" t="str">
            <v>新島村</v>
          </cell>
          <cell r="D697" t="str">
            <v>東京都新島村</v>
          </cell>
          <cell r="E697" t="str">
            <v>ﾄｳｷｮｳﾄ</v>
          </cell>
          <cell r="F697" t="str">
            <v>ﾆｲｼﾞﾏﾑﾗ</v>
          </cell>
          <cell r="G697" t="str">
            <v>ﾄｳｷｮｳﾄﾆｲｼﾞﾏﾑﾗ</v>
          </cell>
        </row>
        <row r="698">
          <cell r="A698" t="str">
            <v>133647</v>
          </cell>
          <cell r="B698" t="str">
            <v>東京都</v>
          </cell>
          <cell r="C698" t="str">
            <v>神津島村</v>
          </cell>
          <cell r="D698" t="str">
            <v>東京都神津島村</v>
          </cell>
          <cell r="E698" t="str">
            <v>ﾄｳｷｮｳﾄ</v>
          </cell>
          <cell r="F698" t="str">
            <v>ｺｳﾂﾞｼﾏﾑﾗ</v>
          </cell>
          <cell r="G698" t="str">
            <v>ﾄｳｷｮｳﾄｺｳﾂﾞｼﾏﾑﾗ</v>
          </cell>
        </row>
        <row r="699">
          <cell r="A699" t="str">
            <v>133817</v>
          </cell>
          <cell r="B699" t="str">
            <v>東京都</v>
          </cell>
          <cell r="C699" t="str">
            <v>三宅村</v>
          </cell>
          <cell r="D699" t="str">
            <v>東京都三宅村</v>
          </cell>
          <cell r="E699" t="str">
            <v>ﾄｳｷｮｳﾄ</v>
          </cell>
          <cell r="F699" t="str">
            <v>ﾐﾔｹﾑﾗ</v>
          </cell>
          <cell r="G699" t="str">
            <v>ﾄｳｷｮｳﾄﾐﾔｹﾑﾗ</v>
          </cell>
        </row>
        <row r="700">
          <cell r="A700" t="str">
            <v>133825</v>
          </cell>
          <cell r="B700" t="str">
            <v>東京都</v>
          </cell>
          <cell r="C700" t="str">
            <v>御蔵島村</v>
          </cell>
          <cell r="D700" t="str">
            <v>東京都御蔵島村</v>
          </cell>
          <cell r="E700" t="str">
            <v>ﾄｳｷｮｳﾄ</v>
          </cell>
          <cell r="F700" t="str">
            <v>ﾐｸﾗｼﾞﾏﾑﾗ</v>
          </cell>
          <cell r="G700" t="str">
            <v>ﾄｳｷｮｳﾄﾐｸﾗｼﾞﾏﾑﾗ</v>
          </cell>
        </row>
        <row r="701">
          <cell r="A701" t="str">
            <v>134015</v>
          </cell>
          <cell r="B701" t="str">
            <v>東京都</v>
          </cell>
          <cell r="C701" t="str">
            <v>八丈町</v>
          </cell>
          <cell r="D701" t="str">
            <v>東京都八丈町</v>
          </cell>
          <cell r="E701" t="str">
            <v>ﾄｳｷｮｳﾄ</v>
          </cell>
          <cell r="F701" t="str">
            <v>ﾊﾁｼﾞｮｳﾏﾁ</v>
          </cell>
          <cell r="G701" t="str">
            <v>ﾄｳｷｮｳﾄﾊﾁｼﾞｮｳﾏﾁ</v>
          </cell>
        </row>
        <row r="702">
          <cell r="A702" t="str">
            <v>134023</v>
          </cell>
          <cell r="B702" t="str">
            <v>東京都</v>
          </cell>
          <cell r="C702" t="str">
            <v>青ヶ島村</v>
          </cell>
          <cell r="D702" t="str">
            <v>東京都青ヶ島村</v>
          </cell>
          <cell r="E702" t="str">
            <v>ﾄｳｷｮｳﾄ</v>
          </cell>
          <cell r="F702" t="str">
            <v>ｱｵｶﾞｼﾏﾑﾗ</v>
          </cell>
          <cell r="G702" t="str">
            <v>ﾄｳｷｮｳﾄｱｵｶﾞｼﾏﾑﾗ</v>
          </cell>
        </row>
        <row r="703">
          <cell r="A703" t="str">
            <v>134210</v>
          </cell>
          <cell r="B703" t="str">
            <v>東京都</v>
          </cell>
          <cell r="C703" t="str">
            <v>小笠原村</v>
          </cell>
          <cell r="D703" t="str">
            <v>東京都小笠原村</v>
          </cell>
          <cell r="E703" t="str">
            <v>ﾄｳｷｮｳﾄ</v>
          </cell>
          <cell r="F703" t="str">
            <v>ｵｶﾞｻﾜﾗﾑﾗ</v>
          </cell>
          <cell r="G703" t="str">
            <v>ﾄｳｷｮｳﾄｵｶﾞｻﾜﾗﾑﾗ</v>
          </cell>
        </row>
        <row r="704">
          <cell r="A704" t="str">
            <v>140007</v>
          </cell>
          <cell r="B704" t="str">
            <v>神奈川県</v>
          </cell>
          <cell r="D704" t="str">
            <v>神奈川県</v>
          </cell>
          <cell r="E704" t="str">
            <v>ｶﾅｶﾞﾜｹﾝ</v>
          </cell>
          <cell r="G704" t="str">
            <v>ｶﾅｶﾞﾜｹﾝ</v>
          </cell>
        </row>
        <row r="705">
          <cell r="A705" t="str">
            <v>141003</v>
          </cell>
          <cell r="B705" t="str">
            <v>神奈川県</v>
          </cell>
          <cell r="C705" t="str">
            <v>横浜市</v>
          </cell>
          <cell r="D705" t="str">
            <v>神奈川県横浜市</v>
          </cell>
          <cell r="E705" t="str">
            <v>ｶﾅｶﾞﾜｹﾝ</v>
          </cell>
          <cell r="F705" t="str">
            <v>ﾖｺﾊﾏｼ</v>
          </cell>
          <cell r="G705" t="str">
            <v>ｶﾅｶﾞﾜｹﾝﾖｺﾊﾏｼ</v>
          </cell>
        </row>
        <row r="706">
          <cell r="A706" t="str">
            <v>141305</v>
          </cell>
          <cell r="B706" t="str">
            <v>神奈川県</v>
          </cell>
          <cell r="C706" t="str">
            <v>川崎市</v>
          </cell>
          <cell r="D706" t="str">
            <v>神奈川県川崎市</v>
          </cell>
          <cell r="E706" t="str">
            <v>ｶﾅｶﾞﾜｹﾝ</v>
          </cell>
          <cell r="F706" t="str">
            <v>ｶﾜｻｷｼ</v>
          </cell>
          <cell r="G706" t="str">
            <v>ｶﾅｶﾞﾜｹﾝｶﾜｻｷｼ</v>
          </cell>
        </row>
        <row r="707">
          <cell r="A707" t="str">
            <v>141500</v>
          </cell>
          <cell r="B707" t="str">
            <v>神奈川県</v>
          </cell>
          <cell r="C707" t="str">
            <v>相模原市</v>
          </cell>
          <cell r="D707" t="str">
            <v>神奈川県相模原市</v>
          </cell>
          <cell r="E707" t="str">
            <v>ｶﾅｶﾞﾜｹﾝ</v>
          </cell>
          <cell r="F707" t="str">
            <v>ｻｶﾞﾐﾊﾗｼ</v>
          </cell>
          <cell r="G707" t="str">
            <v>ｶﾅｶﾞﾜｹﾝｻｶﾞﾐﾊﾗｼ</v>
          </cell>
        </row>
        <row r="708">
          <cell r="A708" t="str">
            <v>142018</v>
          </cell>
          <cell r="B708" t="str">
            <v>神奈川県</v>
          </cell>
          <cell r="C708" t="str">
            <v>横須賀市</v>
          </cell>
          <cell r="D708" t="str">
            <v>神奈川県横須賀市</v>
          </cell>
          <cell r="E708" t="str">
            <v>ｶﾅｶﾞﾜｹﾝ</v>
          </cell>
          <cell r="F708" t="str">
            <v>ﾖｺｽｶｼ</v>
          </cell>
          <cell r="G708" t="str">
            <v>ｶﾅｶﾞﾜｹﾝﾖｺｽｶｼ</v>
          </cell>
        </row>
        <row r="709">
          <cell r="A709" t="str">
            <v>142034</v>
          </cell>
          <cell r="B709" t="str">
            <v>神奈川県</v>
          </cell>
          <cell r="C709" t="str">
            <v>平塚市</v>
          </cell>
          <cell r="D709" t="str">
            <v>神奈川県平塚市</v>
          </cell>
          <cell r="E709" t="str">
            <v>ｶﾅｶﾞﾜｹﾝ</v>
          </cell>
          <cell r="F709" t="str">
            <v>ﾋﾗﾂｶｼ</v>
          </cell>
          <cell r="G709" t="str">
            <v>ｶﾅｶﾞﾜｹﾝﾋﾗﾂｶｼ</v>
          </cell>
        </row>
        <row r="710">
          <cell r="A710" t="str">
            <v>142042</v>
          </cell>
          <cell r="B710" t="str">
            <v>神奈川県</v>
          </cell>
          <cell r="C710" t="str">
            <v>鎌倉市</v>
          </cell>
          <cell r="D710" t="str">
            <v>神奈川県鎌倉市</v>
          </cell>
          <cell r="E710" t="str">
            <v>ｶﾅｶﾞﾜｹﾝ</v>
          </cell>
          <cell r="F710" t="str">
            <v>ｶﾏｸﾗｼ</v>
          </cell>
          <cell r="G710" t="str">
            <v>ｶﾅｶﾞﾜｹﾝｶﾏｸﾗｼ</v>
          </cell>
        </row>
        <row r="711">
          <cell r="A711" t="str">
            <v>142051</v>
          </cell>
          <cell r="B711" t="str">
            <v>神奈川県</v>
          </cell>
          <cell r="C711" t="str">
            <v>藤沢市</v>
          </cell>
          <cell r="D711" t="str">
            <v>神奈川県藤沢市</v>
          </cell>
          <cell r="E711" t="str">
            <v>ｶﾅｶﾞﾜｹﾝ</v>
          </cell>
          <cell r="F711" t="str">
            <v>ﾌｼﾞｻﾜｼ</v>
          </cell>
          <cell r="G711" t="str">
            <v>ｶﾅｶﾞﾜｹﾝﾌｼﾞｻﾜｼ</v>
          </cell>
        </row>
        <row r="712">
          <cell r="A712" t="str">
            <v>142069</v>
          </cell>
          <cell r="B712" t="str">
            <v>神奈川県</v>
          </cell>
          <cell r="C712" t="str">
            <v>小田原市</v>
          </cell>
          <cell r="D712" t="str">
            <v>神奈川県小田原市</v>
          </cell>
          <cell r="E712" t="str">
            <v>ｶﾅｶﾞﾜｹﾝ</v>
          </cell>
          <cell r="F712" t="str">
            <v>ｵﾀﾞﾜﾗｼ</v>
          </cell>
          <cell r="G712" t="str">
            <v>ｶﾅｶﾞﾜｹﾝｵﾀﾞﾜﾗｼ</v>
          </cell>
        </row>
        <row r="713">
          <cell r="A713" t="str">
            <v>142077</v>
          </cell>
          <cell r="B713" t="str">
            <v>神奈川県</v>
          </cell>
          <cell r="C713" t="str">
            <v>茅ヶ崎市</v>
          </cell>
          <cell r="D713" t="str">
            <v>神奈川県茅ヶ崎市</v>
          </cell>
          <cell r="E713" t="str">
            <v>ｶﾅｶﾞﾜｹﾝ</v>
          </cell>
          <cell r="F713" t="str">
            <v>ﾁｶﾞｻｷｼ</v>
          </cell>
          <cell r="G713" t="str">
            <v>ｶﾅｶﾞﾜｹﾝﾁｶﾞｻｷｼ</v>
          </cell>
        </row>
        <row r="714">
          <cell r="A714" t="str">
            <v>142085</v>
          </cell>
          <cell r="B714" t="str">
            <v>神奈川県</v>
          </cell>
          <cell r="C714" t="str">
            <v>逗子市</v>
          </cell>
          <cell r="D714" t="str">
            <v>神奈川県逗子市</v>
          </cell>
          <cell r="E714" t="str">
            <v>ｶﾅｶﾞﾜｹﾝ</v>
          </cell>
          <cell r="F714" t="str">
            <v>ｽﾞｼｼ</v>
          </cell>
          <cell r="G714" t="str">
            <v>ｶﾅｶﾞﾜｹﾝｽﾞｼｼ</v>
          </cell>
        </row>
        <row r="715">
          <cell r="A715" t="str">
            <v>142107</v>
          </cell>
          <cell r="B715" t="str">
            <v>神奈川県</v>
          </cell>
          <cell r="C715" t="str">
            <v>三浦市</v>
          </cell>
          <cell r="D715" t="str">
            <v>神奈川県三浦市</v>
          </cell>
          <cell r="E715" t="str">
            <v>ｶﾅｶﾞﾜｹﾝ</v>
          </cell>
          <cell r="F715" t="str">
            <v>ﾐｳﾗｼ</v>
          </cell>
          <cell r="G715" t="str">
            <v>ｶﾅｶﾞﾜｹﾝﾐｳﾗｼ</v>
          </cell>
        </row>
        <row r="716">
          <cell r="A716" t="str">
            <v>142115</v>
          </cell>
          <cell r="B716" t="str">
            <v>神奈川県</v>
          </cell>
          <cell r="C716" t="str">
            <v>秦野市</v>
          </cell>
          <cell r="D716" t="str">
            <v>神奈川県秦野市</v>
          </cell>
          <cell r="E716" t="str">
            <v>ｶﾅｶﾞﾜｹﾝ</v>
          </cell>
          <cell r="F716" t="str">
            <v>ﾊﾀﾞﾉｼ</v>
          </cell>
          <cell r="G716" t="str">
            <v>ｶﾅｶﾞﾜｹﾝﾊﾀﾞﾉｼ</v>
          </cell>
        </row>
        <row r="717">
          <cell r="A717" t="str">
            <v>142123</v>
          </cell>
          <cell r="B717" t="str">
            <v>神奈川県</v>
          </cell>
          <cell r="C717" t="str">
            <v>厚木市</v>
          </cell>
          <cell r="D717" t="str">
            <v>神奈川県厚木市</v>
          </cell>
          <cell r="E717" t="str">
            <v>ｶﾅｶﾞﾜｹﾝ</v>
          </cell>
          <cell r="F717" t="str">
            <v>ｱﾂｷﾞｼ</v>
          </cell>
          <cell r="G717" t="str">
            <v>ｶﾅｶﾞﾜｹﾝｱﾂｷﾞｼ</v>
          </cell>
        </row>
        <row r="718">
          <cell r="A718" t="str">
            <v>142131</v>
          </cell>
          <cell r="B718" t="str">
            <v>神奈川県</v>
          </cell>
          <cell r="C718" t="str">
            <v>大和市</v>
          </cell>
          <cell r="D718" t="str">
            <v>神奈川県大和市</v>
          </cell>
          <cell r="E718" t="str">
            <v>ｶﾅｶﾞﾜｹﾝ</v>
          </cell>
          <cell r="F718" t="str">
            <v>ﾔﾏﾄｼ</v>
          </cell>
          <cell r="G718" t="str">
            <v>ｶﾅｶﾞﾜｹﾝﾔﾏﾄｼ</v>
          </cell>
        </row>
        <row r="719">
          <cell r="A719" t="str">
            <v>142140</v>
          </cell>
          <cell r="B719" t="str">
            <v>神奈川県</v>
          </cell>
          <cell r="C719" t="str">
            <v>伊勢原市</v>
          </cell>
          <cell r="D719" t="str">
            <v>神奈川県伊勢原市</v>
          </cell>
          <cell r="E719" t="str">
            <v>ｶﾅｶﾞﾜｹﾝ</v>
          </cell>
          <cell r="F719" t="str">
            <v>ｲｾﾊﾗｼ</v>
          </cell>
          <cell r="G719" t="str">
            <v>ｶﾅｶﾞﾜｹﾝｲｾﾊﾗｼ</v>
          </cell>
        </row>
        <row r="720">
          <cell r="A720" t="str">
            <v>142158</v>
          </cell>
          <cell r="B720" t="str">
            <v>神奈川県</v>
          </cell>
          <cell r="C720" t="str">
            <v>海老名市</v>
          </cell>
          <cell r="D720" t="str">
            <v>神奈川県海老名市</v>
          </cell>
          <cell r="E720" t="str">
            <v>ｶﾅｶﾞﾜｹﾝ</v>
          </cell>
          <cell r="F720" t="str">
            <v>ｴﾋﾞﾅｼ</v>
          </cell>
          <cell r="G720" t="str">
            <v>ｶﾅｶﾞﾜｹﾝｴﾋﾞﾅｼ</v>
          </cell>
        </row>
        <row r="721">
          <cell r="A721" t="str">
            <v>142166</v>
          </cell>
          <cell r="B721" t="str">
            <v>神奈川県</v>
          </cell>
          <cell r="C721" t="str">
            <v>座間市</v>
          </cell>
          <cell r="D721" t="str">
            <v>神奈川県座間市</v>
          </cell>
          <cell r="E721" t="str">
            <v>ｶﾅｶﾞﾜｹﾝ</v>
          </cell>
          <cell r="F721" t="str">
            <v>ｻﾞﾏｼ</v>
          </cell>
          <cell r="G721" t="str">
            <v>ｶﾅｶﾞﾜｹﾝｻﾞﾏｼ</v>
          </cell>
        </row>
        <row r="722">
          <cell r="A722" t="str">
            <v>142174</v>
          </cell>
          <cell r="B722" t="str">
            <v>神奈川県</v>
          </cell>
          <cell r="C722" t="str">
            <v>南足柄市</v>
          </cell>
          <cell r="D722" t="str">
            <v>神奈川県南足柄市</v>
          </cell>
          <cell r="E722" t="str">
            <v>ｶﾅｶﾞﾜｹﾝ</v>
          </cell>
          <cell r="F722" t="str">
            <v>ﾐﾅﾐｱｼｶﾞﾗｼ</v>
          </cell>
          <cell r="G722" t="str">
            <v>ｶﾅｶﾞﾜｹﾝﾐﾅﾐｱｼｶﾞﾗｼ</v>
          </cell>
        </row>
        <row r="723">
          <cell r="A723" t="str">
            <v>142182</v>
          </cell>
          <cell r="B723" t="str">
            <v>神奈川県</v>
          </cell>
          <cell r="C723" t="str">
            <v>綾瀬市</v>
          </cell>
          <cell r="D723" t="str">
            <v>神奈川県綾瀬市</v>
          </cell>
          <cell r="E723" t="str">
            <v>ｶﾅｶﾞﾜｹﾝ</v>
          </cell>
          <cell r="F723" t="str">
            <v>ｱﾔｾｼ</v>
          </cell>
          <cell r="G723" t="str">
            <v>ｶﾅｶﾞﾜｹﾝｱﾔｾｼ</v>
          </cell>
        </row>
        <row r="724">
          <cell r="A724" t="str">
            <v>143014</v>
          </cell>
          <cell r="B724" t="str">
            <v>神奈川県</v>
          </cell>
          <cell r="C724" t="str">
            <v>葉山町</v>
          </cell>
          <cell r="D724" t="str">
            <v>神奈川県葉山町</v>
          </cell>
          <cell r="E724" t="str">
            <v>ｶﾅｶﾞﾜｹﾝ</v>
          </cell>
          <cell r="F724" t="str">
            <v>ﾊﾔﾏﾏﾁ</v>
          </cell>
          <cell r="G724" t="str">
            <v>ｶﾅｶﾞﾜｹﾝﾊﾔﾏﾏﾁ</v>
          </cell>
        </row>
        <row r="725">
          <cell r="A725" t="str">
            <v>143219</v>
          </cell>
          <cell r="B725" t="str">
            <v>神奈川県</v>
          </cell>
          <cell r="C725" t="str">
            <v>寒川町</v>
          </cell>
          <cell r="D725" t="str">
            <v>神奈川県寒川町</v>
          </cell>
          <cell r="E725" t="str">
            <v>ｶﾅｶﾞﾜｹﾝ</v>
          </cell>
          <cell r="F725" t="str">
            <v>ｻﾑｶﾜﾏﾁ</v>
          </cell>
          <cell r="G725" t="str">
            <v>ｶﾅｶﾞﾜｹﾝｻﾑｶﾜﾏﾁ</v>
          </cell>
        </row>
        <row r="726">
          <cell r="A726" t="str">
            <v>143413</v>
          </cell>
          <cell r="B726" t="str">
            <v>神奈川県</v>
          </cell>
          <cell r="C726" t="str">
            <v>大磯町</v>
          </cell>
          <cell r="D726" t="str">
            <v>神奈川県大磯町</v>
          </cell>
          <cell r="E726" t="str">
            <v>ｶﾅｶﾞﾜｹﾝ</v>
          </cell>
          <cell r="F726" t="str">
            <v>ｵｵｲｿﾏﾁ</v>
          </cell>
          <cell r="G726" t="str">
            <v>ｶﾅｶﾞﾜｹﾝｵｵｲｿﾏﾁ</v>
          </cell>
        </row>
        <row r="727">
          <cell r="A727" t="str">
            <v>143421</v>
          </cell>
          <cell r="B727" t="str">
            <v>神奈川県</v>
          </cell>
          <cell r="C727" t="str">
            <v>二宮町</v>
          </cell>
          <cell r="D727" t="str">
            <v>神奈川県二宮町</v>
          </cell>
          <cell r="E727" t="str">
            <v>ｶﾅｶﾞﾜｹﾝ</v>
          </cell>
          <cell r="F727" t="str">
            <v>ﾆﾉﾐﾔﾏﾁ</v>
          </cell>
          <cell r="G727" t="str">
            <v>ｶﾅｶﾞﾜｹﾝﾆﾉﾐﾔﾏﾁ</v>
          </cell>
        </row>
        <row r="728">
          <cell r="A728" t="str">
            <v>143618</v>
          </cell>
          <cell r="B728" t="str">
            <v>神奈川県</v>
          </cell>
          <cell r="C728" t="str">
            <v>中井町</v>
          </cell>
          <cell r="D728" t="str">
            <v>神奈川県中井町</v>
          </cell>
          <cell r="E728" t="str">
            <v>ｶﾅｶﾞﾜｹﾝ</v>
          </cell>
          <cell r="F728" t="str">
            <v>ﾅｶｲﾏﾁ</v>
          </cell>
          <cell r="G728" t="str">
            <v>ｶﾅｶﾞﾜｹﾝﾅｶｲﾏﾁ</v>
          </cell>
        </row>
        <row r="729">
          <cell r="A729" t="str">
            <v>143626</v>
          </cell>
          <cell r="B729" t="str">
            <v>神奈川県</v>
          </cell>
          <cell r="C729" t="str">
            <v>大井町</v>
          </cell>
          <cell r="D729" t="str">
            <v>神奈川県大井町</v>
          </cell>
          <cell r="E729" t="str">
            <v>ｶﾅｶﾞﾜｹﾝ</v>
          </cell>
          <cell r="F729" t="str">
            <v>ｵｵｲﾏﾁ</v>
          </cell>
          <cell r="G729" t="str">
            <v>ｶﾅｶﾞﾜｹﾝｵｵｲﾏﾁ</v>
          </cell>
        </row>
        <row r="730">
          <cell r="A730" t="str">
            <v>143634</v>
          </cell>
          <cell r="B730" t="str">
            <v>神奈川県</v>
          </cell>
          <cell r="C730" t="str">
            <v>松田町</v>
          </cell>
          <cell r="D730" t="str">
            <v>神奈川県松田町</v>
          </cell>
          <cell r="E730" t="str">
            <v>ｶﾅｶﾞﾜｹﾝ</v>
          </cell>
          <cell r="F730" t="str">
            <v>ﾏﾂﾀﾞﾏﾁ</v>
          </cell>
          <cell r="G730" t="str">
            <v>ｶﾅｶﾞﾜｹﾝﾏﾂﾀﾞﾏﾁ</v>
          </cell>
        </row>
        <row r="731">
          <cell r="A731" t="str">
            <v>143642</v>
          </cell>
          <cell r="B731" t="str">
            <v>神奈川県</v>
          </cell>
          <cell r="C731" t="str">
            <v>山北町</v>
          </cell>
          <cell r="D731" t="str">
            <v>神奈川県山北町</v>
          </cell>
          <cell r="E731" t="str">
            <v>ｶﾅｶﾞﾜｹﾝ</v>
          </cell>
          <cell r="F731" t="str">
            <v>ﾔﾏｷﾀﾏﾁ</v>
          </cell>
          <cell r="G731" t="str">
            <v>ｶﾅｶﾞﾜｹﾝﾔﾏｷﾀﾏﾁ</v>
          </cell>
        </row>
        <row r="732">
          <cell r="A732" t="str">
            <v>143669</v>
          </cell>
          <cell r="B732" t="str">
            <v>神奈川県</v>
          </cell>
          <cell r="C732" t="str">
            <v>開成町</v>
          </cell>
          <cell r="D732" t="str">
            <v>神奈川県開成町</v>
          </cell>
          <cell r="E732" t="str">
            <v>ｶﾅｶﾞﾜｹﾝ</v>
          </cell>
          <cell r="F732" t="str">
            <v>ｶｲｾｲﾏﾁ</v>
          </cell>
          <cell r="G732" t="str">
            <v>ｶﾅｶﾞﾜｹﾝｶｲｾｲﾏﾁ</v>
          </cell>
        </row>
        <row r="733">
          <cell r="A733" t="str">
            <v>143821</v>
          </cell>
          <cell r="B733" t="str">
            <v>神奈川県</v>
          </cell>
          <cell r="C733" t="str">
            <v>箱根町</v>
          </cell>
          <cell r="D733" t="str">
            <v>神奈川県箱根町</v>
          </cell>
          <cell r="E733" t="str">
            <v>ｶﾅｶﾞﾜｹﾝ</v>
          </cell>
          <cell r="F733" t="str">
            <v>ﾊｺﾈﾏﾁ</v>
          </cell>
          <cell r="G733" t="str">
            <v>ｶﾅｶﾞﾜｹﾝﾊｺﾈﾏﾁ</v>
          </cell>
        </row>
        <row r="734">
          <cell r="A734" t="str">
            <v>143839</v>
          </cell>
          <cell r="B734" t="str">
            <v>神奈川県</v>
          </cell>
          <cell r="C734" t="str">
            <v>真鶴町</v>
          </cell>
          <cell r="D734" t="str">
            <v>神奈川県真鶴町</v>
          </cell>
          <cell r="E734" t="str">
            <v>ｶﾅｶﾞﾜｹﾝ</v>
          </cell>
          <cell r="F734" t="str">
            <v>ﾏﾅﾂﾙﾏﾁ</v>
          </cell>
          <cell r="G734" t="str">
            <v>ｶﾅｶﾞﾜｹﾝﾏﾅﾂﾙﾏﾁ</v>
          </cell>
        </row>
        <row r="735">
          <cell r="A735" t="str">
            <v>143847</v>
          </cell>
          <cell r="B735" t="str">
            <v>神奈川県</v>
          </cell>
          <cell r="C735" t="str">
            <v>湯河原町</v>
          </cell>
          <cell r="D735" t="str">
            <v>神奈川県湯河原町</v>
          </cell>
          <cell r="E735" t="str">
            <v>ｶﾅｶﾞﾜｹﾝ</v>
          </cell>
          <cell r="F735" t="str">
            <v>ﾕｶﾞﾜﾗﾏﾁ</v>
          </cell>
          <cell r="G735" t="str">
            <v>ｶﾅｶﾞﾜｹﾝﾕｶﾞﾜﾗﾏﾁ</v>
          </cell>
        </row>
        <row r="736">
          <cell r="A736" t="str">
            <v>144011</v>
          </cell>
          <cell r="B736" t="str">
            <v>神奈川県</v>
          </cell>
          <cell r="C736" t="str">
            <v>愛川町</v>
          </cell>
          <cell r="D736" t="str">
            <v>神奈川県愛川町</v>
          </cell>
          <cell r="E736" t="str">
            <v>ｶﾅｶﾞﾜｹﾝ</v>
          </cell>
          <cell r="F736" t="str">
            <v>ｱｲｶﾜﾏﾁ</v>
          </cell>
          <cell r="G736" t="str">
            <v>ｶﾅｶﾞﾜｹﾝｱｲｶﾜﾏﾁ</v>
          </cell>
        </row>
        <row r="737">
          <cell r="A737" t="str">
            <v>144029</v>
          </cell>
          <cell r="B737" t="str">
            <v>神奈川県</v>
          </cell>
          <cell r="C737" t="str">
            <v>清川村</v>
          </cell>
          <cell r="D737" t="str">
            <v>神奈川県清川村</v>
          </cell>
          <cell r="E737" t="str">
            <v>ｶﾅｶﾞﾜｹﾝ</v>
          </cell>
          <cell r="F737" t="str">
            <v>ｷﾖｶﾜﾑﾗ</v>
          </cell>
          <cell r="G737" t="str">
            <v>ｶﾅｶﾞﾜｹﾝｷﾖｶﾜﾑﾗ</v>
          </cell>
        </row>
        <row r="738">
          <cell r="A738" t="str">
            <v>150002</v>
          </cell>
          <cell r="B738" t="str">
            <v>新潟県</v>
          </cell>
          <cell r="D738" t="str">
            <v>新潟県</v>
          </cell>
          <cell r="E738" t="str">
            <v>ﾆｲｶﾞﾀｹﾝ</v>
          </cell>
          <cell r="G738" t="str">
            <v>ﾆｲｶﾞﾀｹﾝ</v>
          </cell>
        </row>
        <row r="739">
          <cell r="A739" t="str">
            <v>151009</v>
          </cell>
          <cell r="B739" t="str">
            <v>新潟県</v>
          </cell>
          <cell r="C739" t="str">
            <v>新潟市</v>
          </cell>
          <cell r="D739" t="str">
            <v>新潟県新潟市</v>
          </cell>
          <cell r="E739" t="str">
            <v>ﾆｲｶﾞﾀｹﾝ</v>
          </cell>
          <cell r="F739" t="str">
            <v>ﾆｲｶﾞﾀｼ</v>
          </cell>
          <cell r="G739" t="str">
            <v>ﾆｲｶﾞﾀｹﾝﾆｲｶﾞﾀｼ</v>
          </cell>
        </row>
        <row r="740">
          <cell r="A740" t="str">
            <v>152021</v>
          </cell>
          <cell r="B740" t="str">
            <v>新潟県</v>
          </cell>
          <cell r="C740" t="str">
            <v>長岡市</v>
          </cell>
          <cell r="D740" t="str">
            <v>新潟県長岡市</v>
          </cell>
          <cell r="E740" t="str">
            <v>ﾆｲｶﾞﾀｹﾝ</v>
          </cell>
          <cell r="F740" t="str">
            <v>ﾅｶﾞｵｶｼ</v>
          </cell>
          <cell r="G740" t="str">
            <v>ﾆｲｶﾞﾀｹﾝﾅｶﾞｵｶｼ</v>
          </cell>
        </row>
        <row r="741">
          <cell r="A741" t="str">
            <v>152048</v>
          </cell>
          <cell r="B741" t="str">
            <v>新潟県</v>
          </cell>
          <cell r="C741" t="str">
            <v>三条市</v>
          </cell>
          <cell r="D741" t="str">
            <v>新潟県三条市</v>
          </cell>
          <cell r="E741" t="str">
            <v>ﾆｲｶﾞﾀｹﾝ</v>
          </cell>
          <cell r="F741" t="str">
            <v>ｻﾝｼﾞｮｳｼ</v>
          </cell>
          <cell r="G741" t="str">
            <v>ﾆｲｶﾞﾀｹﾝｻﾝｼﾞｮｳｼ</v>
          </cell>
        </row>
        <row r="742">
          <cell r="A742" t="str">
            <v>152056</v>
          </cell>
          <cell r="B742" t="str">
            <v>新潟県</v>
          </cell>
          <cell r="C742" t="str">
            <v>柏崎市</v>
          </cell>
          <cell r="D742" t="str">
            <v>新潟県柏崎市</v>
          </cell>
          <cell r="E742" t="str">
            <v>ﾆｲｶﾞﾀｹﾝ</v>
          </cell>
          <cell r="F742" t="str">
            <v>ｶｼﾜｻﾞｷｼ</v>
          </cell>
          <cell r="G742" t="str">
            <v>ﾆｲｶﾞﾀｹﾝｶｼﾜｻﾞｷｼ</v>
          </cell>
        </row>
        <row r="743">
          <cell r="A743" t="str">
            <v>152064</v>
          </cell>
          <cell r="B743" t="str">
            <v>新潟県</v>
          </cell>
          <cell r="C743" t="str">
            <v>新発田市</v>
          </cell>
          <cell r="D743" t="str">
            <v>新潟県新発田市</v>
          </cell>
          <cell r="E743" t="str">
            <v>ﾆｲｶﾞﾀｹﾝ</v>
          </cell>
          <cell r="F743" t="str">
            <v>ｼﾊﾞﾀｼ</v>
          </cell>
          <cell r="G743" t="str">
            <v>ﾆｲｶﾞﾀｹﾝｼﾊﾞﾀｼ</v>
          </cell>
        </row>
        <row r="744">
          <cell r="A744" t="str">
            <v>152081</v>
          </cell>
          <cell r="B744" t="str">
            <v>新潟県</v>
          </cell>
          <cell r="C744" t="str">
            <v>小千谷市</v>
          </cell>
          <cell r="D744" t="str">
            <v>新潟県小千谷市</v>
          </cell>
          <cell r="E744" t="str">
            <v>ﾆｲｶﾞﾀｹﾝ</v>
          </cell>
          <cell r="F744" t="str">
            <v>ｵﾁﾞﾔｼ</v>
          </cell>
          <cell r="G744" t="str">
            <v>ﾆｲｶﾞﾀｹﾝｵﾁﾞﾔｼ</v>
          </cell>
        </row>
        <row r="745">
          <cell r="A745" t="str">
            <v>152099</v>
          </cell>
          <cell r="B745" t="str">
            <v>新潟県</v>
          </cell>
          <cell r="C745" t="str">
            <v>加茂市</v>
          </cell>
          <cell r="D745" t="str">
            <v>新潟県加茂市</v>
          </cell>
          <cell r="E745" t="str">
            <v>ﾆｲｶﾞﾀｹﾝ</v>
          </cell>
          <cell r="F745" t="str">
            <v>ｶﾓｼ</v>
          </cell>
          <cell r="G745" t="str">
            <v>ﾆｲｶﾞﾀｹﾝｶﾓｼ</v>
          </cell>
        </row>
        <row r="746">
          <cell r="A746" t="str">
            <v>152102</v>
          </cell>
          <cell r="B746" t="str">
            <v>新潟県</v>
          </cell>
          <cell r="C746" t="str">
            <v>十日町市</v>
          </cell>
          <cell r="D746" t="str">
            <v>新潟県十日町市</v>
          </cell>
          <cell r="E746" t="str">
            <v>ﾆｲｶﾞﾀｹﾝ</v>
          </cell>
          <cell r="F746" t="str">
            <v>ﾄｵｶﾏﾁｼ</v>
          </cell>
          <cell r="G746" t="str">
            <v>ﾆｲｶﾞﾀｹﾝﾄｵｶﾏﾁｼ</v>
          </cell>
        </row>
        <row r="747">
          <cell r="A747" t="str">
            <v>152111</v>
          </cell>
          <cell r="B747" t="str">
            <v>新潟県</v>
          </cell>
          <cell r="C747" t="str">
            <v>見附市</v>
          </cell>
          <cell r="D747" t="str">
            <v>新潟県見附市</v>
          </cell>
          <cell r="E747" t="str">
            <v>ﾆｲｶﾞﾀｹﾝ</v>
          </cell>
          <cell r="F747" t="str">
            <v>ﾐﾂｹｼ</v>
          </cell>
          <cell r="G747" t="str">
            <v>ﾆｲｶﾞﾀｹﾝﾐﾂｹｼ</v>
          </cell>
        </row>
        <row r="748">
          <cell r="A748" t="str">
            <v>152129</v>
          </cell>
          <cell r="B748" t="str">
            <v>新潟県</v>
          </cell>
          <cell r="C748" t="str">
            <v>村上市</v>
          </cell>
          <cell r="D748" t="str">
            <v>新潟県村上市</v>
          </cell>
          <cell r="E748" t="str">
            <v>ﾆｲｶﾞﾀｹﾝ</v>
          </cell>
          <cell r="F748" t="str">
            <v>ﾑﾗｶﾐｼ</v>
          </cell>
          <cell r="G748" t="str">
            <v>ﾆｲｶﾞﾀｹﾝﾑﾗｶﾐｼ</v>
          </cell>
        </row>
        <row r="749">
          <cell r="A749" t="str">
            <v>152137</v>
          </cell>
          <cell r="B749" t="str">
            <v>新潟県</v>
          </cell>
          <cell r="C749" t="str">
            <v>燕市</v>
          </cell>
          <cell r="D749" t="str">
            <v>新潟県燕市</v>
          </cell>
          <cell r="E749" t="str">
            <v>ﾆｲｶﾞﾀｹﾝ</v>
          </cell>
          <cell r="F749" t="str">
            <v>ﾂﾊﾞﾒｼ</v>
          </cell>
          <cell r="G749" t="str">
            <v>ﾆｲｶﾞﾀｹﾝﾂﾊﾞﾒｼ</v>
          </cell>
        </row>
        <row r="750">
          <cell r="A750" t="str">
            <v>152161</v>
          </cell>
          <cell r="B750" t="str">
            <v>新潟県</v>
          </cell>
          <cell r="C750" t="str">
            <v>糸魚川市</v>
          </cell>
          <cell r="D750" t="str">
            <v>新潟県糸魚川市</v>
          </cell>
          <cell r="E750" t="str">
            <v>ﾆｲｶﾞﾀｹﾝ</v>
          </cell>
          <cell r="F750" t="str">
            <v>ｲﾄｲｶﾞﾜｼ</v>
          </cell>
          <cell r="G750" t="str">
            <v>ﾆｲｶﾞﾀｹﾝｲﾄｲｶﾞﾜｼ</v>
          </cell>
        </row>
        <row r="751">
          <cell r="A751" t="str">
            <v>152170</v>
          </cell>
          <cell r="B751" t="str">
            <v>新潟県</v>
          </cell>
          <cell r="C751" t="str">
            <v>妙高市</v>
          </cell>
          <cell r="D751" t="str">
            <v>新潟県妙高市</v>
          </cell>
          <cell r="E751" t="str">
            <v>ﾆｲｶﾞﾀｹﾝ</v>
          </cell>
          <cell r="F751" t="str">
            <v>ﾐｮｳｺｳｼ</v>
          </cell>
          <cell r="G751" t="str">
            <v>ﾆｲｶﾞﾀｹﾝﾐｮｳｺｳｼ</v>
          </cell>
        </row>
        <row r="752">
          <cell r="A752" t="str">
            <v>152188</v>
          </cell>
          <cell r="B752" t="str">
            <v>新潟県</v>
          </cell>
          <cell r="C752" t="str">
            <v>五泉市</v>
          </cell>
          <cell r="D752" t="str">
            <v>新潟県五泉市</v>
          </cell>
          <cell r="E752" t="str">
            <v>ﾆｲｶﾞﾀｹﾝ</v>
          </cell>
          <cell r="F752" t="str">
            <v>ｺﾞｾﾝｼ</v>
          </cell>
          <cell r="G752" t="str">
            <v>ﾆｲｶﾞﾀｹﾝｺﾞｾﾝｼ</v>
          </cell>
        </row>
        <row r="753">
          <cell r="A753" t="str">
            <v>152226</v>
          </cell>
          <cell r="B753" t="str">
            <v>新潟県</v>
          </cell>
          <cell r="C753" t="str">
            <v>上越市</v>
          </cell>
          <cell r="D753" t="str">
            <v>新潟県上越市</v>
          </cell>
          <cell r="E753" t="str">
            <v>ﾆｲｶﾞﾀｹﾝ</v>
          </cell>
          <cell r="F753" t="str">
            <v>ｼﾞｮｳｴﾂｼ</v>
          </cell>
          <cell r="G753" t="str">
            <v>ﾆｲｶﾞﾀｹﾝｼﾞｮｳｴﾂｼ</v>
          </cell>
        </row>
        <row r="754">
          <cell r="A754" t="str">
            <v>152234</v>
          </cell>
          <cell r="B754" t="str">
            <v>新潟県</v>
          </cell>
          <cell r="C754" t="str">
            <v>阿賀野市</v>
          </cell>
          <cell r="D754" t="str">
            <v>新潟県阿賀野市</v>
          </cell>
          <cell r="E754" t="str">
            <v>ﾆｲｶﾞﾀｹﾝ</v>
          </cell>
          <cell r="F754" t="str">
            <v>ｱｶﾞﾉｼ</v>
          </cell>
          <cell r="G754" t="str">
            <v>ﾆｲｶﾞﾀｹﾝｱｶﾞﾉｼ</v>
          </cell>
        </row>
        <row r="755">
          <cell r="A755" t="str">
            <v>152242</v>
          </cell>
          <cell r="B755" t="str">
            <v>新潟県</v>
          </cell>
          <cell r="C755" t="str">
            <v>佐渡市</v>
          </cell>
          <cell r="D755" t="str">
            <v>新潟県佐渡市</v>
          </cell>
          <cell r="E755" t="str">
            <v>ﾆｲｶﾞﾀｹﾝ</v>
          </cell>
          <cell r="F755" t="str">
            <v>ｻﾄﾞｼ</v>
          </cell>
          <cell r="G755" t="str">
            <v>ﾆｲｶﾞﾀｹﾝｻﾄﾞｼ</v>
          </cell>
        </row>
        <row r="756">
          <cell r="A756" t="str">
            <v>152251</v>
          </cell>
          <cell r="B756" t="str">
            <v>新潟県</v>
          </cell>
          <cell r="C756" t="str">
            <v>魚沼市</v>
          </cell>
          <cell r="D756" t="str">
            <v>新潟県魚沼市</v>
          </cell>
          <cell r="E756" t="str">
            <v>ﾆｲｶﾞﾀｹﾝ</v>
          </cell>
          <cell r="F756" t="str">
            <v>ｳｵﾇﾏｼ</v>
          </cell>
          <cell r="G756" t="str">
            <v>ﾆｲｶﾞﾀｹﾝｳｵﾇﾏｼ</v>
          </cell>
        </row>
        <row r="757">
          <cell r="A757" t="str">
            <v>152269</v>
          </cell>
          <cell r="B757" t="str">
            <v>新潟県</v>
          </cell>
          <cell r="C757" t="str">
            <v>南魚沼市</v>
          </cell>
          <cell r="D757" t="str">
            <v>新潟県南魚沼市</v>
          </cell>
          <cell r="E757" t="str">
            <v>ﾆｲｶﾞﾀｹﾝ</v>
          </cell>
          <cell r="F757" t="str">
            <v>ﾐﾅﾐｳｵﾇﾏｼ</v>
          </cell>
          <cell r="G757" t="str">
            <v>ﾆｲｶﾞﾀｹﾝﾐﾅﾐｳｵﾇﾏｼ</v>
          </cell>
        </row>
        <row r="758">
          <cell r="A758" t="str">
            <v>152277</v>
          </cell>
          <cell r="B758" t="str">
            <v>新潟県</v>
          </cell>
          <cell r="C758" t="str">
            <v>胎内市</v>
          </cell>
          <cell r="D758" t="str">
            <v>新潟県胎内市</v>
          </cell>
          <cell r="E758" t="str">
            <v>ﾆｲｶﾞﾀｹﾝ</v>
          </cell>
          <cell r="F758" t="str">
            <v>ﾀｲﾅｲｼ</v>
          </cell>
          <cell r="G758" t="str">
            <v>ﾆｲｶﾞﾀｹﾝﾀｲﾅｲｼ</v>
          </cell>
        </row>
        <row r="759">
          <cell r="A759" t="str">
            <v>153079</v>
          </cell>
          <cell r="B759" t="str">
            <v>新潟県</v>
          </cell>
          <cell r="C759" t="str">
            <v>聖籠町</v>
          </cell>
          <cell r="D759" t="str">
            <v>新潟県聖籠町</v>
          </cell>
          <cell r="E759" t="str">
            <v>ﾆｲｶﾞﾀｹﾝ</v>
          </cell>
          <cell r="F759" t="str">
            <v>ｾｲﾛｳﾏﾁ</v>
          </cell>
          <cell r="G759" t="str">
            <v>ﾆｲｶﾞﾀｹﾝｾｲﾛｳﾏﾁ</v>
          </cell>
        </row>
        <row r="760">
          <cell r="A760" t="str">
            <v>153427</v>
          </cell>
          <cell r="B760" t="str">
            <v>新潟県</v>
          </cell>
          <cell r="C760" t="str">
            <v>弥彦村</v>
          </cell>
          <cell r="D760" t="str">
            <v>新潟県弥彦村</v>
          </cell>
          <cell r="E760" t="str">
            <v>ﾆｲｶﾞﾀｹﾝ</v>
          </cell>
          <cell r="F760" t="str">
            <v>ﾔﾋｺﾑﾗ</v>
          </cell>
          <cell r="G760" t="str">
            <v>ﾆｲｶﾞﾀｹﾝﾔﾋｺﾑﾗ</v>
          </cell>
        </row>
        <row r="761">
          <cell r="A761" t="str">
            <v>153613</v>
          </cell>
          <cell r="B761" t="str">
            <v>新潟県</v>
          </cell>
          <cell r="C761" t="str">
            <v>田上町</v>
          </cell>
          <cell r="D761" t="str">
            <v>新潟県田上町</v>
          </cell>
          <cell r="E761" t="str">
            <v>ﾆｲｶﾞﾀｹﾝ</v>
          </cell>
          <cell r="F761" t="str">
            <v>ﾀｶﾞﾐﾏﾁ</v>
          </cell>
          <cell r="G761" t="str">
            <v>ﾆｲｶﾞﾀｹﾝﾀｶﾞﾐﾏﾁ</v>
          </cell>
        </row>
        <row r="762">
          <cell r="A762" t="str">
            <v>153851</v>
          </cell>
          <cell r="B762" t="str">
            <v>新潟県</v>
          </cell>
          <cell r="C762" t="str">
            <v>阿賀町</v>
          </cell>
          <cell r="D762" t="str">
            <v>新潟県阿賀町</v>
          </cell>
          <cell r="E762" t="str">
            <v>ﾆｲｶﾞﾀｹﾝ</v>
          </cell>
          <cell r="F762" t="str">
            <v>ｱｶﾞﾏﾁ</v>
          </cell>
          <cell r="G762" t="str">
            <v>ﾆｲｶﾞﾀｹﾝｱｶﾞﾏﾁ</v>
          </cell>
        </row>
        <row r="763">
          <cell r="A763" t="str">
            <v>154059</v>
          </cell>
          <cell r="B763" t="str">
            <v>新潟県</v>
          </cell>
          <cell r="C763" t="str">
            <v>出雲崎町</v>
          </cell>
          <cell r="D763" t="str">
            <v>新潟県出雲崎町</v>
          </cell>
          <cell r="E763" t="str">
            <v>ﾆｲｶﾞﾀｹﾝ</v>
          </cell>
          <cell r="F763" t="str">
            <v>ｲｽﾞﾓｻﾞｷﾏﾁ</v>
          </cell>
          <cell r="G763" t="str">
            <v>ﾆｲｶﾞﾀｹﾝｲｽﾞﾓｻﾞｷﾏﾁ</v>
          </cell>
        </row>
        <row r="764">
          <cell r="A764" t="str">
            <v>154610</v>
          </cell>
          <cell r="B764" t="str">
            <v>新潟県</v>
          </cell>
          <cell r="C764" t="str">
            <v>湯沢町</v>
          </cell>
          <cell r="D764" t="str">
            <v>新潟県湯沢町</v>
          </cell>
          <cell r="E764" t="str">
            <v>ﾆｲｶﾞﾀｹﾝ</v>
          </cell>
          <cell r="F764" t="str">
            <v>ﾕｻﾞﾜﾏﾁ</v>
          </cell>
          <cell r="G764" t="str">
            <v>ﾆｲｶﾞﾀｹﾝﾕｻﾞﾜﾏﾁ</v>
          </cell>
        </row>
        <row r="765">
          <cell r="A765" t="str">
            <v>154822</v>
          </cell>
          <cell r="B765" t="str">
            <v>新潟県</v>
          </cell>
          <cell r="C765" t="str">
            <v>津南町</v>
          </cell>
          <cell r="D765" t="str">
            <v>新潟県津南町</v>
          </cell>
          <cell r="E765" t="str">
            <v>ﾆｲｶﾞﾀｹﾝ</v>
          </cell>
          <cell r="F765" t="str">
            <v>ﾂﾅﾝﾏﾁ</v>
          </cell>
          <cell r="G765" t="str">
            <v>ﾆｲｶﾞﾀｹﾝﾂﾅﾝﾏﾁ</v>
          </cell>
        </row>
        <row r="766">
          <cell r="A766" t="str">
            <v>155047</v>
          </cell>
          <cell r="B766" t="str">
            <v>新潟県</v>
          </cell>
          <cell r="C766" t="str">
            <v>刈羽村</v>
          </cell>
          <cell r="D766" t="str">
            <v>新潟県刈羽村</v>
          </cell>
          <cell r="E766" t="str">
            <v>ﾆｲｶﾞﾀｹﾝ</v>
          </cell>
          <cell r="F766" t="str">
            <v>ｶﾘﾜﾑﾗ</v>
          </cell>
          <cell r="G766" t="str">
            <v>ﾆｲｶﾞﾀｹﾝｶﾘﾜﾑﾗ</v>
          </cell>
        </row>
        <row r="767">
          <cell r="A767" t="str">
            <v>155811</v>
          </cell>
          <cell r="B767" t="str">
            <v>新潟県</v>
          </cell>
          <cell r="C767" t="str">
            <v>関川村</v>
          </cell>
          <cell r="D767" t="str">
            <v>新潟県関川村</v>
          </cell>
          <cell r="E767" t="str">
            <v>ﾆｲｶﾞﾀｹﾝ</v>
          </cell>
          <cell r="F767" t="str">
            <v>ｾｷｶﾜﾑﾗ</v>
          </cell>
          <cell r="G767" t="str">
            <v>ﾆｲｶﾞﾀｹﾝｾｷｶﾜﾑﾗ</v>
          </cell>
        </row>
        <row r="768">
          <cell r="A768" t="str">
            <v>155861</v>
          </cell>
          <cell r="B768" t="str">
            <v>新潟県</v>
          </cell>
          <cell r="C768" t="str">
            <v>粟島浦村</v>
          </cell>
          <cell r="D768" t="str">
            <v>新潟県粟島浦村</v>
          </cell>
          <cell r="E768" t="str">
            <v>ﾆｲｶﾞﾀｹﾝ</v>
          </cell>
          <cell r="F768" t="str">
            <v>ｱﾜｼﾏｳﾗﾑﾗ</v>
          </cell>
          <cell r="G768" t="str">
            <v>ﾆｲｶﾞﾀｹﾝｱﾜｼﾏｳﾗﾑﾗ</v>
          </cell>
        </row>
        <row r="769">
          <cell r="A769" t="str">
            <v>160008</v>
          </cell>
          <cell r="B769" t="str">
            <v>富山県</v>
          </cell>
          <cell r="D769" t="str">
            <v>富山県</v>
          </cell>
          <cell r="E769" t="str">
            <v>ﾄﾔﾏｹﾝ</v>
          </cell>
          <cell r="G769" t="str">
            <v>ﾄﾔﾏｹﾝ</v>
          </cell>
        </row>
        <row r="770">
          <cell r="A770" t="str">
            <v>162019</v>
          </cell>
          <cell r="B770" t="str">
            <v>富山県</v>
          </cell>
          <cell r="C770" t="str">
            <v>富山市</v>
          </cell>
          <cell r="D770" t="str">
            <v>富山県富山市</v>
          </cell>
          <cell r="E770" t="str">
            <v>ﾄﾔﾏｹﾝ</v>
          </cell>
          <cell r="F770" t="str">
            <v>ﾄﾔﾏｼ</v>
          </cell>
          <cell r="G770" t="str">
            <v>ﾄﾔﾏｹﾝﾄﾔﾏｼ</v>
          </cell>
        </row>
        <row r="771">
          <cell r="A771" t="str">
            <v>162027</v>
          </cell>
          <cell r="B771" t="str">
            <v>富山県</v>
          </cell>
          <cell r="C771" t="str">
            <v>高岡市</v>
          </cell>
          <cell r="D771" t="str">
            <v>富山県高岡市</v>
          </cell>
          <cell r="E771" t="str">
            <v>ﾄﾔﾏｹﾝ</v>
          </cell>
          <cell r="F771" t="str">
            <v>ﾀｶｵｶｼ</v>
          </cell>
          <cell r="G771" t="str">
            <v>ﾄﾔﾏｹﾝﾀｶｵｶｼ</v>
          </cell>
        </row>
        <row r="772">
          <cell r="A772" t="str">
            <v>162043</v>
          </cell>
          <cell r="B772" t="str">
            <v>富山県</v>
          </cell>
          <cell r="C772" t="str">
            <v>魚津市</v>
          </cell>
          <cell r="D772" t="str">
            <v>富山県魚津市</v>
          </cell>
          <cell r="E772" t="str">
            <v>ﾄﾔﾏｹﾝ</v>
          </cell>
          <cell r="F772" t="str">
            <v>ｳｵﾂﾞｼ</v>
          </cell>
          <cell r="G772" t="str">
            <v>ﾄﾔﾏｹﾝｳｵﾂﾞｼ</v>
          </cell>
        </row>
        <row r="773">
          <cell r="A773" t="str">
            <v>162051</v>
          </cell>
          <cell r="B773" t="str">
            <v>富山県</v>
          </cell>
          <cell r="C773" t="str">
            <v>氷見市</v>
          </cell>
          <cell r="D773" t="str">
            <v>富山県氷見市</v>
          </cell>
          <cell r="E773" t="str">
            <v>ﾄﾔﾏｹﾝ</v>
          </cell>
          <cell r="F773" t="str">
            <v>ﾋﾐｼ</v>
          </cell>
          <cell r="G773" t="str">
            <v>ﾄﾔﾏｹﾝﾋﾐｼ</v>
          </cell>
        </row>
        <row r="774">
          <cell r="A774" t="str">
            <v>162060</v>
          </cell>
          <cell r="B774" t="str">
            <v>富山県</v>
          </cell>
          <cell r="C774" t="str">
            <v>滑川市</v>
          </cell>
          <cell r="D774" t="str">
            <v>富山県滑川市</v>
          </cell>
          <cell r="E774" t="str">
            <v>ﾄﾔﾏｹﾝ</v>
          </cell>
          <cell r="F774" t="str">
            <v>ﾅﾒﾘｶﾜｼ</v>
          </cell>
          <cell r="G774" t="str">
            <v>ﾄﾔﾏｹﾝﾅﾒﾘｶﾜｼ</v>
          </cell>
        </row>
        <row r="775">
          <cell r="A775" t="str">
            <v>162078</v>
          </cell>
          <cell r="B775" t="str">
            <v>富山県</v>
          </cell>
          <cell r="C775" t="str">
            <v>黒部市</v>
          </cell>
          <cell r="D775" t="str">
            <v>富山県黒部市</v>
          </cell>
          <cell r="E775" t="str">
            <v>ﾄﾔﾏｹﾝ</v>
          </cell>
          <cell r="F775" t="str">
            <v>ｸﾛﾍﾞｼ</v>
          </cell>
          <cell r="G775" t="str">
            <v>ﾄﾔﾏｹﾝｸﾛﾍﾞｼ</v>
          </cell>
        </row>
        <row r="776">
          <cell r="A776" t="str">
            <v>162086</v>
          </cell>
          <cell r="B776" t="str">
            <v>富山県</v>
          </cell>
          <cell r="C776" t="str">
            <v>砺波市</v>
          </cell>
          <cell r="D776" t="str">
            <v>富山県砺波市</v>
          </cell>
          <cell r="E776" t="str">
            <v>ﾄﾔﾏｹﾝ</v>
          </cell>
          <cell r="F776" t="str">
            <v>ﾄﾅﾐｼ</v>
          </cell>
          <cell r="G776" t="str">
            <v>ﾄﾔﾏｹﾝﾄﾅﾐｼ</v>
          </cell>
        </row>
        <row r="777">
          <cell r="A777" t="str">
            <v>162094</v>
          </cell>
          <cell r="B777" t="str">
            <v>富山県</v>
          </cell>
          <cell r="C777" t="str">
            <v>小矢部市</v>
          </cell>
          <cell r="D777" t="str">
            <v>富山県小矢部市</v>
          </cell>
          <cell r="E777" t="str">
            <v>ﾄﾔﾏｹﾝ</v>
          </cell>
          <cell r="F777" t="str">
            <v>ｵﾔﾍﾞｼ</v>
          </cell>
          <cell r="G777" t="str">
            <v>ﾄﾔﾏｹﾝｵﾔﾍﾞｼ</v>
          </cell>
        </row>
        <row r="778">
          <cell r="A778" t="str">
            <v>162108</v>
          </cell>
          <cell r="B778" t="str">
            <v>富山県</v>
          </cell>
          <cell r="C778" t="str">
            <v>南砺市</v>
          </cell>
          <cell r="D778" t="str">
            <v>富山県南砺市</v>
          </cell>
          <cell r="E778" t="str">
            <v>ﾄﾔﾏｹﾝ</v>
          </cell>
          <cell r="F778" t="str">
            <v>ﾅﾝﾄｼ</v>
          </cell>
          <cell r="G778" t="str">
            <v>ﾄﾔﾏｹﾝﾅﾝﾄｼ</v>
          </cell>
        </row>
        <row r="779">
          <cell r="A779" t="str">
            <v>162116</v>
          </cell>
          <cell r="B779" t="str">
            <v>富山県</v>
          </cell>
          <cell r="C779" t="str">
            <v>射水市</v>
          </cell>
          <cell r="D779" t="str">
            <v>富山県射水市</v>
          </cell>
          <cell r="E779" t="str">
            <v>ﾄﾔﾏｹﾝ</v>
          </cell>
          <cell r="F779" t="str">
            <v>ｲﾐｽﾞｼ</v>
          </cell>
          <cell r="G779" t="str">
            <v>ﾄﾔﾏｹﾝｲﾐｽﾞｼ</v>
          </cell>
        </row>
        <row r="780">
          <cell r="A780" t="str">
            <v>163210</v>
          </cell>
          <cell r="B780" t="str">
            <v>富山県</v>
          </cell>
          <cell r="C780" t="str">
            <v>舟橋村</v>
          </cell>
          <cell r="D780" t="str">
            <v>富山県舟橋村</v>
          </cell>
          <cell r="E780" t="str">
            <v>ﾄﾔﾏｹﾝ</v>
          </cell>
          <cell r="F780" t="str">
            <v>ﾌﾅﾊｼﾑﾗ</v>
          </cell>
          <cell r="G780" t="str">
            <v>ﾄﾔﾏｹﾝﾌﾅﾊｼﾑﾗ</v>
          </cell>
        </row>
        <row r="781">
          <cell r="A781" t="str">
            <v>163228</v>
          </cell>
          <cell r="B781" t="str">
            <v>富山県</v>
          </cell>
          <cell r="C781" t="str">
            <v>上市町</v>
          </cell>
          <cell r="D781" t="str">
            <v>富山県上市町</v>
          </cell>
          <cell r="E781" t="str">
            <v>ﾄﾔﾏｹﾝ</v>
          </cell>
          <cell r="F781" t="str">
            <v>ｶﾐｲﾁﾏﾁ</v>
          </cell>
          <cell r="G781" t="str">
            <v>ﾄﾔﾏｹﾝｶﾐｲﾁﾏﾁ</v>
          </cell>
        </row>
        <row r="782">
          <cell r="A782" t="str">
            <v>163236</v>
          </cell>
          <cell r="B782" t="str">
            <v>富山県</v>
          </cell>
          <cell r="C782" t="str">
            <v>立山町</v>
          </cell>
          <cell r="D782" t="str">
            <v>富山県立山町</v>
          </cell>
          <cell r="E782" t="str">
            <v>ﾄﾔﾏｹﾝ</v>
          </cell>
          <cell r="F782" t="str">
            <v>ﾀﾃﾔﾏﾏﾁ</v>
          </cell>
          <cell r="G782" t="str">
            <v>ﾄﾔﾏｹﾝﾀﾃﾔﾏﾏﾁ</v>
          </cell>
        </row>
        <row r="783">
          <cell r="A783" t="str">
            <v>163422</v>
          </cell>
          <cell r="B783" t="str">
            <v>富山県</v>
          </cell>
          <cell r="C783" t="str">
            <v>入善町</v>
          </cell>
          <cell r="D783" t="str">
            <v>富山県入善町</v>
          </cell>
          <cell r="E783" t="str">
            <v>ﾄﾔﾏｹﾝ</v>
          </cell>
          <cell r="F783" t="str">
            <v>ﾆｭｳｾﾞﾝﾏﾁ</v>
          </cell>
          <cell r="G783" t="str">
            <v>ﾄﾔﾏｹﾝﾆｭｳｾﾞﾝﾏﾁ</v>
          </cell>
        </row>
        <row r="784">
          <cell r="A784" t="str">
            <v>163431</v>
          </cell>
          <cell r="B784" t="str">
            <v>富山県</v>
          </cell>
          <cell r="C784" t="str">
            <v>朝日町</v>
          </cell>
          <cell r="D784" t="str">
            <v>富山県朝日町</v>
          </cell>
          <cell r="E784" t="str">
            <v>ﾄﾔﾏｹﾝ</v>
          </cell>
          <cell r="F784" t="str">
            <v>ｱｻﾋﾏﾁ</v>
          </cell>
          <cell r="G784" t="str">
            <v>ﾄﾔﾏｹﾝｱｻﾋﾏﾁ</v>
          </cell>
        </row>
        <row r="785">
          <cell r="A785" t="str">
            <v>170003</v>
          </cell>
          <cell r="B785" t="str">
            <v>石川県</v>
          </cell>
          <cell r="D785" t="str">
            <v>石川県</v>
          </cell>
          <cell r="E785" t="str">
            <v>ｲｼｶﾜｹﾝ</v>
          </cell>
          <cell r="G785" t="str">
            <v>ｲｼｶﾜｹﾝ</v>
          </cell>
        </row>
        <row r="786">
          <cell r="A786" t="str">
            <v>172014</v>
          </cell>
          <cell r="B786" t="str">
            <v>石川県</v>
          </cell>
          <cell r="C786" t="str">
            <v>金沢市</v>
          </cell>
          <cell r="D786" t="str">
            <v>石川県金沢市</v>
          </cell>
          <cell r="E786" t="str">
            <v>ｲｼｶﾜｹﾝ</v>
          </cell>
          <cell r="F786" t="str">
            <v>ｶﾅｻﾞﾜｼ</v>
          </cell>
          <cell r="G786" t="str">
            <v>ｲｼｶﾜｹﾝｶﾅｻﾞﾜｼ</v>
          </cell>
        </row>
        <row r="787">
          <cell r="A787" t="str">
            <v>172022</v>
          </cell>
          <cell r="B787" t="str">
            <v>石川県</v>
          </cell>
          <cell r="C787" t="str">
            <v>七尾市</v>
          </cell>
          <cell r="D787" t="str">
            <v>石川県七尾市</v>
          </cell>
          <cell r="E787" t="str">
            <v>ｲｼｶﾜｹﾝ</v>
          </cell>
          <cell r="F787" t="str">
            <v>ﾅﾅｵｼ</v>
          </cell>
          <cell r="G787" t="str">
            <v>ｲｼｶﾜｹﾝﾅﾅｵｼ</v>
          </cell>
        </row>
        <row r="788">
          <cell r="A788" t="str">
            <v>172031</v>
          </cell>
          <cell r="B788" t="str">
            <v>石川県</v>
          </cell>
          <cell r="C788" t="str">
            <v>小松市</v>
          </cell>
          <cell r="D788" t="str">
            <v>石川県小松市</v>
          </cell>
          <cell r="E788" t="str">
            <v>ｲｼｶﾜｹﾝ</v>
          </cell>
          <cell r="F788" t="str">
            <v>ｺﾏﾂｼ</v>
          </cell>
          <cell r="G788" t="str">
            <v>ｲｼｶﾜｹﾝｺﾏﾂｼ</v>
          </cell>
        </row>
        <row r="789">
          <cell r="A789" t="str">
            <v>172049</v>
          </cell>
          <cell r="B789" t="str">
            <v>石川県</v>
          </cell>
          <cell r="C789" t="str">
            <v>輪島市</v>
          </cell>
          <cell r="D789" t="str">
            <v>石川県輪島市</v>
          </cell>
          <cell r="E789" t="str">
            <v>ｲｼｶﾜｹﾝ</v>
          </cell>
          <cell r="F789" t="str">
            <v>ﾜｼﾞﾏｼ</v>
          </cell>
          <cell r="G789" t="str">
            <v>ｲｼｶﾜｹﾝﾜｼﾞﾏｼ</v>
          </cell>
        </row>
        <row r="790">
          <cell r="A790" t="str">
            <v>172057</v>
          </cell>
          <cell r="B790" t="str">
            <v>石川県</v>
          </cell>
          <cell r="C790" t="str">
            <v>珠洲市</v>
          </cell>
          <cell r="D790" t="str">
            <v>石川県珠洲市</v>
          </cell>
          <cell r="E790" t="str">
            <v>ｲｼｶﾜｹﾝ</v>
          </cell>
          <cell r="F790" t="str">
            <v>ｽｽﾞｼ</v>
          </cell>
          <cell r="G790" t="str">
            <v>ｲｼｶﾜｹﾝｽｽﾞｼ</v>
          </cell>
        </row>
        <row r="791">
          <cell r="A791" t="str">
            <v>172065</v>
          </cell>
          <cell r="B791" t="str">
            <v>石川県</v>
          </cell>
          <cell r="C791" t="str">
            <v>加賀市</v>
          </cell>
          <cell r="D791" t="str">
            <v>石川県加賀市</v>
          </cell>
          <cell r="E791" t="str">
            <v>ｲｼｶﾜｹﾝ</v>
          </cell>
          <cell r="F791" t="str">
            <v>ｶｶﾞｼ</v>
          </cell>
          <cell r="G791" t="str">
            <v>ｲｼｶﾜｹﾝｶｶﾞｼ</v>
          </cell>
        </row>
        <row r="792">
          <cell r="A792" t="str">
            <v>172073</v>
          </cell>
          <cell r="B792" t="str">
            <v>石川県</v>
          </cell>
          <cell r="C792" t="str">
            <v>羽咋市</v>
          </cell>
          <cell r="D792" t="str">
            <v>石川県羽咋市</v>
          </cell>
          <cell r="E792" t="str">
            <v>ｲｼｶﾜｹﾝ</v>
          </cell>
          <cell r="F792" t="str">
            <v>ﾊｸｲｼ</v>
          </cell>
          <cell r="G792" t="str">
            <v>ｲｼｶﾜｹﾝﾊｸｲｼ</v>
          </cell>
        </row>
        <row r="793">
          <cell r="A793" t="str">
            <v>172090</v>
          </cell>
          <cell r="B793" t="str">
            <v>石川県</v>
          </cell>
          <cell r="C793" t="str">
            <v>かほく市</v>
          </cell>
          <cell r="D793" t="str">
            <v>石川県かほく市</v>
          </cell>
          <cell r="E793" t="str">
            <v>ｲｼｶﾜｹﾝ</v>
          </cell>
          <cell r="F793" t="str">
            <v>ｶﾎｸｼ</v>
          </cell>
          <cell r="G793" t="str">
            <v>ｲｼｶﾜｹﾝｶﾎｸｼ</v>
          </cell>
        </row>
        <row r="794">
          <cell r="A794" t="str">
            <v>172103</v>
          </cell>
          <cell r="B794" t="str">
            <v>石川県</v>
          </cell>
          <cell r="C794" t="str">
            <v>白山市</v>
          </cell>
          <cell r="D794" t="str">
            <v>石川県白山市</v>
          </cell>
          <cell r="E794" t="str">
            <v>ｲｼｶﾜｹﾝ</v>
          </cell>
          <cell r="F794" t="str">
            <v>ﾊｸｻﾝｼ</v>
          </cell>
          <cell r="G794" t="str">
            <v>ｲｼｶﾜｹﾝﾊｸｻﾝｼ</v>
          </cell>
        </row>
        <row r="795">
          <cell r="A795" t="str">
            <v>172111</v>
          </cell>
          <cell r="B795" t="str">
            <v>石川県</v>
          </cell>
          <cell r="C795" t="str">
            <v>能美市</v>
          </cell>
          <cell r="D795" t="str">
            <v>石川県能美市</v>
          </cell>
          <cell r="E795" t="str">
            <v>ｲｼｶﾜｹﾝ</v>
          </cell>
          <cell r="F795" t="str">
            <v>ﾉﾐｼ</v>
          </cell>
          <cell r="G795" t="str">
            <v>ｲｼｶﾜｹﾝﾉﾐｼ</v>
          </cell>
        </row>
        <row r="796">
          <cell r="A796" t="str">
            <v>172120</v>
          </cell>
          <cell r="B796" t="str">
            <v>石川県</v>
          </cell>
          <cell r="C796" t="str">
            <v>野々市市</v>
          </cell>
          <cell r="D796" t="str">
            <v>石川県野々市市</v>
          </cell>
          <cell r="E796" t="str">
            <v>ｲｼｶﾜｹﾝ</v>
          </cell>
          <cell r="F796" t="str">
            <v>ﾉﾉｲﾁｼ</v>
          </cell>
          <cell r="G796" t="str">
            <v>ｲｼｶﾜｹﾝﾉﾉｲﾁｼ</v>
          </cell>
        </row>
        <row r="797">
          <cell r="A797" t="str">
            <v>173240</v>
          </cell>
          <cell r="B797" t="str">
            <v>石川県</v>
          </cell>
          <cell r="C797" t="str">
            <v>川北町</v>
          </cell>
          <cell r="D797" t="str">
            <v>石川県川北町</v>
          </cell>
          <cell r="E797" t="str">
            <v>ｲｼｶﾜｹﾝ</v>
          </cell>
          <cell r="F797" t="str">
            <v>ｶﾜｷﾀﾏﾁ</v>
          </cell>
          <cell r="G797" t="str">
            <v>ｲｼｶﾜｹﾝｶﾜｷﾀﾏﾁ</v>
          </cell>
        </row>
        <row r="798">
          <cell r="A798" t="str">
            <v>173614</v>
          </cell>
          <cell r="B798" t="str">
            <v>石川県</v>
          </cell>
          <cell r="C798" t="str">
            <v>津幡町</v>
          </cell>
          <cell r="D798" t="str">
            <v>石川県津幡町</v>
          </cell>
          <cell r="E798" t="str">
            <v>ｲｼｶﾜｹﾝ</v>
          </cell>
          <cell r="F798" t="str">
            <v>ﾂﾊﾞﾀﾏﾁ</v>
          </cell>
          <cell r="G798" t="str">
            <v>ｲｼｶﾜｹﾝﾂﾊﾞﾀﾏﾁ</v>
          </cell>
        </row>
        <row r="799">
          <cell r="A799" t="str">
            <v>173657</v>
          </cell>
          <cell r="B799" t="str">
            <v>石川県</v>
          </cell>
          <cell r="C799" t="str">
            <v>内灘町</v>
          </cell>
          <cell r="D799" t="str">
            <v>石川県内灘町</v>
          </cell>
          <cell r="E799" t="str">
            <v>ｲｼｶﾜｹﾝ</v>
          </cell>
          <cell r="F799" t="str">
            <v>ｳﾁﾅﾀﾞﾏﾁ</v>
          </cell>
          <cell r="G799" t="str">
            <v>ｲｼｶﾜｹﾝｳﾁﾅﾀﾞﾏﾁ</v>
          </cell>
        </row>
        <row r="800">
          <cell r="A800" t="str">
            <v>173843</v>
          </cell>
          <cell r="B800" t="str">
            <v>石川県</v>
          </cell>
          <cell r="C800" t="str">
            <v>志賀町</v>
          </cell>
          <cell r="D800" t="str">
            <v>石川県志賀町</v>
          </cell>
          <cell r="E800" t="str">
            <v>ｲｼｶﾜｹﾝ</v>
          </cell>
          <cell r="F800" t="str">
            <v>ｼｶﾏﾁ</v>
          </cell>
          <cell r="G800" t="str">
            <v>ｲｼｶﾜｹﾝｼｶﾏﾁ</v>
          </cell>
        </row>
        <row r="801">
          <cell r="A801" t="str">
            <v>173860</v>
          </cell>
          <cell r="B801" t="str">
            <v>石川県</v>
          </cell>
          <cell r="C801" t="str">
            <v>宝達志水町</v>
          </cell>
          <cell r="D801" t="str">
            <v>石川県宝達志水町</v>
          </cell>
          <cell r="E801" t="str">
            <v>ｲｼｶﾜｹﾝ</v>
          </cell>
          <cell r="F801" t="str">
            <v>ﾎｳﾀﾞﾂｼﾐｽﾞﾁｮｳ</v>
          </cell>
          <cell r="G801" t="str">
            <v>ｲｼｶﾜｹﾝﾎｳﾀﾞﾂｼﾐｽﾞﾁｮｳ</v>
          </cell>
        </row>
        <row r="802">
          <cell r="A802" t="str">
            <v>174076</v>
          </cell>
          <cell r="B802" t="str">
            <v>石川県</v>
          </cell>
          <cell r="C802" t="str">
            <v>中能登町</v>
          </cell>
          <cell r="D802" t="str">
            <v>石川県中能登町</v>
          </cell>
          <cell r="E802" t="str">
            <v>ｲｼｶﾜｹﾝ</v>
          </cell>
          <cell r="F802" t="str">
            <v>ﾅｶﾉﾄﾏﾁ</v>
          </cell>
          <cell r="G802" t="str">
            <v>ｲｼｶﾜｹﾝﾅｶﾉﾄﾏﾁ</v>
          </cell>
        </row>
        <row r="803">
          <cell r="A803" t="str">
            <v>174611</v>
          </cell>
          <cell r="B803" t="str">
            <v>石川県</v>
          </cell>
          <cell r="C803" t="str">
            <v>穴水町</v>
          </cell>
          <cell r="D803" t="str">
            <v>石川県穴水町</v>
          </cell>
          <cell r="E803" t="str">
            <v>ｲｼｶﾜｹﾝ</v>
          </cell>
          <cell r="F803" t="str">
            <v>ｱﾅﾐｽﾞﾏﾁ</v>
          </cell>
          <cell r="G803" t="str">
            <v>ｲｼｶﾜｹﾝｱﾅﾐｽﾞﾏﾁ</v>
          </cell>
        </row>
        <row r="804">
          <cell r="A804" t="str">
            <v>174637</v>
          </cell>
          <cell r="B804" t="str">
            <v>石川県</v>
          </cell>
          <cell r="C804" t="str">
            <v>能登町</v>
          </cell>
          <cell r="D804" t="str">
            <v>石川県能登町</v>
          </cell>
          <cell r="E804" t="str">
            <v>ｲｼｶﾜｹﾝ</v>
          </cell>
          <cell r="F804" t="str">
            <v>ﾉﾄﾁｮｳ</v>
          </cell>
          <cell r="G804" t="str">
            <v>ｲｼｶﾜｹﾝﾉﾄﾁｮｳ</v>
          </cell>
        </row>
        <row r="805">
          <cell r="A805" t="str">
            <v>180009</v>
          </cell>
          <cell r="B805" t="str">
            <v>福井県</v>
          </cell>
          <cell r="D805" t="str">
            <v>福井県</v>
          </cell>
          <cell r="E805" t="str">
            <v>ﾌｸｲｹﾝ</v>
          </cell>
          <cell r="G805" t="str">
            <v>ﾌｸｲｹﾝ</v>
          </cell>
        </row>
        <row r="806">
          <cell r="A806" t="str">
            <v>182010</v>
          </cell>
          <cell r="B806" t="str">
            <v>福井県</v>
          </cell>
          <cell r="C806" t="str">
            <v>福井市</v>
          </cell>
          <cell r="D806" t="str">
            <v>福井県福井市</v>
          </cell>
          <cell r="E806" t="str">
            <v>ﾌｸｲｹﾝ</v>
          </cell>
          <cell r="F806" t="str">
            <v>ﾌｸｲｼ</v>
          </cell>
          <cell r="G806" t="str">
            <v>ﾌｸｲｹﾝﾌｸｲｼ</v>
          </cell>
        </row>
        <row r="807">
          <cell r="A807" t="str">
            <v>182028</v>
          </cell>
          <cell r="B807" t="str">
            <v>福井県</v>
          </cell>
          <cell r="C807" t="str">
            <v>敦賀市</v>
          </cell>
          <cell r="D807" t="str">
            <v>福井県敦賀市</v>
          </cell>
          <cell r="E807" t="str">
            <v>ﾌｸｲｹﾝ</v>
          </cell>
          <cell r="F807" t="str">
            <v>ﾂﾙｶﾞｼ</v>
          </cell>
          <cell r="G807" t="str">
            <v>ﾌｸｲｹﾝﾂﾙｶﾞｼ</v>
          </cell>
        </row>
        <row r="808">
          <cell r="A808" t="str">
            <v>182044</v>
          </cell>
          <cell r="B808" t="str">
            <v>福井県</v>
          </cell>
          <cell r="C808" t="str">
            <v>小浜市</v>
          </cell>
          <cell r="D808" t="str">
            <v>福井県小浜市</v>
          </cell>
          <cell r="E808" t="str">
            <v>ﾌｸｲｹﾝ</v>
          </cell>
          <cell r="F808" t="str">
            <v>ｵﾊﾞﾏｼ</v>
          </cell>
          <cell r="G808" t="str">
            <v>ﾌｸｲｹﾝｵﾊﾞﾏｼ</v>
          </cell>
        </row>
        <row r="809">
          <cell r="A809" t="str">
            <v>182052</v>
          </cell>
          <cell r="B809" t="str">
            <v>福井県</v>
          </cell>
          <cell r="C809" t="str">
            <v>大野市</v>
          </cell>
          <cell r="D809" t="str">
            <v>福井県大野市</v>
          </cell>
          <cell r="E809" t="str">
            <v>ﾌｸｲｹﾝ</v>
          </cell>
          <cell r="F809" t="str">
            <v>ｵｵﾉｼ</v>
          </cell>
          <cell r="G809" t="str">
            <v>ﾌｸｲｹﾝｵｵﾉｼ</v>
          </cell>
        </row>
        <row r="810">
          <cell r="A810" t="str">
            <v>182061</v>
          </cell>
          <cell r="B810" t="str">
            <v>福井県</v>
          </cell>
          <cell r="C810" t="str">
            <v>勝山市</v>
          </cell>
          <cell r="D810" t="str">
            <v>福井県勝山市</v>
          </cell>
          <cell r="E810" t="str">
            <v>ﾌｸｲｹﾝ</v>
          </cell>
          <cell r="F810" t="str">
            <v>ｶﾂﾔﾏｼ</v>
          </cell>
          <cell r="G810" t="str">
            <v>ﾌｸｲｹﾝｶﾂﾔﾏｼ</v>
          </cell>
        </row>
        <row r="811">
          <cell r="A811" t="str">
            <v>182079</v>
          </cell>
          <cell r="B811" t="str">
            <v>福井県</v>
          </cell>
          <cell r="C811" t="str">
            <v>鯖江市</v>
          </cell>
          <cell r="D811" t="str">
            <v>福井県鯖江市</v>
          </cell>
          <cell r="E811" t="str">
            <v>ﾌｸｲｹﾝ</v>
          </cell>
          <cell r="F811" t="str">
            <v>ｻﾊﾞｴｼ</v>
          </cell>
          <cell r="G811" t="str">
            <v>ﾌｸｲｹﾝｻﾊﾞｴｼ</v>
          </cell>
        </row>
        <row r="812">
          <cell r="A812" t="str">
            <v>182087</v>
          </cell>
          <cell r="B812" t="str">
            <v>福井県</v>
          </cell>
          <cell r="C812" t="str">
            <v>あわら市</v>
          </cell>
          <cell r="D812" t="str">
            <v>福井県あわら市</v>
          </cell>
          <cell r="E812" t="str">
            <v>ﾌｸｲｹﾝ</v>
          </cell>
          <cell r="F812" t="str">
            <v>ｱﾜﾗｼ</v>
          </cell>
          <cell r="G812" t="str">
            <v>ﾌｸｲｹﾝｱﾜﾗｼ</v>
          </cell>
        </row>
        <row r="813">
          <cell r="A813" t="str">
            <v>182095</v>
          </cell>
          <cell r="B813" t="str">
            <v>福井県</v>
          </cell>
          <cell r="C813" t="str">
            <v>越前市</v>
          </cell>
          <cell r="D813" t="str">
            <v>福井県越前市</v>
          </cell>
          <cell r="E813" t="str">
            <v>ﾌｸｲｹﾝ</v>
          </cell>
          <cell r="F813" t="str">
            <v>ｴﾁｾﾞﾝｼ</v>
          </cell>
          <cell r="G813" t="str">
            <v>ﾌｸｲｹﾝｴﾁｾﾞﾝｼ</v>
          </cell>
        </row>
        <row r="814">
          <cell r="A814" t="str">
            <v>182109</v>
          </cell>
          <cell r="B814" t="str">
            <v>福井県</v>
          </cell>
          <cell r="C814" t="str">
            <v>坂井市</v>
          </cell>
          <cell r="D814" t="str">
            <v>福井県坂井市</v>
          </cell>
          <cell r="E814" t="str">
            <v>ﾌｸｲｹﾝ</v>
          </cell>
          <cell r="F814" t="str">
            <v>ｻｶｲｼ</v>
          </cell>
          <cell r="G814" t="str">
            <v>ﾌｸｲｹﾝｻｶｲｼ</v>
          </cell>
        </row>
        <row r="815">
          <cell r="A815" t="str">
            <v>183229</v>
          </cell>
          <cell r="B815" t="str">
            <v>福井県</v>
          </cell>
          <cell r="C815" t="str">
            <v>永平寺町</v>
          </cell>
          <cell r="D815" t="str">
            <v>福井県永平寺町</v>
          </cell>
          <cell r="E815" t="str">
            <v>ﾌｸｲｹﾝ</v>
          </cell>
          <cell r="F815" t="str">
            <v>ｴｲﾍｲｼﾞﾁｮｳ</v>
          </cell>
          <cell r="G815" t="str">
            <v>ﾌｸｲｹﾝｴｲﾍｲｼﾞﾁｮｳ</v>
          </cell>
        </row>
        <row r="816">
          <cell r="A816" t="str">
            <v>183822</v>
          </cell>
          <cell r="B816" t="str">
            <v>福井県</v>
          </cell>
          <cell r="C816" t="str">
            <v>池田町</v>
          </cell>
          <cell r="D816" t="str">
            <v>福井県池田町</v>
          </cell>
          <cell r="E816" t="str">
            <v>ﾌｸｲｹﾝ</v>
          </cell>
          <cell r="F816" t="str">
            <v>ｲｹﾀﾞﾁｮｳ</v>
          </cell>
          <cell r="G816" t="str">
            <v>ﾌｸｲｹﾝｲｹﾀﾞﾁｮｳ</v>
          </cell>
        </row>
        <row r="817">
          <cell r="A817" t="str">
            <v>184047</v>
          </cell>
          <cell r="B817" t="str">
            <v>福井県</v>
          </cell>
          <cell r="C817" t="str">
            <v>南越前町</v>
          </cell>
          <cell r="D817" t="str">
            <v>福井県南越前町</v>
          </cell>
          <cell r="E817" t="str">
            <v>ﾌｸｲｹﾝ</v>
          </cell>
          <cell r="F817" t="str">
            <v>ﾐﾅﾐｴﾁｾﾞﾝﾁｮｳ</v>
          </cell>
          <cell r="G817" t="str">
            <v>ﾌｸｲｹﾝﾐﾅﾐｴﾁｾﾞﾝﾁｮｳ</v>
          </cell>
        </row>
        <row r="818">
          <cell r="A818" t="str">
            <v>184233</v>
          </cell>
          <cell r="B818" t="str">
            <v>福井県</v>
          </cell>
          <cell r="C818" t="str">
            <v>越前町</v>
          </cell>
          <cell r="D818" t="str">
            <v>福井県越前町</v>
          </cell>
          <cell r="E818" t="str">
            <v>ﾌｸｲｹﾝ</v>
          </cell>
          <cell r="F818" t="str">
            <v>ｴﾁｾﾞﾝﾁｮｳ</v>
          </cell>
          <cell r="G818" t="str">
            <v>ﾌｸｲｹﾝｴﾁｾﾞﾝﾁｮｳ</v>
          </cell>
        </row>
        <row r="819">
          <cell r="A819" t="str">
            <v>184420</v>
          </cell>
          <cell r="B819" t="str">
            <v>福井県</v>
          </cell>
          <cell r="C819" t="str">
            <v>美浜町</v>
          </cell>
          <cell r="D819" t="str">
            <v>福井県美浜町</v>
          </cell>
          <cell r="E819" t="str">
            <v>ﾌｸｲｹﾝ</v>
          </cell>
          <cell r="F819" t="str">
            <v>ﾐﾊﾏﾁｮｳ</v>
          </cell>
          <cell r="G819" t="str">
            <v>ﾌｸｲｹﾝﾐﾊﾏﾁｮｳ</v>
          </cell>
        </row>
        <row r="820">
          <cell r="A820" t="str">
            <v>184811</v>
          </cell>
          <cell r="B820" t="str">
            <v>福井県</v>
          </cell>
          <cell r="C820" t="str">
            <v>高浜町</v>
          </cell>
          <cell r="D820" t="str">
            <v>福井県高浜町</v>
          </cell>
          <cell r="E820" t="str">
            <v>ﾌｸｲｹﾝ</v>
          </cell>
          <cell r="F820" t="str">
            <v>ﾀｶﾊﾏﾁｮｳ</v>
          </cell>
          <cell r="G820" t="str">
            <v>ﾌｸｲｹﾝﾀｶﾊﾏﾁｮｳ</v>
          </cell>
        </row>
        <row r="821">
          <cell r="A821" t="str">
            <v>184837</v>
          </cell>
          <cell r="B821" t="str">
            <v>福井県</v>
          </cell>
          <cell r="C821" t="str">
            <v>おおい町</v>
          </cell>
          <cell r="D821" t="str">
            <v>福井県おおい町</v>
          </cell>
          <cell r="E821" t="str">
            <v>ﾌｸｲｹﾝ</v>
          </cell>
          <cell r="F821" t="str">
            <v>ｵｵｲﾁｮｳ</v>
          </cell>
          <cell r="G821" t="str">
            <v>ﾌｸｲｹﾝｵｵｲﾁｮｳ</v>
          </cell>
        </row>
        <row r="822">
          <cell r="A822" t="str">
            <v>185019</v>
          </cell>
          <cell r="B822" t="str">
            <v>福井県</v>
          </cell>
          <cell r="C822" t="str">
            <v>若狭町</v>
          </cell>
          <cell r="D822" t="str">
            <v>福井県若狭町</v>
          </cell>
          <cell r="E822" t="str">
            <v>ﾌｸｲｹﾝ</v>
          </cell>
          <cell r="F822" t="str">
            <v>ﾜｶｻﾁｮｳ</v>
          </cell>
          <cell r="G822" t="str">
            <v>ﾌｸｲｹﾝﾜｶｻﾁｮｳ</v>
          </cell>
        </row>
        <row r="823">
          <cell r="A823" t="str">
            <v>190004</v>
          </cell>
          <cell r="B823" t="str">
            <v>山梨県</v>
          </cell>
          <cell r="D823" t="str">
            <v>山梨県</v>
          </cell>
          <cell r="E823" t="str">
            <v>ﾔﾏﾅｼｹﾝ</v>
          </cell>
          <cell r="G823" t="str">
            <v>ﾔﾏﾅｼｹﾝ</v>
          </cell>
        </row>
        <row r="824">
          <cell r="A824" t="str">
            <v>192015</v>
          </cell>
          <cell r="B824" t="str">
            <v>山梨県</v>
          </cell>
          <cell r="C824" t="str">
            <v>甲府市</v>
          </cell>
          <cell r="D824" t="str">
            <v>山梨県甲府市</v>
          </cell>
          <cell r="E824" t="str">
            <v>ﾔﾏﾅｼｹﾝ</v>
          </cell>
          <cell r="F824" t="str">
            <v>ｺｳﾌｼ</v>
          </cell>
          <cell r="G824" t="str">
            <v>ﾔﾏﾅｼｹﾝｺｳﾌｼ</v>
          </cell>
        </row>
        <row r="825">
          <cell r="A825" t="str">
            <v>192023</v>
          </cell>
          <cell r="B825" t="str">
            <v>山梨県</v>
          </cell>
          <cell r="C825" t="str">
            <v>富士吉田市</v>
          </cell>
          <cell r="D825" t="str">
            <v>山梨県富士吉田市</v>
          </cell>
          <cell r="E825" t="str">
            <v>ﾔﾏﾅｼｹﾝ</v>
          </cell>
          <cell r="F825" t="str">
            <v>ﾌｼﾞﾖｼﾀﾞｼ</v>
          </cell>
          <cell r="G825" t="str">
            <v>ﾔﾏﾅｼｹﾝﾌｼﾞﾖｼﾀﾞｼ</v>
          </cell>
        </row>
        <row r="826">
          <cell r="A826" t="str">
            <v>192040</v>
          </cell>
          <cell r="B826" t="str">
            <v>山梨県</v>
          </cell>
          <cell r="C826" t="str">
            <v>都留市</v>
          </cell>
          <cell r="D826" t="str">
            <v>山梨県都留市</v>
          </cell>
          <cell r="E826" t="str">
            <v>ﾔﾏﾅｼｹﾝ</v>
          </cell>
          <cell r="F826" t="str">
            <v>ﾂﾙｼ</v>
          </cell>
          <cell r="G826" t="str">
            <v>ﾔﾏﾅｼｹﾝﾂﾙｼ</v>
          </cell>
        </row>
        <row r="827">
          <cell r="A827" t="str">
            <v>192058</v>
          </cell>
          <cell r="B827" t="str">
            <v>山梨県</v>
          </cell>
          <cell r="C827" t="str">
            <v>山梨市</v>
          </cell>
          <cell r="D827" t="str">
            <v>山梨県山梨市</v>
          </cell>
          <cell r="E827" t="str">
            <v>ﾔﾏﾅｼｹﾝ</v>
          </cell>
          <cell r="F827" t="str">
            <v>ﾔﾏﾅｼｼ</v>
          </cell>
          <cell r="G827" t="str">
            <v>ﾔﾏﾅｼｹﾝﾔﾏﾅｼｼ</v>
          </cell>
        </row>
        <row r="828">
          <cell r="A828" t="str">
            <v>192066</v>
          </cell>
          <cell r="B828" t="str">
            <v>山梨県</v>
          </cell>
          <cell r="C828" t="str">
            <v>大月市</v>
          </cell>
          <cell r="D828" t="str">
            <v>山梨県大月市</v>
          </cell>
          <cell r="E828" t="str">
            <v>ﾔﾏﾅｼｹﾝ</v>
          </cell>
          <cell r="F828" t="str">
            <v>ｵｵﾂｷｼ</v>
          </cell>
          <cell r="G828" t="str">
            <v>ﾔﾏﾅｼｹﾝｵｵﾂｷｼ</v>
          </cell>
        </row>
        <row r="829">
          <cell r="A829" t="str">
            <v>192074</v>
          </cell>
          <cell r="B829" t="str">
            <v>山梨県</v>
          </cell>
          <cell r="C829" t="str">
            <v>韮崎市</v>
          </cell>
          <cell r="D829" t="str">
            <v>山梨県韮崎市</v>
          </cell>
          <cell r="E829" t="str">
            <v>ﾔﾏﾅｼｹﾝ</v>
          </cell>
          <cell r="F829" t="str">
            <v>ﾆﾗｻｷｼ</v>
          </cell>
          <cell r="G829" t="str">
            <v>ﾔﾏﾅｼｹﾝﾆﾗｻｷｼ</v>
          </cell>
        </row>
        <row r="830">
          <cell r="A830" t="str">
            <v>192082</v>
          </cell>
          <cell r="B830" t="str">
            <v>山梨県</v>
          </cell>
          <cell r="C830" t="str">
            <v>南アルプス市</v>
          </cell>
          <cell r="D830" t="str">
            <v>山梨県南アルプス市</v>
          </cell>
          <cell r="E830" t="str">
            <v>ﾔﾏﾅｼｹﾝ</v>
          </cell>
          <cell r="F830" t="str">
            <v>ﾐﾅﾐｱﾙﾌﾟｽｼ</v>
          </cell>
          <cell r="G830" t="str">
            <v>ﾔﾏﾅｼｹﾝﾐﾅﾐｱﾙﾌﾟｽｼ</v>
          </cell>
        </row>
        <row r="831">
          <cell r="A831" t="str">
            <v>192091</v>
          </cell>
          <cell r="B831" t="str">
            <v>山梨県</v>
          </cell>
          <cell r="C831" t="str">
            <v>北杜市</v>
          </cell>
          <cell r="D831" t="str">
            <v>山梨県北杜市</v>
          </cell>
          <cell r="E831" t="str">
            <v>ﾔﾏﾅｼｹﾝ</v>
          </cell>
          <cell r="F831" t="str">
            <v>ﾎｸﾄｼ</v>
          </cell>
          <cell r="G831" t="str">
            <v>ﾔﾏﾅｼｹﾝﾎｸﾄｼ</v>
          </cell>
        </row>
        <row r="832">
          <cell r="A832" t="str">
            <v>192104</v>
          </cell>
          <cell r="B832" t="str">
            <v>山梨県</v>
          </cell>
          <cell r="C832" t="str">
            <v>甲斐市</v>
          </cell>
          <cell r="D832" t="str">
            <v>山梨県甲斐市</v>
          </cell>
          <cell r="E832" t="str">
            <v>ﾔﾏﾅｼｹﾝ</v>
          </cell>
          <cell r="F832" t="str">
            <v>ｶｲｼ</v>
          </cell>
          <cell r="G832" t="str">
            <v>ﾔﾏﾅｼｹﾝｶｲｼ</v>
          </cell>
        </row>
        <row r="833">
          <cell r="A833" t="str">
            <v>192112</v>
          </cell>
          <cell r="B833" t="str">
            <v>山梨県</v>
          </cell>
          <cell r="C833" t="str">
            <v>笛吹市</v>
          </cell>
          <cell r="D833" t="str">
            <v>山梨県笛吹市</v>
          </cell>
          <cell r="E833" t="str">
            <v>ﾔﾏﾅｼｹﾝ</v>
          </cell>
          <cell r="F833" t="str">
            <v>ﾌｴﾌｷｼ</v>
          </cell>
          <cell r="G833" t="str">
            <v>ﾔﾏﾅｼｹﾝﾌｴﾌｷｼ</v>
          </cell>
        </row>
        <row r="834">
          <cell r="A834" t="str">
            <v>192121</v>
          </cell>
          <cell r="B834" t="str">
            <v>山梨県</v>
          </cell>
          <cell r="C834" t="str">
            <v>上野原市</v>
          </cell>
          <cell r="D834" t="str">
            <v>山梨県上野原市</v>
          </cell>
          <cell r="E834" t="str">
            <v>ﾔﾏﾅｼｹﾝ</v>
          </cell>
          <cell r="F834" t="str">
            <v>ｳｴﾉﾊﾗｼ</v>
          </cell>
          <cell r="G834" t="str">
            <v>ﾔﾏﾅｼｹﾝｳｴﾉﾊﾗｼ</v>
          </cell>
        </row>
        <row r="835">
          <cell r="A835" t="str">
            <v>192139</v>
          </cell>
          <cell r="B835" t="str">
            <v>山梨県</v>
          </cell>
          <cell r="C835" t="str">
            <v>甲州市</v>
          </cell>
          <cell r="D835" t="str">
            <v>山梨県甲州市</v>
          </cell>
          <cell r="E835" t="str">
            <v>ﾔﾏﾅｼｹﾝ</v>
          </cell>
          <cell r="F835" t="str">
            <v>ｺｳｼｭｳｼ</v>
          </cell>
          <cell r="G835" t="str">
            <v>ﾔﾏﾅｼｹﾝｺｳｼｭｳｼ</v>
          </cell>
        </row>
        <row r="836">
          <cell r="A836" t="str">
            <v>192147</v>
          </cell>
          <cell r="B836" t="str">
            <v>山梨県</v>
          </cell>
          <cell r="C836" t="str">
            <v>中央市</v>
          </cell>
          <cell r="D836" t="str">
            <v>山梨県中央市</v>
          </cell>
          <cell r="E836" t="str">
            <v>ﾔﾏﾅｼｹﾝ</v>
          </cell>
          <cell r="F836" t="str">
            <v>ﾁｭｳｵｳｼ</v>
          </cell>
          <cell r="G836" t="str">
            <v>ﾔﾏﾅｼｹﾝﾁｭｳｵｳｼ</v>
          </cell>
        </row>
        <row r="837">
          <cell r="A837" t="str">
            <v>193461</v>
          </cell>
          <cell r="B837" t="str">
            <v>山梨県</v>
          </cell>
          <cell r="C837" t="str">
            <v>市川三郷町</v>
          </cell>
          <cell r="D837" t="str">
            <v>山梨県市川三郷町</v>
          </cell>
          <cell r="E837" t="str">
            <v>ﾔﾏﾅｼｹﾝ</v>
          </cell>
          <cell r="F837" t="str">
            <v>ｲﾁｶﾜﾐｻﾄﾁｮｳ</v>
          </cell>
          <cell r="G837" t="str">
            <v>ﾔﾏﾅｼｹﾝｲﾁｶﾜﾐｻﾄﾁｮｳ</v>
          </cell>
        </row>
        <row r="838">
          <cell r="A838" t="str">
            <v>193640</v>
          </cell>
          <cell r="B838" t="str">
            <v>山梨県</v>
          </cell>
          <cell r="C838" t="str">
            <v>早川町</v>
          </cell>
          <cell r="D838" t="str">
            <v>山梨県早川町</v>
          </cell>
          <cell r="E838" t="str">
            <v>ﾔﾏﾅｼｹﾝ</v>
          </cell>
          <cell r="F838" t="str">
            <v>ﾊﾔｶﾜﾁｮｳ</v>
          </cell>
          <cell r="G838" t="str">
            <v>ﾔﾏﾅｼｹﾝﾊﾔｶﾜﾁｮｳ</v>
          </cell>
        </row>
        <row r="839">
          <cell r="A839" t="str">
            <v>193658</v>
          </cell>
          <cell r="B839" t="str">
            <v>山梨県</v>
          </cell>
          <cell r="C839" t="str">
            <v>身延町</v>
          </cell>
          <cell r="D839" t="str">
            <v>山梨県身延町</v>
          </cell>
          <cell r="E839" t="str">
            <v>ﾔﾏﾅｼｹﾝ</v>
          </cell>
          <cell r="F839" t="str">
            <v>ﾐﾉﾌﾞﾁｮｳ</v>
          </cell>
          <cell r="G839" t="str">
            <v>ﾔﾏﾅｼｹﾝﾐﾉﾌﾞﾁｮｳ</v>
          </cell>
        </row>
        <row r="840">
          <cell r="A840" t="str">
            <v>193666</v>
          </cell>
          <cell r="B840" t="str">
            <v>山梨県</v>
          </cell>
          <cell r="C840" t="str">
            <v>南部町</v>
          </cell>
          <cell r="D840" t="str">
            <v>山梨県南部町</v>
          </cell>
          <cell r="E840" t="str">
            <v>ﾔﾏﾅｼｹﾝ</v>
          </cell>
          <cell r="F840" t="str">
            <v>ﾅﾝﾌﾞﾁｮｳ</v>
          </cell>
          <cell r="G840" t="str">
            <v>ﾔﾏﾅｼｹﾝﾅﾝﾌﾞﾁｮｳ</v>
          </cell>
        </row>
        <row r="841">
          <cell r="A841" t="str">
            <v>193682</v>
          </cell>
          <cell r="B841" t="str">
            <v>山梨県</v>
          </cell>
          <cell r="C841" t="str">
            <v>富士川町</v>
          </cell>
          <cell r="D841" t="str">
            <v>山梨県富士川町</v>
          </cell>
          <cell r="E841" t="str">
            <v>ﾔﾏﾅｼｹﾝ</v>
          </cell>
          <cell r="F841" t="str">
            <v>ﾌｼﾞｶﾜﾁｮｳ</v>
          </cell>
          <cell r="G841" t="str">
            <v>ﾔﾏﾅｼｹﾝﾌｼﾞｶﾜﾁｮｳ</v>
          </cell>
        </row>
        <row r="842">
          <cell r="A842" t="str">
            <v>193844</v>
          </cell>
          <cell r="B842" t="str">
            <v>山梨県</v>
          </cell>
          <cell r="C842" t="str">
            <v>昭和町</v>
          </cell>
          <cell r="D842" t="str">
            <v>山梨県昭和町</v>
          </cell>
          <cell r="E842" t="str">
            <v>ﾔﾏﾅｼｹﾝ</v>
          </cell>
          <cell r="F842" t="str">
            <v>ｼｮｳﾜﾁｮｳ</v>
          </cell>
          <cell r="G842" t="str">
            <v>ﾔﾏﾅｼｹﾝｼｮｳﾜﾁｮｳ</v>
          </cell>
        </row>
        <row r="843">
          <cell r="A843" t="str">
            <v>194221</v>
          </cell>
          <cell r="B843" t="str">
            <v>山梨県</v>
          </cell>
          <cell r="C843" t="str">
            <v>道志村</v>
          </cell>
          <cell r="D843" t="str">
            <v>山梨県道志村</v>
          </cell>
          <cell r="E843" t="str">
            <v>ﾔﾏﾅｼｹﾝ</v>
          </cell>
          <cell r="F843" t="str">
            <v>ﾄﾞｳｼﾑﾗ</v>
          </cell>
          <cell r="G843" t="str">
            <v>ﾔﾏﾅｼｹﾝﾄﾞｳｼﾑﾗ</v>
          </cell>
        </row>
        <row r="844">
          <cell r="A844" t="str">
            <v>194239</v>
          </cell>
          <cell r="B844" t="str">
            <v>山梨県</v>
          </cell>
          <cell r="C844" t="str">
            <v>西桂町</v>
          </cell>
          <cell r="D844" t="str">
            <v>山梨県西桂町</v>
          </cell>
          <cell r="E844" t="str">
            <v>ﾔﾏﾅｼｹﾝ</v>
          </cell>
          <cell r="F844" t="str">
            <v>ﾆｼｶﾂﾗﾁｮｳ</v>
          </cell>
          <cell r="G844" t="str">
            <v>ﾔﾏﾅｼｹﾝﾆｼｶﾂﾗﾁｮｳ</v>
          </cell>
        </row>
        <row r="845">
          <cell r="A845" t="str">
            <v>194247</v>
          </cell>
          <cell r="B845" t="str">
            <v>山梨県</v>
          </cell>
          <cell r="C845" t="str">
            <v>忍野村</v>
          </cell>
          <cell r="D845" t="str">
            <v>山梨県忍野村</v>
          </cell>
          <cell r="E845" t="str">
            <v>ﾔﾏﾅｼｹﾝ</v>
          </cell>
          <cell r="F845" t="str">
            <v>ｵｼﾉﾑﾗ</v>
          </cell>
          <cell r="G845" t="str">
            <v>ﾔﾏﾅｼｹﾝｵｼﾉﾑﾗ</v>
          </cell>
        </row>
        <row r="846">
          <cell r="A846" t="str">
            <v>194255</v>
          </cell>
          <cell r="B846" t="str">
            <v>山梨県</v>
          </cell>
          <cell r="C846" t="str">
            <v>山中湖村</v>
          </cell>
          <cell r="D846" t="str">
            <v>山梨県山中湖村</v>
          </cell>
          <cell r="E846" t="str">
            <v>ﾔﾏﾅｼｹﾝ</v>
          </cell>
          <cell r="F846" t="str">
            <v>ﾔﾏﾅｶｺﾑﾗ</v>
          </cell>
          <cell r="G846" t="str">
            <v>ﾔﾏﾅｼｹﾝﾔﾏﾅｶｺﾑﾗ</v>
          </cell>
        </row>
        <row r="847">
          <cell r="A847" t="str">
            <v>194298</v>
          </cell>
          <cell r="B847" t="str">
            <v>山梨県</v>
          </cell>
          <cell r="C847" t="str">
            <v>鳴沢村</v>
          </cell>
          <cell r="D847" t="str">
            <v>山梨県鳴沢村</v>
          </cell>
          <cell r="E847" t="str">
            <v>ﾔﾏﾅｼｹﾝ</v>
          </cell>
          <cell r="F847" t="str">
            <v>ﾅﾙｻﾜﾑﾗ</v>
          </cell>
          <cell r="G847" t="str">
            <v>ﾔﾏﾅｼｹﾝﾅﾙｻﾜﾑﾗ</v>
          </cell>
        </row>
        <row r="848">
          <cell r="A848" t="str">
            <v>194301</v>
          </cell>
          <cell r="B848" t="str">
            <v>山梨県</v>
          </cell>
          <cell r="C848" t="str">
            <v>富士河口湖町</v>
          </cell>
          <cell r="D848" t="str">
            <v>山梨県富士河口湖町</v>
          </cell>
          <cell r="E848" t="str">
            <v>ﾔﾏﾅｼｹﾝ</v>
          </cell>
          <cell r="F848" t="str">
            <v>ﾌｼﾞｶﾜｸﾞﾁｺﾏﾁ</v>
          </cell>
          <cell r="G848" t="str">
            <v>ﾔﾏﾅｼｹﾝﾌｼﾞｶﾜｸﾞﾁｺﾏﾁ</v>
          </cell>
        </row>
        <row r="849">
          <cell r="A849" t="str">
            <v>194425</v>
          </cell>
          <cell r="B849" t="str">
            <v>山梨県</v>
          </cell>
          <cell r="C849" t="str">
            <v>小菅村</v>
          </cell>
          <cell r="D849" t="str">
            <v>山梨県小菅村</v>
          </cell>
          <cell r="E849" t="str">
            <v>ﾔﾏﾅｼｹﾝ</v>
          </cell>
          <cell r="F849" t="str">
            <v>ｺｽｹﾞﾑﾗ</v>
          </cell>
          <cell r="G849" t="str">
            <v>ﾔﾏﾅｼｹﾝｺｽｹﾞﾑﾗ</v>
          </cell>
        </row>
        <row r="850">
          <cell r="A850" t="str">
            <v>194433</v>
          </cell>
          <cell r="B850" t="str">
            <v>山梨県</v>
          </cell>
          <cell r="C850" t="str">
            <v>丹波山村</v>
          </cell>
          <cell r="D850" t="str">
            <v>山梨県丹波山村</v>
          </cell>
          <cell r="E850" t="str">
            <v>ﾔﾏﾅｼｹﾝ</v>
          </cell>
          <cell r="F850" t="str">
            <v>ﾀﾊﾞﾔﾏﾑﾗ</v>
          </cell>
          <cell r="G850" t="str">
            <v>ﾔﾏﾅｼｹﾝﾀﾊﾞﾔﾏﾑﾗ</v>
          </cell>
        </row>
        <row r="851">
          <cell r="A851" t="str">
            <v>200000</v>
          </cell>
          <cell r="B851" t="str">
            <v>長野県</v>
          </cell>
          <cell r="D851" t="str">
            <v>長野県</v>
          </cell>
          <cell r="E851" t="str">
            <v>ﾅｶﾞﾉｹﾝ</v>
          </cell>
          <cell r="G851" t="str">
            <v>ﾅｶﾞﾉｹﾝ</v>
          </cell>
        </row>
        <row r="852">
          <cell r="A852" t="str">
            <v>202011</v>
          </cell>
          <cell r="B852" t="str">
            <v>長野県</v>
          </cell>
          <cell r="C852" t="str">
            <v>長野市</v>
          </cell>
          <cell r="D852" t="str">
            <v>長野県長野市</v>
          </cell>
          <cell r="E852" t="str">
            <v>ﾅｶﾞﾉｹﾝ</v>
          </cell>
          <cell r="F852" t="str">
            <v>ﾅｶﾞﾉｼ</v>
          </cell>
          <cell r="G852" t="str">
            <v>ﾅｶﾞﾉｹﾝﾅｶﾞﾉｼ</v>
          </cell>
        </row>
        <row r="853">
          <cell r="A853" t="str">
            <v>202029</v>
          </cell>
          <cell r="B853" t="str">
            <v>長野県</v>
          </cell>
          <cell r="C853" t="str">
            <v>松本市</v>
          </cell>
          <cell r="D853" t="str">
            <v>長野県松本市</v>
          </cell>
          <cell r="E853" t="str">
            <v>ﾅｶﾞﾉｹﾝ</v>
          </cell>
          <cell r="F853" t="str">
            <v>ﾏﾂﾓﾄｼ</v>
          </cell>
          <cell r="G853" t="str">
            <v>ﾅｶﾞﾉｹﾝﾏﾂﾓﾄｼ</v>
          </cell>
        </row>
        <row r="854">
          <cell r="A854" t="str">
            <v>202037</v>
          </cell>
          <cell r="B854" t="str">
            <v>長野県</v>
          </cell>
          <cell r="C854" t="str">
            <v>上田市</v>
          </cell>
          <cell r="D854" t="str">
            <v>長野県上田市</v>
          </cell>
          <cell r="E854" t="str">
            <v>ﾅｶﾞﾉｹﾝ</v>
          </cell>
          <cell r="F854" t="str">
            <v>ｳｴﾀﾞｼ</v>
          </cell>
          <cell r="G854" t="str">
            <v>ﾅｶﾞﾉｹﾝｳｴﾀﾞｼ</v>
          </cell>
        </row>
        <row r="855">
          <cell r="A855" t="str">
            <v>202045</v>
          </cell>
          <cell r="B855" t="str">
            <v>長野県</v>
          </cell>
          <cell r="C855" t="str">
            <v>岡谷市</v>
          </cell>
          <cell r="D855" t="str">
            <v>長野県岡谷市</v>
          </cell>
          <cell r="E855" t="str">
            <v>ﾅｶﾞﾉｹﾝ</v>
          </cell>
          <cell r="F855" t="str">
            <v>ｵｶﾔｼ</v>
          </cell>
          <cell r="G855" t="str">
            <v>ﾅｶﾞﾉｹﾝｵｶﾔｼ</v>
          </cell>
        </row>
        <row r="856">
          <cell r="A856" t="str">
            <v>202053</v>
          </cell>
          <cell r="B856" t="str">
            <v>長野県</v>
          </cell>
          <cell r="C856" t="str">
            <v>飯田市</v>
          </cell>
          <cell r="D856" t="str">
            <v>長野県飯田市</v>
          </cell>
          <cell r="E856" t="str">
            <v>ﾅｶﾞﾉｹﾝ</v>
          </cell>
          <cell r="F856" t="str">
            <v>ｲｲﾀﾞｼ</v>
          </cell>
          <cell r="G856" t="str">
            <v>ﾅｶﾞﾉｹﾝｲｲﾀﾞｼ</v>
          </cell>
        </row>
        <row r="857">
          <cell r="A857" t="str">
            <v>202061</v>
          </cell>
          <cell r="B857" t="str">
            <v>長野県</v>
          </cell>
          <cell r="C857" t="str">
            <v>諏訪市</v>
          </cell>
          <cell r="D857" t="str">
            <v>長野県諏訪市</v>
          </cell>
          <cell r="E857" t="str">
            <v>ﾅｶﾞﾉｹﾝ</v>
          </cell>
          <cell r="F857" t="str">
            <v>ｽﾜｼ</v>
          </cell>
          <cell r="G857" t="str">
            <v>ﾅｶﾞﾉｹﾝｽﾜｼ</v>
          </cell>
        </row>
        <row r="858">
          <cell r="A858" t="str">
            <v>202070</v>
          </cell>
          <cell r="B858" t="str">
            <v>長野県</v>
          </cell>
          <cell r="C858" t="str">
            <v>須坂市</v>
          </cell>
          <cell r="D858" t="str">
            <v>長野県須坂市</v>
          </cell>
          <cell r="E858" t="str">
            <v>ﾅｶﾞﾉｹﾝ</v>
          </cell>
          <cell r="F858" t="str">
            <v>ｽｻﾞｶｼ</v>
          </cell>
          <cell r="G858" t="str">
            <v>ﾅｶﾞﾉｹﾝｽｻﾞｶｼ</v>
          </cell>
        </row>
        <row r="859">
          <cell r="A859" t="str">
            <v>202088</v>
          </cell>
          <cell r="B859" t="str">
            <v>長野県</v>
          </cell>
          <cell r="C859" t="str">
            <v>小諸市</v>
          </cell>
          <cell r="D859" t="str">
            <v>長野県小諸市</v>
          </cell>
          <cell r="E859" t="str">
            <v>ﾅｶﾞﾉｹﾝ</v>
          </cell>
          <cell r="F859" t="str">
            <v>ｺﾓﾛｼ</v>
          </cell>
          <cell r="G859" t="str">
            <v>ﾅｶﾞﾉｹﾝｺﾓﾛｼ</v>
          </cell>
        </row>
        <row r="860">
          <cell r="A860" t="str">
            <v>202096</v>
          </cell>
          <cell r="B860" t="str">
            <v>長野県</v>
          </cell>
          <cell r="C860" t="str">
            <v>伊那市</v>
          </cell>
          <cell r="D860" t="str">
            <v>長野県伊那市</v>
          </cell>
          <cell r="E860" t="str">
            <v>ﾅｶﾞﾉｹﾝ</v>
          </cell>
          <cell r="F860" t="str">
            <v>ｲﾅｼ</v>
          </cell>
          <cell r="G860" t="str">
            <v>ﾅｶﾞﾉｹﾝｲﾅｼ</v>
          </cell>
        </row>
        <row r="861">
          <cell r="A861" t="str">
            <v>202100</v>
          </cell>
          <cell r="B861" t="str">
            <v>長野県</v>
          </cell>
          <cell r="C861" t="str">
            <v>駒ヶ根市</v>
          </cell>
          <cell r="D861" t="str">
            <v>長野県駒ヶ根市</v>
          </cell>
          <cell r="E861" t="str">
            <v>ﾅｶﾞﾉｹﾝ</v>
          </cell>
          <cell r="F861" t="str">
            <v>ｺﾏｶﾞﾈｼ</v>
          </cell>
          <cell r="G861" t="str">
            <v>ﾅｶﾞﾉｹﾝｺﾏｶﾞﾈｼ</v>
          </cell>
        </row>
        <row r="862">
          <cell r="A862" t="str">
            <v>202118</v>
          </cell>
          <cell r="B862" t="str">
            <v>長野県</v>
          </cell>
          <cell r="C862" t="str">
            <v>中野市</v>
          </cell>
          <cell r="D862" t="str">
            <v>長野県中野市</v>
          </cell>
          <cell r="E862" t="str">
            <v>ﾅｶﾞﾉｹﾝ</v>
          </cell>
          <cell r="F862" t="str">
            <v>ﾅｶﾉｼ</v>
          </cell>
          <cell r="G862" t="str">
            <v>ﾅｶﾞﾉｹﾝﾅｶﾉｼ</v>
          </cell>
        </row>
        <row r="863">
          <cell r="A863" t="str">
            <v>202126</v>
          </cell>
          <cell r="B863" t="str">
            <v>長野県</v>
          </cell>
          <cell r="C863" t="str">
            <v>大町市</v>
          </cell>
          <cell r="D863" t="str">
            <v>長野県大町市</v>
          </cell>
          <cell r="E863" t="str">
            <v>ﾅｶﾞﾉｹﾝ</v>
          </cell>
          <cell r="F863" t="str">
            <v>ｵｵﾏﾁｼ</v>
          </cell>
          <cell r="G863" t="str">
            <v>ﾅｶﾞﾉｹﾝｵｵﾏﾁｼ</v>
          </cell>
        </row>
        <row r="864">
          <cell r="A864" t="str">
            <v>202134</v>
          </cell>
          <cell r="B864" t="str">
            <v>長野県</v>
          </cell>
          <cell r="C864" t="str">
            <v>飯山市</v>
          </cell>
          <cell r="D864" t="str">
            <v>長野県飯山市</v>
          </cell>
          <cell r="E864" t="str">
            <v>ﾅｶﾞﾉｹﾝ</v>
          </cell>
          <cell r="F864" t="str">
            <v>ｲｲﾔﾏｼ</v>
          </cell>
          <cell r="G864" t="str">
            <v>ﾅｶﾞﾉｹﾝｲｲﾔﾏｼ</v>
          </cell>
        </row>
        <row r="865">
          <cell r="A865" t="str">
            <v>202142</v>
          </cell>
          <cell r="B865" t="str">
            <v>長野県</v>
          </cell>
          <cell r="C865" t="str">
            <v>茅野市</v>
          </cell>
          <cell r="D865" t="str">
            <v>長野県茅野市</v>
          </cell>
          <cell r="E865" t="str">
            <v>ﾅｶﾞﾉｹﾝ</v>
          </cell>
          <cell r="F865" t="str">
            <v>ﾁﾉｼ</v>
          </cell>
          <cell r="G865" t="str">
            <v>ﾅｶﾞﾉｹﾝﾁﾉｼ</v>
          </cell>
        </row>
        <row r="866">
          <cell r="A866" t="str">
            <v>202151</v>
          </cell>
          <cell r="B866" t="str">
            <v>長野県</v>
          </cell>
          <cell r="C866" t="str">
            <v>塩尻市</v>
          </cell>
          <cell r="D866" t="str">
            <v>長野県塩尻市</v>
          </cell>
          <cell r="E866" t="str">
            <v>ﾅｶﾞﾉｹﾝ</v>
          </cell>
          <cell r="F866" t="str">
            <v>ｼｵｼﾞﾘｼ</v>
          </cell>
          <cell r="G866" t="str">
            <v>ﾅｶﾞﾉｹﾝｼｵｼﾞﾘｼ</v>
          </cell>
        </row>
        <row r="867">
          <cell r="A867" t="str">
            <v>202177</v>
          </cell>
          <cell r="B867" t="str">
            <v>長野県</v>
          </cell>
          <cell r="C867" t="str">
            <v>佐久市</v>
          </cell>
          <cell r="D867" t="str">
            <v>長野県佐久市</v>
          </cell>
          <cell r="E867" t="str">
            <v>ﾅｶﾞﾉｹﾝ</v>
          </cell>
          <cell r="F867" t="str">
            <v>ｻｸｼ</v>
          </cell>
          <cell r="G867" t="str">
            <v>ﾅｶﾞﾉｹﾝｻｸｼ</v>
          </cell>
        </row>
        <row r="868">
          <cell r="A868" t="str">
            <v>202185</v>
          </cell>
          <cell r="B868" t="str">
            <v>長野県</v>
          </cell>
          <cell r="C868" t="str">
            <v>千曲市</v>
          </cell>
          <cell r="D868" t="str">
            <v>長野県千曲市</v>
          </cell>
          <cell r="E868" t="str">
            <v>ﾅｶﾞﾉｹﾝ</v>
          </cell>
          <cell r="F868" t="str">
            <v>ﾁｸﾏｼ</v>
          </cell>
          <cell r="G868" t="str">
            <v>ﾅｶﾞﾉｹﾝﾁｸﾏｼ</v>
          </cell>
        </row>
        <row r="869">
          <cell r="A869" t="str">
            <v>202193</v>
          </cell>
          <cell r="B869" t="str">
            <v>長野県</v>
          </cell>
          <cell r="C869" t="str">
            <v>東御市</v>
          </cell>
          <cell r="D869" t="str">
            <v>長野県東御市</v>
          </cell>
          <cell r="E869" t="str">
            <v>ﾅｶﾞﾉｹﾝ</v>
          </cell>
          <cell r="F869" t="str">
            <v>ﾄｳﾐｼ</v>
          </cell>
          <cell r="G869" t="str">
            <v>ﾅｶﾞﾉｹﾝﾄｳﾐｼ</v>
          </cell>
        </row>
        <row r="870">
          <cell r="A870" t="str">
            <v>202207</v>
          </cell>
          <cell r="B870" t="str">
            <v>長野県</v>
          </cell>
          <cell r="C870" t="str">
            <v>安曇野市</v>
          </cell>
          <cell r="D870" t="str">
            <v>長野県安曇野市</v>
          </cell>
          <cell r="E870" t="str">
            <v>ﾅｶﾞﾉｹﾝ</v>
          </cell>
          <cell r="F870" t="str">
            <v>ｱﾂﾞﾐﾉｼ</v>
          </cell>
          <cell r="G870" t="str">
            <v>ﾅｶﾞﾉｹﾝｱﾂﾞﾐﾉｼ</v>
          </cell>
        </row>
        <row r="871">
          <cell r="A871" t="str">
            <v>203033</v>
          </cell>
          <cell r="B871" t="str">
            <v>長野県</v>
          </cell>
          <cell r="C871" t="str">
            <v>小海町</v>
          </cell>
          <cell r="D871" t="str">
            <v>長野県小海町</v>
          </cell>
          <cell r="E871" t="str">
            <v>ﾅｶﾞﾉｹﾝ</v>
          </cell>
          <cell r="F871" t="str">
            <v>ｺｳﾐﾏﾁ</v>
          </cell>
          <cell r="G871" t="str">
            <v>ﾅｶﾞﾉｹﾝｺｳﾐﾏﾁ</v>
          </cell>
        </row>
        <row r="872">
          <cell r="A872" t="str">
            <v>203041</v>
          </cell>
          <cell r="B872" t="str">
            <v>長野県</v>
          </cell>
          <cell r="C872" t="str">
            <v>川上村</v>
          </cell>
          <cell r="D872" t="str">
            <v>長野県川上村</v>
          </cell>
          <cell r="E872" t="str">
            <v>ﾅｶﾞﾉｹﾝ</v>
          </cell>
          <cell r="F872" t="str">
            <v>ｶﾜｶﾐﾑﾗ</v>
          </cell>
          <cell r="G872" t="str">
            <v>ﾅｶﾞﾉｹﾝｶﾜｶﾐﾑﾗ</v>
          </cell>
        </row>
        <row r="873">
          <cell r="A873" t="str">
            <v>203050</v>
          </cell>
          <cell r="B873" t="str">
            <v>長野県</v>
          </cell>
          <cell r="C873" t="str">
            <v>南牧村</v>
          </cell>
          <cell r="D873" t="str">
            <v>長野県南牧村</v>
          </cell>
          <cell r="E873" t="str">
            <v>ﾅｶﾞﾉｹﾝ</v>
          </cell>
          <cell r="F873" t="str">
            <v>ﾐﾅﾐﾏｷﾑﾗ</v>
          </cell>
          <cell r="G873" t="str">
            <v>ﾅｶﾞﾉｹﾝﾐﾅﾐﾏｷﾑﾗ</v>
          </cell>
        </row>
        <row r="874">
          <cell r="A874" t="str">
            <v>203068</v>
          </cell>
          <cell r="B874" t="str">
            <v>長野県</v>
          </cell>
          <cell r="C874" t="str">
            <v>南相木村</v>
          </cell>
          <cell r="D874" t="str">
            <v>長野県南相木村</v>
          </cell>
          <cell r="E874" t="str">
            <v>ﾅｶﾞﾉｹﾝ</v>
          </cell>
          <cell r="F874" t="str">
            <v>ﾐﾅﾐｱｲｷﾑﾗ</v>
          </cell>
          <cell r="G874" t="str">
            <v>ﾅｶﾞﾉｹﾝﾐﾅﾐｱｲｷﾑﾗ</v>
          </cell>
        </row>
        <row r="875">
          <cell r="A875" t="str">
            <v>203076</v>
          </cell>
          <cell r="B875" t="str">
            <v>長野県</v>
          </cell>
          <cell r="C875" t="str">
            <v>北相木村</v>
          </cell>
          <cell r="D875" t="str">
            <v>長野県北相木村</v>
          </cell>
          <cell r="E875" t="str">
            <v>ﾅｶﾞﾉｹﾝ</v>
          </cell>
          <cell r="F875" t="str">
            <v>ｷﾀｱｲｷﾑﾗ</v>
          </cell>
          <cell r="G875" t="str">
            <v>ﾅｶﾞﾉｹﾝｷﾀｱｲｷﾑﾗ</v>
          </cell>
        </row>
        <row r="876">
          <cell r="A876" t="str">
            <v>203092</v>
          </cell>
          <cell r="B876" t="str">
            <v>長野県</v>
          </cell>
          <cell r="C876" t="str">
            <v>佐久穂町</v>
          </cell>
          <cell r="D876" t="str">
            <v>長野県佐久穂町</v>
          </cell>
          <cell r="E876" t="str">
            <v>ﾅｶﾞﾉｹﾝ</v>
          </cell>
          <cell r="F876" t="str">
            <v>ｻｸﾎﾏﾁ</v>
          </cell>
          <cell r="G876" t="str">
            <v>ﾅｶﾞﾉｹﾝｻｸﾎﾏﾁ</v>
          </cell>
        </row>
        <row r="877">
          <cell r="A877" t="str">
            <v>203211</v>
          </cell>
          <cell r="B877" t="str">
            <v>長野県</v>
          </cell>
          <cell r="C877" t="str">
            <v>軽井沢町</v>
          </cell>
          <cell r="D877" t="str">
            <v>長野県軽井沢町</v>
          </cell>
          <cell r="E877" t="str">
            <v>ﾅｶﾞﾉｹﾝ</v>
          </cell>
          <cell r="F877" t="str">
            <v>ｶﾙｲｻﾞﾜﾏﾁ</v>
          </cell>
          <cell r="G877" t="str">
            <v>ﾅｶﾞﾉｹﾝｶﾙｲｻﾞﾜﾏﾁ</v>
          </cell>
        </row>
        <row r="878">
          <cell r="A878" t="str">
            <v>203238</v>
          </cell>
          <cell r="B878" t="str">
            <v>長野県</v>
          </cell>
          <cell r="C878" t="str">
            <v>御代田町</v>
          </cell>
          <cell r="D878" t="str">
            <v>長野県御代田町</v>
          </cell>
          <cell r="E878" t="str">
            <v>ﾅｶﾞﾉｹﾝ</v>
          </cell>
          <cell r="F878" t="str">
            <v>ﾐﾖﾀﾏﾁ</v>
          </cell>
          <cell r="G878" t="str">
            <v>ﾅｶﾞﾉｹﾝﾐﾖﾀﾏﾁ</v>
          </cell>
        </row>
        <row r="879">
          <cell r="A879" t="str">
            <v>203246</v>
          </cell>
          <cell r="B879" t="str">
            <v>長野県</v>
          </cell>
          <cell r="C879" t="str">
            <v>立科町</v>
          </cell>
          <cell r="D879" t="str">
            <v>長野県立科町</v>
          </cell>
          <cell r="E879" t="str">
            <v>ﾅｶﾞﾉｹﾝ</v>
          </cell>
          <cell r="F879" t="str">
            <v>ﾀﾃｼﾅﾏﾁ</v>
          </cell>
          <cell r="G879" t="str">
            <v>ﾅｶﾞﾉｹﾝﾀﾃｼﾅﾏﾁ</v>
          </cell>
        </row>
        <row r="880">
          <cell r="A880" t="str">
            <v>203491</v>
          </cell>
          <cell r="B880" t="str">
            <v>長野県</v>
          </cell>
          <cell r="C880" t="str">
            <v>青木村</v>
          </cell>
          <cell r="D880" t="str">
            <v>長野県青木村</v>
          </cell>
          <cell r="E880" t="str">
            <v>ﾅｶﾞﾉｹﾝ</v>
          </cell>
          <cell r="F880" t="str">
            <v>ｱｵｷﾑﾗ</v>
          </cell>
          <cell r="G880" t="str">
            <v>ﾅｶﾞﾉｹﾝｱｵｷﾑﾗ</v>
          </cell>
        </row>
        <row r="881">
          <cell r="A881" t="str">
            <v>203505</v>
          </cell>
          <cell r="B881" t="str">
            <v>長野県</v>
          </cell>
          <cell r="C881" t="str">
            <v>長和町</v>
          </cell>
          <cell r="D881" t="str">
            <v>長野県長和町</v>
          </cell>
          <cell r="E881" t="str">
            <v>ﾅｶﾞﾉｹﾝ</v>
          </cell>
          <cell r="F881" t="str">
            <v>ﾅｶﾞﾜﾏﾁ</v>
          </cell>
          <cell r="G881" t="str">
            <v>ﾅｶﾞﾉｹﾝﾅｶﾞﾜﾏﾁ</v>
          </cell>
        </row>
        <row r="882">
          <cell r="A882" t="str">
            <v>203611</v>
          </cell>
          <cell r="B882" t="str">
            <v>長野県</v>
          </cell>
          <cell r="C882" t="str">
            <v>下諏訪町</v>
          </cell>
          <cell r="D882" t="str">
            <v>長野県下諏訪町</v>
          </cell>
          <cell r="E882" t="str">
            <v>ﾅｶﾞﾉｹﾝ</v>
          </cell>
          <cell r="F882" t="str">
            <v>ｼﾓｽﾜﾏﾁ</v>
          </cell>
          <cell r="G882" t="str">
            <v>ﾅｶﾞﾉｹﾝｼﾓｽﾜﾏﾁ</v>
          </cell>
        </row>
        <row r="883">
          <cell r="A883" t="str">
            <v>203629</v>
          </cell>
          <cell r="B883" t="str">
            <v>長野県</v>
          </cell>
          <cell r="C883" t="str">
            <v>富士見町</v>
          </cell>
          <cell r="D883" t="str">
            <v>長野県富士見町</v>
          </cell>
          <cell r="E883" t="str">
            <v>ﾅｶﾞﾉｹﾝ</v>
          </cell>
          <cell r="F883" t="str">
            <v>ﾌｼﾞﾐﾏﾁ</v>
          </cell>
          <cell r="G883" t="str">
            <v>ﾅｶﾞﾉｹﾝﾌｼﾞﾐﾏﾁ</v>
          </cell>
        </row>
        <row r="884">
          <cell r="A884" t="str">
            <v>203637</v>
          </cell>
          <cell r="B884" t="str">
            <v>長野県</v>
          </cell>
          <cell r="C884" t="str">
            <v>原村</v>
          </cell>
          <cell r="D884" t="str">
            <v>長野県原村</v>
          </cell>
          <cell r="E884" t="str">
            <v>ﾅｶﾞﾉｹﾝ</v>
          </cell>
          <cell r="F884" t="str">
            <v>ﾊﾗﾑﾗ</v>
          </cell>
          <cell r="G884" t="str">
            <v>ﾅｶﾞﾉｹﾝﾊﾗﾑﾗ</v>
          </cell>
        </row>
        <row r="885">
          <cell r="A885" t="str">
            <v>203823</v>
          </cell>
          <cell r="B885" t="str">
            <v>長野県</v>
          </cell>
          <cell r="C885" t="str">
            <v>辰野町</v>
          </cell>
          <cell r="D885" t="str">
            <v>長野県辰野町</v>
          </cell>
          <cell r="E885" t="str">
            <v>ﾅｶﾞﾉｹﾝ</v>
          </cell>
          <cell r="F885" t="str">
            <v>ﾀﾂﾉﾏﾁ</v>
          </cell>
          <cell r="G885" t="str">
            <v>ﾅｶﾞﾉｹﾝﾀﾂﾉﾏﾁ</v>
          </cell>
        </row>
        <row r="886">
          <cell r="A886" t="str">
            <v>203831</v>
          </cell>
          <cell r="B886" t="str">
            <v>長野県</v>
          </cell>
          <cell r="C886" t="str">
            <v>箕輪町</v>
          </cell>
          <cell r="D886" t="str">
            <v>長野県箕輪町</v>
          </cell>
          <cell r="E886" t="str">
            <v>ﾅｶﾞﾉｹﾝ</v>
          </cell>
          <cell r="F886" t="str">
            <v>ﾐﾉﾜﾏﾁ</v>
          </cell>
          <cell r="G886" t="str">
            <v>ﾅｶﾞﾉｹﾝﾐﾉﾜﾏﾁ</v>
          </cell>
        </row>
        <row r="887">
          <cell r="A887" t="str">
            <v>203840</v>
          </cell>
          <cell r="B887" t="str">
            <v>長野県</v>
          </cell>
          <cell r="C887" t="str">
            <v>飯島町</v>
          </cell>
          <cell r="D887" t="str">
            <v>長野県飯島町</v>
          </cell>
          <cell r="E887" t="str">
            <v>ﾅｶﾞﾉｹﾝ</v>
          </cell>
          <cell r="F887" t="str">
            <v>ｲｲｼﾞﾏﾏﾁ</v>
          </cell>
          <cell r="G887" t="str">
            <v>ﾅｶﾞﾉｹﾝｲｲｼﾞﾏﾏﾁ</v>
          </cell>
        </row>
        <row r="888">
          <cell r="A888" t="str">
            <v>203858</v>
          </cell>
          <cell r="B888" t="str">
            <v>長野県</v>
          </cell>
          <cell r="C888" t="str">
            <v>南箕輪村</v>
          </cell>
          <cell r="D888" t="str">
            <v>長野県南箕輪村</v>
          </cell>
          <cell r="E888" t="str">
            <v>ﾅｶﾞﾉｹﾝ</v>
          </cell>
          <cell r="F888" t="str">
            <v>ﾐﾅﾐﾐﾉﾜﾑﾗ</v>
          </cell>
          <cell r="G888" t="str">
            <v>ﾅｶﾞﾉｹﾝﾐﾅﾐﾐﾉﾜﾑﾗ</v>
          </cell>
        </row>
        <row r="889">
          <cell r="A889" t="str">
            <v>203866</v>
          </cell>
          <cell r="B889" t="str">
            <v>長野県</v>
          </cell>
          <cell r="C889" t="str">
            <v>中川村</v>
          </cell>
          <cell r="D889" t="str">
            <v>長野県中川村</v>
          </cell>
          <cell r="E889" t="str">
            <v>ﾅｶﾞﾉｹﾝ</v>
          </cell>
          <cell r="F889" t="str">
            <v>ﾅｶｶﾞﾜﾑﾗ</v>
          </cell>
          <cell r="G889" t="str">
            <v>ﾅｶﾞﾉｹﾝﾅｶｶﾞﾜﾑﾗ</v>
          </cell>
        </row>
        <row r="890">
          <cell r="A890" t="str">
            <v>203882</v>
          </cell>
          <cell r="B890" t="str">
            <v>長野県</v>
          </cell>
          <cell r="C890" t="str">
            <v>宮田村</v>
          </cell>
          <cell r="D890" t="str">
            <v>長野県宮田村</v>
          </cell>
          <cell r="E890" t="str">
            <v>ﾅｶﾞﾉｹﾝ</v>
          </cell>
          <cell r="F890" t="str">
            <v>ﾐﾔﾀﾞﾑﾗ</v>
          </cell>
          <cell r="G890" t="str">
            <v>ﾅｶﾞﾉｹﾝﾐﾔﾀﾞﾑﾗ</v>
          </cell>
        </row>
        <row r="891">
          <cell r="A891" t="str">
            <v>204021</v>
          </cell>
          <cell r="B891" t="str">
            <v>長野県</v>
          </cell>
          <cell r="C891" t="str">
            <v>松川町</v>
          </cell>
          <cell r="D891" t="str">
            <v>長野県松川町</v>
          </cell>
          <cell r="E891" t="str">
            <v>ﾅｶﾞﾉｹﾝ</v>
          </cell>
          <cell r="F891" t="str">
            <v>ﾏﾂｶﾜﾏﾁ</v>
          </cell>
          <cell r="G891" t="str">
            <v>ﾅｶﾞﾉｹﾝﾏﾂｶﾜﾏﾁ</v>
          </cell>
        </row>
        <row r="892">
          <cell r="A892" t="str">
            <v>204030</v>
          </cell>
          <cell r="B892" t="str">
            <v>長野県</v>
          </cell>
          <cell r="C892" t="str">
            <v>高森町</v>
          </cell>
          <cell r="D892" t="str">
            <v>長野県高森町</v>
          </cell>
          <cell r="E892" t="str">
            <v>ﾅｶﾞﾉｹﾝ</v>
          </cell>
          <cell r="F892" t="str">
            <v>ﾀｶﾓﾘﾏﾁ</v>
          </cell>
          <cell r="G892" t="str">
            <v>ﾅｶﾞﾉｹﾝﾀｶﾓﾘﾏﾁ</v>
          </cell>
        </row>
        <row r="893">
          <cell r="A893" t="str">
            <v>204048</v>
          </cell>
          <cell r="B893" t="str">
            <v>長野県</v>
          </cell>
          <cell r="C893" t="str">
            <v>阿南町</v>
          </cell>
          <cell r="D893" t="str">
            <v>長野県阿南町</v>
          </cell>
          <cell r="E893" t="str">
            <v>ﾅｶﾞﾉｹﾝ</v>
          </cell>
          <cell r="F893" t="str">
            <v>ｱﾅﾝﾁｮｳ</v>
          </cell>
          <cell r="G893" t="str">
            <v>ﾅｶﾞﾉｹﾝｱﾅﾝﾁｮｳ</v>
          </cell>
        </row>
        <row r="894">
          <cell r="A894" t="str">
            <v>204072</v>
          </cell>
          <cell r="B894" t="str">
            <v>長野県</v>
          </cell>
          <cell r="C894" t="str">
            <v>阿智村</v>
          </cell>
          <cell r="D894" t="str">
            <v>長野県阿智村</v>
          </cell>
          <cell r="E894" t="str">
            <v>ﾅｶﾞﾉｹﾝ</v>
          </cell>
          <cell r="F894" t="str">
            <v>ｱﾁﾑﾗ</v>
          </cell>
          <cell r="G894" t="str">
            <v>ﾅｶﾞﾉｹﾝｱﾁﾑﾗ</v>
          </cell>
        </row>
        <row r="895">
          <cell r="A895" t="str">
            <v>204099</v>
          </cell>
          <cell r="B895" t="str">
            <v>長野県</v>
          </cell>
          <cell r="C895" t="str">
            <v>平谷村</v>
          </cell>
          <cell r="D895" t="str">
            <v>長野県平谷村</v>
          </cell>
          <cell r="E895" t="str">
            <v>ﾅｶﾞﾉｹﾝ</v>
          </cell>
          <cell r="F895" t="str">
            <v>ﾋﾗﾔﾑﾗ</v>
          </cell>
          <cell r="G895" t="str">
            <v>ﾅｶﾞﾉｹﾝﾋﾗﾔﾑﾗ</v>
          </cell>
        </row>
        <row r="896">
          <cell r="A896" t="str">
            <v>204102</v>
          </cell>
          <cell r="B896" t="str">
            <v>長野県</v>
          </cell>
          <cell r="C896" t="str">
            <v>根羽村</v>
          </cell>
          <cell r="D896" t="str">
            <v>長野県根羽村</v>
          </cell>
          <cell r="E896" t="str">
            <v>ﾅｶﾞﾉｹﾝ</v>
          </cell>
          <cell r="F896" t="str">
            <v>ﾈﾊﾞﾑﾗ</v>
          </cell>
          <cell r="G896" t="str">
            <v>ﾅｶﾞﾉｹﾝﾈﾊﾞﾑﾗ</v>
          </cell>
        </row>
        <row r="897">
          <cell r="A897" t="str">
            <v>204111</v>
          </cell>
          <cell r="B897" t="str">
            <v>長野県</v>
          </cell>
          <cell r="C897" t="str">
            <v>下條村</v>
          </cell>
          <cell r="D897" t="str">
            <v>長野県下條村</v>
          </cell>
          <cell r="E897" t="str">
            <v>ﾅｶﾞﾉｹﾝ</v>
          </cell>
          <cell r="F897" t="str">
            <v>ｼﾓｼﾞｮｳﾑﾗ</v>
          </cell>
          <cell r="G897" t="str">
            <v>ﾅｶﾞﾉｹﾝｼﾓｼﾞｮｳﾑﾗ</v>
          </cell>
        </row>
        <row r="898">
          <cell r="A898" t="str">
            <v>204129</v>
          </cell>
          <cell r="B898" t="str">
            <v>長野県</v>
          </cell>
          <cell r="C898" t="str">
            <v>売木村</v>
          </cell>
          <cell r="D898" t="str">
            <v>長野県売木村</v>
          </cell>
          <cell r="E898" t="str">
            <v>ﾅｶﾞﾉｹﾝ</v>
          </cell>
          <cell r="F898" t="str">
            <v>ｳﾙｷﾞﾑﾗ</v>
          </cell>
          <cell r="G898" t="str">
            <v>ﾅｶﾞﾉｹﾝｳﾙｷﾞﾑﾗ</v>
          </cell>
        </row>
        <row r="899">
          <cell r="A899" t="str">
            <v>204137</v>
          </cell>
          <cell r="B899" t="str">
            <v>長野県</v>
          </cell>
          <cell r="C899" t="str">
            <v>天龍村</v>
          </cell>
          <cell r="D899" t="str">
            <v>長野県天龍村</v>
          </cell>
          <cell r="E899" t="str">
            <v>ﾅｶﾞﾉｹﾝ</v>
          </cell>
          <cell r="F899" t="str">
            <v>ﾃﾝﾘｭｳﾑﾗ</v>
          </cell>
          <cell r="G899" t="str">
            <v>ﾅｶﾞﾉｹﾝﾃﾝﾘｭｳﾑﾗ</v>
          </cell>
        </row>
        <row r="900">
          <cell r="A900" t="str">
            <v>204145</v>
          </cell>
          <cell r="B900" t="str">
            <v>長野県</v>
          </cell>
          <cell r="C900" t="str">
            <v>泰阜村</v>
          </cell>
          <cell r="D900" t="str">
            <v>長野県泰阜村</v>
          </cell>
          <cell r="E900" t="str">
            <v>ﾅｶﾞﾉｹﾝ</v>
          </cell>
          <cell r="F900" t="str">
            <v>ﾔｽｵｶﾑﾗ</v>
          </cell>
          <cell r="G900" t="str">
            <v>ﾅｶﾞﾉｹﾝﾔｽｵｶﾑﾗ</v>
          </cell>
        </row>
        <row r="901">
          <cell r="A901" t="str">
            <v>204153</v>
          </cell>
          <cell r="B901" t="str">
            <v>長野県</v>
          </cell>
          <cell r="C901" t="str">
            <v>喬木村</v>
          </cell>
          <cell r="D901" t="str">
            <v>長野県喬木村</v>
          </cell>
          <cell r="E901" t="str">
            <v>ﾅｶﾞﾉｹﾝ</v>
          </cell>
          <cell r="F901" t="str">
            <v>ﾀｶｷﾞﾑﾗ</v>
          </cell>
          <cell r="G901" t="str">
            <v>ﾅｶﾞﾉｹﾝﾀｶｷﾞﾑﾗ</v>
          </cell>
        </row>
        <row r="902">
          <cell r="A902" t="str">
            <v>204161</v>
          </cell>
          <cell r="B902" t="str">
            <v>長野県</v>
          </cell>
          <cell r="C902" t="str">
            <v>豊丘村</v>
          </cell>
          <cell r="D902" t="str">
            <v>長野県豊丘村</v>
          </cell>
          <cell r="E902" t="str">
            <v>ﾅｶﾞﾉｹﾝ</v>
          </cell>
          <cell r="F902" t="str">
            <v>ﾄﾖｵｶﾑﾗ</v>
          </cell>
          <cell r="G902" t="str">
            <v>ﾅｶﾞﾉｹﾝﾄﾖｵｶﾑﾗ</v>
          </cell>
        </row>
        <row r="903">
          <cell r="A903" t="str">
            <v>204170</v>
          </cell>
          <cell r="B903" t="str">
            <v>長野県</v>
          </cell>
          <cell r="C903" t="str">
            <v>大鹿村</v>
          </cell>
          <cell r="D903" t="str">
            <v>長野県大鹿村</v>
          </cell>
          <cell r="E903" t="str">
            <v>ﾅｶﾞﾉｹﾝ</v>
          </cell>
          <cell r="F903" t="str">
            <v>ｵｵｼｶﾑﾗ</v>
          </cell>
          <cell r="G903" t="str">
            <v>ﾅｶﾞﾉｹﾝｵｵｼｶﾑﾗ</v>
          </cell>
        </row>
        <row r="904">
          <cell r="A904" t="str">
            <v>204226</v>
          </cell>
          <cell r="B904" t="str">
            <v>長野県</v>
          </cell>
          <cell r="C904" t="str">
            <v>上松町</v>
          </cell>
          <cell r="D904" t="str">
            <v>長野県上松町</v>
          </cell>
          <cell r="E904" t="str">
            <v>ﾅｶﾞﾉｹﾝ</v>
          </cell>
          <cell r="F904" t="str">
            <v>ｱｹﾞﾏﾂﾏﾁ</v>
          </cell>
          <cell r="G904" t="str">
            <v>ﾅｶﾞﾉｹﾝｱｹﾞﾏﾂﾏﾁ</v>
          </cell>
        </row>
        <row r="905">
          <cell r="A905" t="str">
            <v>204234</v>
          </cell>
          <cell r="B905" t="str">
            <v>長野県</v>
          </cell>
          <cell r="C905" t="str">
            <v>南木曽町</v>
          </cell>
          <cell r="D905" t="str">
            <v>長野県南木曽町</v>
          </cell>
          <cell r="E905" t="str">
            <v>ﾅｶﾞﾉｹﾝ</v>
          </cell>
          <cell r="F905" t="str">
            <v>ﾅｷﾞｿﾏﾁ</v>
          </cell>
          <cell r="G905" t="str">
            <v>ﾅｶﾞﾉｹﾝﾅｷﾞｿﾏﾁ</v>
          </cell>
        </row>
        <row r="906">
          <cell r="A906" t="str">
            <v>204251</v>
          </cell>
          <cell r="B906" t="str">
            <v>長野県</v>
          </cell>
          <cell r="C906" t="str">
            <v>木祖村</v>
          </cell>
          <cell r="D906" t="str">
            <v>長野県木祖村</v>
          </cell>
          <cell r="E906" t="str">
            <v>ﾅｶﾞﾉｹﾝ</v>
          </cell>
          <cell r="F906" t="str">
            <v>ｷｿﾑﾗ</v>
          </cell>
          <cell r="G906" t="str">
            <v>ﾅｶﾞﾉｹﾝｷｿﾑﾗ</v>
          </cell>
        </row>
        <row r="907">
          <cell r="A907" t="str">
            <v>204293</v>
          </cell>
          <cell r="B907" t="str">
            <v>長野県</v>
          </cell>
          <cell r="C907" t="str">
            <v>王滝村</v>
          </cell>
          <cell r="D907" t="str">
            <v>長野県王滝村</v>
          </cell>
          <cell r="E907" t="str">
            <v>ﾅｶﾞﾉｹﾝ</v>
          </cell>
          <cell r="F907" t="str">
            <v>ｵｳﾀｷﾑﾗ</v>
          </cell>
          <cell r="G907" t="str">
            <v>ﾅｶﾞﾉｹﾝｵｳﾀｷﾑﾗ</v>
          </cell>
        </row>
        <row r="908">
          <cell r="A908" t="str">
            <v>204307</v>
          </cell>
          <cell r="B908" t="str">
            <v>長野県</v>
          </cell>
          <cell r="C908" t="str">
            <v>大桑村</v>
          </cell>
          <cell r="D908" t="str">
            <v>長野県大桑村</v>
          </cell>
          <cell r="E908" t="str">
            <v>ﾅｶﾞﾉｹﾝ</v>
          </cell>
          <cell r="F908" t="str">
            <v>ｵｵｸﾜﾑﾗ</v>
          </cell>
          <cell r="G908" t="str">
            <v>ﾅｶﾞﾉｹﾝｵｵｸﾜﾑﾗ</v>
          </cell>
        </row>
        <row r="909">
          <cell r="A909" t="str">
            <v>204323</v>
          </cell>
          <cell r="B909" t="str">
            <v>長野県</v>
          </cell>
          <cell r="C909" t="str">
            <v>木曽町</v>
          </cell>
          <cell r="D909" t="str">
            <v>長野県木曽町</v>
          </cell>
          <cell r="E909" t="str">
            <v>ﾅｶﾞﾉｹﾝ</v>
          </cell>
          <cell r="F909" t="str">
            <v>ｷｿﾏﾁ</v>
          </cell>
          <cell r="G909" t="str">
            <v>ﾅｶﾞﾉｹﾝｷｿﾏﾁ</v>
          </cell>
        </row>
        <row r="910">
          <cell r="A910" t="str">
            <v>204463</v>
          </cell>
          <cell r="B910" t="str">
            <v>長野県</v>
          </cell>
          <cell r="C910" t="str">
            <v>麻績村</v>
          </cell>
          <cell r="D910" t="str">
            <v>長野県麻績村</v>
          </cell>
          <cell r="E910" t="str">
            <v>ﾅｶﾞﾉｹﾝ</v>
          </cell>
          <cell r="F910" t="str">
            <v>ｵﾐﾑﾗ</v>
          </cell>
          <cell r="G910" t="str">
            <v>ﾅｶﾞﾉｹﾝｵﾐﾑﾗ</v>
          </cell>
        </row>
        <row r="911">
          <cell r="A911" t="str">
            <v>204480</v>
          </cell>
          <cell r="B911" t="str">
            <v>長野県</v>
          </cell>
          <cell r="C911" t="str">
            <v>生坂村</v>
          </cell>
          <cell r="D911" t="str">
            <v>長野県生坂村</v>
          </cell>
          <cell r="E911" t="str">
            <v>ﾅｶﾞﾉｹﾝ</v>
          </cell>
          <cell r="F911" t="str">
            <v>ｲｸｻｶﾑﾗ</v>
          </cell>
          <cell r="G911" t="str">
            <v>ﾅｶﾞﾉｹﾝｲｸｻｶﾑﾗ</v>
          </cell>
        </row>
        <row r="912">
          <cell r="A912" t="str">
            <v>204501</v>
          </cell>
          <cell r="B912" t="str">
            <v>長野県</v>
          </cell>
          <cell r="C912" t="str">
            <v>山形村</v>
          </cell>
          <cell r="D912" t="str">
            <v>長野県山形村</v>
          </cell>
          <cell r="E912" t="str">
            <v>ﾅｶﾞﾉｹﾝ</v>
          </cell>
          <cell r="F912" t="str">
            <v>ﾔﾏｶﾞﾀﾑﾗ</v>
          </cell>
          <cell r="G912" t="str">
            <v>ﾅｶﾞﾉｹﾝﾔﾏｶﾞﾀﾑﾗ</v>
          </cell>
        </row>
        <row r="913">
          <cell r="A913" t="str">
            <v>204510</v>
          </cell>
          <cell r="B913" t="str">
            <v>長野県</v>
          </cell>
          <cell r="C913" t="str">
            <v>朝日村</v>
          </cell>
          <cell r="D913" t="str">
            <v>長野県朝日村</v>
          </cell>
          <cell r="E913" t="str">
            <v>ﾅｶﾞﾉｹﾝ</v>
          </cell>
          <cell r="F913" t="str">
            <v>ｱｻﾋﾑﾗ</v>
          </cell>
          <cell r="G913" t="str">
            <v>ﾅｶﾞﾉｹﾝｱｻﾋﾑﾗ</v>
          </cell>
        </row>
        <row r="914">
          <cell r="A914" t="str">
            <v>204528</v>
          </cell>
          <cell r="B914" t="str">
            <v>長野県</v>
          </cell>
          <cell r="C914" t="str">
            <v>筑北村</v>
          </cell>
          <cell r="D914" t="str">
            <v>長野県筑北村</v>
          </cell>
          <cell r="E914" t="str">
            <v>ﾅｶﾞﾉｹﾝ</v>
          </cell>
          <cell r="F914" t="str">
            <v>ﾁｸﾎｸﾑﾗ</v>
          </cell>
          <cell r="G914" t="str">
            <v>ﾅｶﾞﾉｹﾝﾁｸﾎｸﾑﾗ</v>
          </cell>
        </row>
        <row r="915">
          <cell r="A915" t="str">
            <v>204811</v>
          </cell>
          <cell r="B915" t="str">
            <v>長野県</v>
          </cell>
          <cell r="C915" t="str">
            <v>池田町</v>
          </cell>
          <cell r="D915" t="str">
            <v>長野県池田町</v>
          </cell>
          <cell r="E915" t="str">
            <v>ﾅｶﾞﾉｹﾝ</v>
          </cell>
          <cell r="F915" t="str">
            <v>ｲｹﾀﾞﾏﾁ</v>
          </cell>
          <cell r="G915" t="str">
            <v>ﾅｶﾞﾉｹﾝｲｹﾀﾞﾏﾁ</v>
          </cell>
        </row>
        <row r="916">
          <cell r="A916" t="str">
            <v>204820</v>
          </cell>
          <cell r="B916" t="str">
            <v>長野県</v>
          </cell>
          <cell r="C916" t="str">
            <v>松川村</v>
          </cell>
          <cell r="D916" t="str">
            <v>長野県松川村</v>
          </cell>
          <cell r="E916" t="str">
            <v>ﾅｶﾞﾉｹﾝ</v>
          </cell>
          <cell r="F916" t="str">
            <v>ﾏﾂｶﾜﾑﾗ</v>
          </cell>
          <cell r="G916" t="str">
            <v>ﾅｶﾞﾉｹﾝﾏﾂｶﾜﾑﾗ</v>
          </cell>
        </row>
        <row r="917">
          <cell r="A917" t="str">
            <v>204854</v>
          </cell>
          <cell r="B917" t="str">
            <v>長野県</v>
          </cell>
          <cell r="C917" t="str">
            <v>白馬村</v>
          </cell>
          <cell r="D917" t="str">
            <v>長野県白馬村</v>
          </cell>
          <cell r="E917" t="str">
            <v>ﾅｶﾞﾉｹﾝ</v>
          </cell>
          <cell r="F917" t="str">
            <v>ﾊｸﾊﾞﾑﾗ</v>
          </cell>
          <cell r="G917" t="str">
            <v>ﾅｶﾞﾉｹﾝﾊｸﾊﾞﾑﾗ</v>
          </cell>
        </row>
        <row r="918">
          <cell r="A918" t="str">
            <v>204862</v>
          </cell>
          <cell r="B918" t="str">
            <v>長野県</v>
          </cell>
          <cell r="C918" t="str">
            <v>小谷村</v>
          </cell>
          <cell r="D918" t="str">
            <v>長野県小谷村</v>
          </cell>
          <cell r="E918" t="str">
            <v>ﾅｶﾞﾉｹﾝ</v>
          </cell>
          <cell r="F918" t="str">
            <v>ｵﾀﾘﾑﾗ</v>
          </cell>
          <cell r="G918" t="str">
            <v>ﾅｶﾞﾉｹﾝｵﾀﾘﾑﾗ</v>
          </cell>
        </row>
        <row r="919">
          <cell r="A919" t="str">
            <v>205214</v>
          </cell>
          <cell r="B919" t="str">
            <v>長野県</v>
          </cell>
          <cell r="C919" t="str">
            <v>坂城町</v>
          </cell>
          <cell r="D919" t="str">
            <v>長野県坂城町</v>
          </cell>
          <cell r="E919" t="str">
            <v>ﾅｶﾞﾉｹﾝ</v>
          </cell>
          <cell r="F919" t="str">
            <v>ｻｶｷﾏﾁ</v>
          </cell>
          <cell r="G919" t="str">
            <v>ﾅｶﾞﾉｹﾝｻｶｷﾏﾁ</v>
          </cell>
        </row>
        <row r="920">
          <cell r="A920" t="str">
            <v>205419</v>
          </cell>
          <cell r="B920" t="str">
            <v>長野県</v>
          </cell>
          <cell r="C920" t="str">
            <v>小布施町</v>
          </cell>
          <cell r="D920" t="str">
            <v>長野県小布施町</v>
          </cell>
          <cell r="E920" t="str">
            <v>ﾅｶﾞﾉｹﾝ</v>
          </cell>
          <cell r="F920" t="str">
            <v>ｵﾌﾞｾﾏﾁ</v>
          </cell>
          <cell r="G920" t="str">
            <v>ﾅｶﾞﾉｹﾝｵﾌﾞｾﾏﾁ</v>
          </cell>
        </row>
        <row r="921">
          <cell r="A921" t="str">
            <v>205435</v>
          </cell>
          <cell r="B921" t="str">
            <v>長野県</v>
          </cell>
          <cell r="C921" t="str">
            <v>高山村</v>
          </cell>
          <cell r="D921" t="str">
            <v>長野県高山村</v>
          </cell>
          <cell r="E921" t="str">
            <v>ﾅｶﾞﾉｹﾝ</v>
          </cell>
          <cell r="F921" t="str">
            <v>ﾀｶﾔﾏﾑﾗ</v>
          </cell>
          <cell r="G921" t="str">
            <v>ﾅｶﾞﾉｹﾝﾀｶﾔﾏﾑﾗ</v>
          </cell>
        </row>
        <row r="922">
          <cell r="A922" t="str">
            <v>205613</v>
          </cell>
          <cell r="B922" t="str">
            <v>長野県</v>
          </cell>
          <cell r="C922" t="str">
            <v>山ノ内町</v>
          </cell>
          <cell r="D922" t="str">
            <v>長野県山ノ内町</v>
          </cell>
          <cell r="E922" t="str">
            <v>ﾅｶﾞﾉｹﾝ</v>
          </cell>
          <cell r="F922" t="str">
            <v>ﾔﾏﾉｳﾁﾏﾁ</v>
          </cell>
          <cell r="G922" t="str">
            <v>ﾅｶﾞﾉｹﾝﾔﾏﾉｳﾁﾏﾁ</v>
          </cell>
        </row>
        <row r="923">
          <cell r="A923" t="str">
            <v>205621</v>
          </cell>
          <cell r="B923" t="str">
            <v>長野県</v>
          </cell>
          <cell r="C923" t="str">
            <v>木島平村</v>
          </cell>
          <cell r="D923" t="str">
            <v>長野県木島平村</v>
          </cell>
          <cell r="E923" t="str">
            <v>ﾅｶﾞﾉｹﾝ</v>
          </cell>
          <cell r="F923" t="str">
            <v>ｷｼﾞﾏﾀﾞｲﾗﾑﾗ</v>
          </cell>
          <cell r="G923" t="str">
            <v>ﾅｶﾞﾉｹﾝｷｼﾞﾏﾀﾞｲﾗﾑﾗ</v>
          </cell>
        </row>
        <row r="924">
          <cell r="A924" t="str">
            <v>205630</v>
          </cell>
          <cell r="B924" t="str">
            <v>長野県</v>
          </cell>
          <cell r="C924" t="str">
            <v>野沢温泉村</v>
          </cell>
          <cell r="D924" t="str">
            <v>長野県野沢温泉村</v>
          </cell>
          <cell r="E924" t="str">
            <v>ﾅｶﾞﾉｹﾝ</v>
          </cell>
          <cell r="F924" t="str">
            <v>ﾉｻﾞﾜｵﾝｾﾝﾑﾗ</v>
          </cell>
          <cell r="G924" t="str">
            <v>ﾅｶﾞﾉｹﾝﾉｻﾞﾜｵﾝｾﾝﾑﾗ</v>
          </cell>
        </row>
        <row r="925">
          <cell r="A925" t="str">
            <v>205834</v>
          </cell>
          <cell r="B925" t="str">
            <v>長野県</v>
          </cell>
          <cell r="C925" t="str">
            <v>信濃町</v>
          </cell>
          <cell r="D925" t="str">
            <v>長野県信濃町</v>
          </cell>
          <cell r="E925" t="str">
            <v>ﾅｶﾞﾉｹﾝ</v>
          </cell>
          <cell r="F925" t="str">
            <v>ｼﾅﾉﾏﾁ</v>
          </cell>
          <cell r="G925" t="str">
            <v>ﾅｶﾞﾉｹﾝｼﾅﾉﾏﾁ</v>
          </cell>
        </row>
        <row r="926">
          <cell r="A926" t="str">
            <v>205885</v>
          </cell>
          <cell r="B926" t="str">
            <v>長野県</v>
          </cell>
          <cell r="C926" t="str">
            <v>小川村</v>
          </cell>
          <cell r="D926" t="str">
            <v>長野県小川村</v>
          </cell>
          <cell r="E926" t="str">
            <v>ﾅｶﾞﾉｹﾝ</v>
          </cell>
          <cell r="F926" t="str">
            <v>ｵｶﾞﾜﾑﾗ</v>
          </cell>
          <cell r="G926" t="str">
            <v>ﾅｶﾞﾉｹﾝｵｶﾞﾜﾑﾗ</v>
          </cell>
        </row>
        <row r="927">
          <cell r="A927" t="str">
            <v>205907</v>
          </cell>
          <cell r="B927" t="str">
            <v>長野県</v>
          </cell>
          <cell r="C927" t="str">
            <v>飯綱町</v>
          </cell>
          <cell r="D927" t="str">
            <v>長野県飯綱町</v>
          </cell>
          <cell r="E927" t="str">
            <v>ﾅｶﾞﾉｹﾝ</v>
          </cell>
          <cell r="F927" t="str">
            <v>ｲｲﾂﾞﾅﾏﾁ</v>
          </cell>
          <cell r="G927" t="str">
            <v>ﾅｶﾞﾉｹﾝｲｲﾂﾞﾅﾏﾁ</v>
          </cell>
        </row>
        <row r="928">
          <cell r="A928" t="str">
            <v>206024</v>
          </cell>
          <cell r="B928" t="str">
            <v>長野県</v>
          </cell>
          <cell r="C928" t="str">
            <v>栄村</v>
          </cell>
          <cell r="D928" t="str">
            <v>長野県栄村</v>
          </cell>
          <cell r="E928" t="str">
            <v>ﾅｶﾞﾉｹﾝ</v>
          </cell>
          <cell r="F928" t="str">
            <v>ｻｶｴﾑﾗ</v>
          </cell>
          <cell r="G928" t="str">
            <v>ﾅｶﾞﾉｹﾝｻｶｴﾑﾗ</v>
          </cell>
        </row>
        <row r="929">
          <cell r="A929" t="str">
            <v>210005</v>
          </cell>
          <cell r="B929" t="str">
            <v>岐阜県</v>
          </cell>
          <cell r="D929" t="str">
            <v>岐阜県</v>
          </cell>
          <cell r="E929" t="str">
            <v>ｷﾞﾌｹﾝ</v>
          </cell>
          <cell r="G929" t="str">
            <v>ｷﾞﾌｹﾝ</v>
          </cell>
        </row>
        <row r="930">
          <cell r="A930" t="str">
            <v>212016</v>
          </cell>
          <cell r="B930" t="str">
            <v>岐阜県</v>
          </cell>
          <cell r="C930" t="str">
            <v>岐阜市</v>
          </cell>
          <cell r="D930" t="str">
            <v>岐阜県岐阜市</v>
          </cell>
          <cell r="E930" t="str">
            <v>ｷﾞﾌｹﾝ</v>
          </cell>
          <cell r="F930" t="str">
            <v>ｷﾞﾌｼ</v>
          </cell>
          <cell r="G930" t="str">
            <v>ｷﾞﾌｹﾝｷﾞﾌｼ</v>
          </cell>
        </row>
        <row r="931">
          <cell r="A931" t="str">
            <v>212024</v>
          </cell>
          <cell r="B931" t="str">
            <v>岐阜県</v>
          </cell>
          <cell r="C931" t="str">
            <v>大垣市</v>
          </cell>
          <cell r="D931" t="str">
            <v>岐阜県大垣市</v>
          </cell>
          <cell r="E931" t="str">
            <v>ｷﾞﾌｹﾝ</v>
          </cell>
          <cell r="F931" t="str">
            <v>ｵｵｶﾞｷｼ</v>
          </cell>
          <cell r="G931" t="str">
            <v>ｷﾞﾌｹﾝｵｵｶﾞｷｼ</v>
          </cell>
        </row>
        <row r="932">
          <cell r="A932" t="str">
            <v>212032</v>
          </cell>
          <cell r="B932" t="str">
            <v>岐阜県</v>
          </cell>
          <cell r="C932" t="str">
            <v>高山市</v>
          </cell>
          <cell r="D932" t="str">
            <v>岐阜県高山市</v>
          </cell>
          <cell r="E932" t="str">
            <v>ｷﾞﾌｹﾝ</v>
          </cell>
          <cell r="F932" t="str">
            <v>ﾀｶﾔﾏｼ</v>
          </cell>
          <cell r="G932" t="str">
            <v>ｷﾞﾌｹﾝﾀｶﾔﾏｼ</v>
          </cell>
        </row>
        <row r="933">
          <cell r="A933" t="str">
            <v>212041</v>
          </cell>
          <cell r="B933" t="str">
            <v>岐阜県</v>
          </cell>
          <cell r="C933" t="str">
            <v>多治見市</v>
          </cell>
          <cell r="D933" t="str">
            <v>岐阜県多治見市</v>
          </cell>
          <cell r="E933" t="str">
            <v>ｷﾞﾌｹﾝ</v>
          </cell>
          <cell r="F933" t="str">
            <v>ﾀｼﾞﾐｼ</v>
          </cell>
          <cell r="G933" t="str">
            <v>ｷﾞﾌｹﾝﾀｼﾞﾐｼ</v>
          </cell>
        </row>
        <row r="934">
          <cell r="A934" t="str">
            <v>212059</v>
          </cell>
          <cell r="B934" t="str">
            <v>岐阜県</v>
          </cell>
          <cell r="C934" t="str">
            <v>関市</v>
          </cell>
          <cell r="D934" t="str">
            <v>岐阜県関市</v>
          </cell>
          <cell r="E934" t="str">
            <v>ｷﾞﾌｹﾝ</v>
          </cell>
          <cell r="F934" t="str">
            <v>ｾｷｼ</v>
          </cell>
          <cell r="G934" t="str">
            <v>ｷﾞﾌｹﾝｾｷｼ</v>
          </cell>
        </row>
        <row r="935">
          <cell r="A935" t="str">
            <v>212067</v>
          </cell>
          <cell r="B935" t="str">
            <v>岐阜県</v>
          </cell>
          <cell r="C935" t="str">
            <v>中津川市</v>
          </cell>
          <cell r="D935" t="str">
            <v>岐阜県中津川市</v>
          </cell>
          <cell r="E935" t="str">
            <v>ｷﾞﾌｹﾝ</v>
          </cell>
          <cell r="F935" t="str">
            <v>ﾅｶﾂｶﾞﾜｼ</v>
          </cell>
          <cell r="G935" t="str">
            <v>ｷﾞﾌｹﾝﾅｶﾂｶﾞﾜｼ</v>
          </cell>
        </row>
        <row r="936">
          <cell r="A936" t="str">
            <v>212075</v>
          </cell>
          <cell r="B936" t="str">
            <v>岐阜県</v>
          </cell>
          <cell r="C936" t="str">
            <v>美濃市</v>
          </cell>
          <cell r="D936" t="str">
            <v>岐阜県美濃市</v>
          </cell>
          <cell r="E936" t="str">
            <v>ｷﾞﾌｹﾝ</v>
          </cell>
          <cell r="F936" t="str">
            <v>ﾐﾉｼ</v>
          </cell>
          <cell r="G936" t="str">
            <v>ｷﾞﾌｹﾝﾐﾉｼ</v>
          </cell>
        </row>
        <row r="937">
          <cell r="A937" t="str">
            <v>212083</v>
          </cell>
          <cell r="B937" t="str">
            <v>岐阜県</v>
          </cell>
          <cell r="C937" t="str">
            <v>瑞浪市</v>
          </cell>
          <cell r="D937" t="str">
            <v>岐阜県瑞浪市</v>
          </cell>
          <cell r="E937" t="str">
            <v>ｷﾞﾌｹﾝ</v>
          </cell>
          <cell r="F937" t="str">
            <v>ﾐｽﾞﾅﾐｼ</v>
          </cell>
          <cell r="G937" t="str">
            <v>ｷﾞﾌｹﾝﾐｽﾞﾅﾐｼ</v>
          </cell>
        </row>
        <row r="938">
          <cell r="A938" t="str">
            <v>212091</v>
          </cell>
          <cell r="B938" t="str">
            <v>岐阜県</v>
          </cell>
          <cell r="C938" t="str">
            <v>羽島市</v>
          </cell>
          <cell r="D938" t="str">
            <v>岐阜県羽島市</v>
          </cell>
          <cell r="E938" t="str">
            <v>ｷﾞﾌｹﾝ</v>
          </cell>
          <cell r="F938" t="str">
            <v>ﾊｼﾏｼ</v>
          </cell>
          <cell r="G938" t="str">
            <v>ｷﾞﾌｹﾝﾊｼﾏｼ</v>
          </cell>
        </row>
        <row r="939">
          <cell r="A939" t="str">
            <v>212105</v>
          </cell>
          <cell r="B939" t="str">
            <v>岐阜県</v>
          </cell>
          <cell r="C939" t="str">
            <v>恵那市</v>
          </cell>
          <cell r="D939" t="str">
            <v>岐阜県恵那市</v>
          </cell>
          <cell r="E939" t="str">
            <v>ｷﾞﾌｹﾝ</v>
          </cell>
          <cell r="F939" t="str">
            <v>ｴﾅｼ</v>
          </cell>
          <cell r="G939" t="str">
            <v>ｷﾞﾌｹﾝｴﾅｼ</v>
          </cell>
        </row>
        <row r="940">
          <cell r="A940" t="str">
            <v>212113</v>
          </cell>
          <cell r="B940" t="str">
            <v>岐阜県</v>
          </cell>
          <cell r="C940" t="str">
            <v>美濃加茂市</v>
          </cell>
          <cell r="D940" t="str">
            <v>岐阜県美濃加茂市</v>
          </cell>
          <cell r="E940" t="str">
            <v>ｷﾞﾌｹﾝ</v>
          </cell>
          <cell r="F940" t="str">
            <v>ﾐﾉｶﾓｼ</v>
          </cell>
          <cell r="G940" t="str">
            <v>ｷﾞﾌｹﾝﾐﾉｶﾓｼ</v>
          </cell>
        </row>
        <row r="941">
          <cell r="A941" t="str">
            <v>212121</v>
          </cell>
          <cell r="B941" t="str">
            <v>岐阜県</v>
          </cell>
          <cell r="C941" t="str">
            <v>土岐市</v>
          </cell>
          <cell r="D941" t="str">
            <v>岐阜県土岐市</v>
          </cell>
          <cell r="E941" t="str">
            <v>ｷﾞﾌｹﾝ</v>
          </cell>
          <cell r="F941" t="str">
            <v>ﾄｷｼ</v>
          </cell>
          <cell r="G941" t="str">
            <v>ｷﾞﾌｹﾝﾄｷｼ</v>
          </cell>
        </row>
        <row r="942">
          <cell r="A942" t="str">
            <v>212130</v>
          </cell>
          <cell r="B942" t="str">
            <v>岐阜県</v>
          </cell>
          <cell r="C942" t="str">
            <v>各務原市</v>
          </cell>
          <cell r="D942" t="str">
            <v>岐阜県各務原市</v>
          </cell>
          <cell r="E942" t="str">
            <v>ｷﾞﾌｹﾝ</v>
          </cell>
          <cell r="F942" t="str">
            <v>ｶｶﾐｶﾞﾊﾗｼ</v>
          </cell>
          <cell r="G942" t="str">
            <v>ｷﾞﾌｹﾝｶｶﾐｶﾞﾊﾗｼ</v>
          </cell>
        </row>
        <row r="943">
          <cell r="A943" t="str">
            <v>212148</v>
          </cell>
          <cell r="B943" t="str">
            <v>岐阜県</v>
          </cell>
          <cell r="C943" t="str">
            <v>可児市</v>
          </cell>
          <cell r="D943" t="str">
            <v>岐阜県可児市</v>
          </cell>
          <cell r="E943" t="str">
            <v>ｷﾞﾌｹﾝ</v>
          </cell>
          <cell r="F943" t="str">
            <v>ｶﾆｼ</v>
          </cell>
          <cell r="G943" t="str">
            <v>ｷﾞﾌｹﾝｶﾆｼ</v>
          </cell>
        </row>
        <row r="944">
          <cell r="A944" t="str">
            <v>212156</v>
          </cell>
          <cell r="B944" t="str">
            <v>岐阜県</v>
          </cell>
          <cell r="C944" t="str">
            <v>山県市</v>
          </cell>
          <cell r="D944" t="str">
            <v>岐阜県山県市</v>
          </cell>
          <cell r="E944" t="str">
            <v>ｷﾞﾌｹﾝ</v>
          </cell>
          <cell r="F944" t="str">
            <v>ﾔﾏｶﾞﾀｼ</v>
          </cell>
          <cell r="G944" t="str">
            <v>ｷﾞﾌｹﾝﾔﾏｶﾞﾀｼ</v>
          </cell>
        </row>
        <row r="945">
          <cell r="A945" t="str">
            <v>212164</v>
          </cell>
          <cell r="B945" t="str">
            <v>岐阜県</v>
          </cell>
          <cell r="C945" t="str">
            <v>瑞穂市</v>
          </cell>
          <cell r="D945" t="str">
            <v>岐阜県瑞穂市</v>
          </cell>
          <cell r="E945" t="str">
            <v>ｷﾞﾌｹﾝ</v>
          </cell>
          <cell r="F945" t="str">
            <v>ﾐｽﾞﾎｼ</v>
          </cell>
          <cell r="G945" t="str">
            <v>ｷﾞﾌｹﾝﾐｽﾞﾎｼ</v>
          </cell>
        </row>
        <row r="946">
          <cell r="A946" t="str">
            <v>212172</v>
          </cell>
          <cell r="B946" t="str">
            <v>岐阜県</v>
          </cell>
          <cell r="C946" t="str">
            <v>飛騨市</v>
          </cell>
          <cell r="D946" t="str">
            <v>岐阜県飛騨市</v>
          </cell>
          <cell r="E946" t="str">
            <v>ｷﾞﾌｹﾝ</v>
          </cell>
          <cell r="F946" t="str">
            <v>ﾋﾀﾞｼ</v>
          </cell>
          <cell r="G946" t="str">
            <v>ｷﾞﾌｹﾝﾋﾀﾞｼ</v>
          </cell>
        </row>
        <row r="947">
          <cell r="A947" t="str">
            <v>212181</v>
          </cell>
          <cell r="B947" t="str">
            <v>岐阜県</v>
          </cell>
          <cell r="C947" t="str">
            <v>本巣市</v>
          </cell>
          <cell r="D947" t="str">
            <v>岐阜県本巣市</v>
          </cell>
          <cell r="E947" t="str">
            <v>ｷﾞﾌｹﾝ</v>
          </cell>
          <cell r="F947" t="str">
            <v>ﾓﾄｽｼ</v>
          </cell>
          <cell r="G947" t="str">
            <v>ｷﾞﾌｹﾝﾓﾄｽｼ</v>
          </cell>
        </row>
        <row r="948">
          <cell r="A948" t="str">
            <v>212199</v>
          </cell>
          <cell r="B948" t="str">
            <v>岐阜県</v>
          </cell>
          <cell r="C948" t="str">
            <v>郡上市</v>
          </cell>
          <cell r="D948" t="str">
            <v>岐阜県郡上市</v>
          </cell>
          <cell r="E948" t="str">
            <v>ｷﾞﾌｹﾝ</v>
          </cell>
          <cell r="F948" t="str">
            <v>ｸﾞｼﾞｮｳｼ</v>
          </cell>
          <cell r="G948" t="str">
            <v>ｷﾞﾌｹﾝｸﾞｼﾞｮｳｼ</v>
          </cell>
        </row>
        <row r="949">
          <cell r="A949" t="str">
            <v>212202</v>
          </cell>
          <cell r="B949" t="str">
            <v>岐阜県</v>
          </cell>
          <cell r="C949" t="str">
            <v>下呂市</v>
          </cell>
          <cell r="D949" t="str">
            <v>岐阜県下呂市</v>
          </cell>
          <cell r="E949" t="str">
            <v>ｷﾞﾌｹﾝ</v>
          </cell>
          <cell r="F949" t="str">
            <v>ｹﾞﾛｼ</v>
          </cell>
          <cell r="G949" t="str">
            <v>ｷﾞﾌｹﾝｹﾞﾛｼ</v>
          </cell>
        </row>
        <row r="950">
          <cell r="A950" t="str">
            <v>212211</v>
          </cell>
          <cell r="B950" t="str">
            <v>岐阜県</v>
          </cell>
          <cell r="C950" t="str">
            <v>海津市</v>
          </cell>
          <cell r="D950" t="str">
            <v>岐阜県海津市</v>
          </cell>
          <cell r="E950" t="str">
            <v>ｷﾞﾌｹﾝ</v>
          </cell>
          <cell r="F950" t="str">
            <v>ｶｲﾂﾞｼ</v>
          </cell>
          <cell r="G950" t="str">
            <v>ｷﾞﾌｹﾝｶｲﾂﾞｼ</v>
          </cell>
        </row>
        <row r="951">
          <cell r="A951" t="str">
            <v>213021</v>
          </cell>
          <cell r="B951" t="str">
            <v>岐阜県</v>
          </cell>
          <cell r="C951" t="str">
            <v>岐南町</v>
          </cell>
          <cell r="D951" t="str">
            <v>岐阜県岐南町</v>
          </cell>
          <cell r="E951" t="str">
            <v>ｷﾞﾌｹﾝ</v>
          </cell>
          <cell r="F951" t="str">
            <v>ｷﾞﾅﾝﾁｮｳ</v>
          </cell>
          <cell r="G951" t="str">
            <v>ｷﾞﾌｹﾝｷﾞﾅﾝﾁｮｳ</v>
          </cell>
        </row>
        <row r="952">
          <cell r="A952" t="str">
            <v>213039</v>
          </cell>
          <cell r="B952" t="str">
            <v>岐阜県</v>
          </cell>
          <cell r="C952" t="str">
            <v>笠松町</v>
          </cell>
          <cell r="D952" t="str">
            <v>岐阜県笠松町</v>
          </cell>
          <cell r="E952" t="str">
            <v>ｷﾞﾌｹﾝ</v>
          </cell>
          <cell r="F952" t="str">
            <v>ｶｻﾏﾂﾁｮｳ</v>
          </cell>
          <cell r="G952" t="str">
            <v>ｷﾞﾌｹﾝｶｻﾏﾂﾁｮｳ</v>
          </cell>
        </row>
        <row r="953">
          <cell r="A953" t="str">
            <v>213411</v>
          </cell>
          <cell r="B953" t="str">
            <v>岐阜県</v>
          </cell>
          <cell r="C953" t="str">
            <v>養老町</v>
          </cell>
          <cell r="D953" t="str">
            <v>岐阜県養老町</v>
          </cell>
          <cell r="E953" t="str">
            <v>ｷﾞﾌｹﾝ</v>
          </cell>
          <cell r="F953" t="str">
            <v>ﾖｳﾛｳﾁｮｳ</v>
          </cell>
          <cell r="G953" t="str">
            <v>ｷﾞﾌｹﾝﾖｳﾛｳﾁｮｳ</v>
          </cell>
        </row>
        <row r="954">
          <cell r="A954" t="str">
            <v>213616</v>
          </cell>
          <cell r="B954" t="str">
            <v>岐阜県</v>
          </cell>
          <cell r="C954" t="str">
            <v>垂井町</v>
          </cell>
          <cell r="D954" t="str">
            <v>岐阜県垂井町</v>
          </cell>
          <cell r="E954" t="str">
            <v>ｷﾞﾌｹﾝ</v>
          </cell>
          <cell r="F954" t="str">
            <v>ﾀﾙｲﾁｮｳ</v>
          </cell>
          <cell r="G954" t="str">
            <v>ｷﾞﾌｹﾝﾀﾙｲﾁｮｳ</v>
          </cell>
        </row>
        <row r="955">
          <cell r="A955" t="str">
            <v>213624</v>
          </cell>
          <cell r="B955" t="str">
            <v>岐阜県</v>
          </cell>
          <cell r="C955" t="str">
            <v>関ケ原町</v>
          </cell>
          <cell r="D955" t="str">
            <v>岐阜県関ケ原町</v>
          </cell>
          <cell r="E955" t="str">
            <v>ｷﾞﾌｹﾝ</v>
          </cell>
          <cell r="F955" t="str">
            <v>ｾｷｶﾞﾊﾗﾁｮｳ</v>
          </cell>
          <cell r="G955" t="str">
            <v>ｷﾞﾌｹﾝｾｷｶﾞﾊﾗﾁｮｳ</v>
          </cell>
        </row>
        <row r="956">
          <cell r="A956" t="str">
            <v>213811</v>
          </cell>
          <cell r="B956" t="str">
            <v>岐阜県</v>
          </cell>
          <cell r="C956" t="str">
            <v>神戸町</v>
          </cell>
          <cell r="D956" t="str">
            <v>岐阜県神戸町</v>
          </cell>
          <cell r="E956" t="str">
            <v>ｷﾞﾌｹﾝ</v>
          </cell>
          <cell r="F956" t="str">
            <v>ｺﾞｳﾄﾞﾁｮｳ</v>
          </cell>
          <cell r="G956" t="str">
            <v>ｷﾞﾌｹﾝｺﾞｳﾄﾞﾁｮｳ</v>
          </cell>
        </row>
        <row r="957">
          <cell r="A957" t="str">
            <v>213829</v>
          </cell>
          <cell r="B957" t="str">
            <v>岐阜県</v>
          </cell>
          <cell r="C957" t="str">
            <v>輪之内町</v>
          </cell>
          <cell r="D957" t="str">
            <v>岐阜県輪之内町</v>
          </cell>
          <cell r="E957" t="str">
            <v>ｷﾞﾌｹﾝ</v>
          </cell>
          <cell r="F957" t="str">
            <v>ﾜﾉｳﾁﾁｮｳ</v>
          </cell>
          <cell r="G957" t="str">
            <v>ｷﾞﾌｹﾝﾜﾉｳﾁﾁｮｳ</v>
          </cell>
        </row>
        <row r="958">
          <cell r="A958" t="str">
            <v>213837</v>
          </cell>
          <cell r="B958" t="str">
            <v>岐阜県</v>
          </cell>
          <cell r="C958" t="str">
            <v>安八町</v>
          </cell>
          <cell r="D958" t="str">
            <v>岐阜県安八町</v>
          </cell>
          <cell r="E958" t="str">
            <v>ｷﾞﾌｹﾝ</v>
          </cell>
          <cell r="F958" t="str">
            <v>ｱﾝﾊﾟﾁﾁｮｳ</v>
          </cell>
          <cell r="G958" t="str">
            <v>ｷﾞﾌｹﾝｱﾝﾊﾟﾁﾁｮｳ</v>
          </cell>
        </row>
        <row r="959">
          <cell r="A959" t="str">
            <v>214019</v>
          </cell>
          <cell r="B959" t="str">
            <v>岐阜県</v>
          </cell>
          <cell r="C959" t="str">
            <v>揖斐川町</v>
          </cell>
          <cell r="D959" t="str">
            <v>岐阜県揖斐川町</v>
          </cell>
          <cell r="E959" t="str">
            <v>ｷﾞﾌｹﾝ</v>
          </cell>
          <cell r="F959" t="str">
            <v>ｲﾋﾞｶﾞﾜﾁｮｳ</v>
          </cell>
          <cell r="G959" t="str">
            <v>ｷﾞﾌｹﾝｲﾋﾞｶﾞﾜﾁｮｳ</v>
          </cell>
        </row>
        <row r="960">
          <cell r="A960" t="str">
            <v>214035</v>
          </cell>
          <cell r="B960" t="str">
            <v>岐阜県</v>
          </cell>
          <cell r="C960" t="str">
            <v>大野町</v>
          </cell>
          <cell r="D960" t="str">
            <v>岐阜県大野町</v>
          </cell>
          <cell r="E960" t="str">
            <v>ｷﾞﾌｹﾝ</v>
          </cell>
          <cell r="F960" t="str">
            <v>ｵｵﾉﾁｮｳ</v>
          </cell>
          <cell r="G960" t="str">
            <v>ｷﾞﾌｹﾝｵｵﾉﾁｮｳ</v>
          </cell>
        </row>
        <row r="961">
          <cell r="A961" t="str">
            <v>214043</v>
          </cell>
          <cell r="B961" t="str">
            <v>岐阜県</v>
          </cell>
          <cell r="C961" t="str">
            <v>池田町</v>
          </cell>
          <cell r="D961" t="str">
            <v>岐阜県池田町</v>
          </cell>
          <cell r="E961" t="str">
            <v>ｷﾞﾌｹﾝ</v>
          </cell>
          <cell r="F961" t="str">
            <v>ｲｹﾀﾞﾁｮｳ</v>
          </cell>
          <cell r="G961" t="str">
            <v>ｷﾞﾌｹﾝｲｹﾀﾞﾁｮｳ</v>
          </cell>
        </row>
        <row r="962">
          <cell r="A962" t="str">
            <v>214213</v>
          </cell>
          <cell r="B962" t="str">
            <v>岐阜県</v>
          </cell>
          <cell r="C962" t="str">
            <v>北方町</v>
          </cell>
          <cell r="D962" t="str">
            <v>岐阜県北方町</v>
          </cell>
          <cell r="E962" t="str">
            <v>ｷﾞﾌｹﾝ</v>
          </cell>
          <cell r="F962" t="str">
            <v>ｷﾀｶﾞﾀﾁｮｳ</v>
          </cell>
          <cell r="G962" t="str">
            <v>ｷﾞﾌｹﾝｷﾀｶﾞﾀﾁｮｳ</v>
          </cell>
        </row>
        <row r="963">
          <cell r="A963" t="str">
            <v>215015</v>
          </cell>
          <cell r="B963" t="str">
            <v>岐阜県</v>
          </cell>
          <cell r="C963" t="str">
            <v>坂祝町</v>
          </cell>
          <cell r="D963" t="str">
            <v>岐阜県坂祝町</v>
          </cell>
          <cell r="E963" t="str">
            <v>ｷﾞﾌｹﾝ</v>
          </cell>
          <cell r="F963" t="str">
            <v>ｻｶﾎｷﾞﾁｮｳ</v>
          </cell>
          <cell r="G963" t="str">
            <v>ｷﾞﾌｹﾝｻｶﾎｷﾞﾁｮｳ</v>
          </cell>
        </row>
        <row r="964">
          <cell r="A964" t="str">
            <v>215023</v>
          </cell>
          <cell r="B964" t="str">
            <v>岐阜県</v>
          </cell>
          <cell r="C964" t="str">
            <v>富加町</v>
          </cell>
          <cell r="D964" t="str">
            <v>岐阜県富加町</v>
          </cell>
          <cell r="E964" t="str">
            <v>ｷﾞﾌｹﾝ</v>
          </cell>
          <cell r="F964" t="str">
            <v>ﾄﾐｶﾁｮｳ</v>
          </cell>
          <cell r="G964" t="str">
            <v>ｷﾞﾌｹﾝﾄﾐｶﾁｮｳ</v>
          </cell>
        </row>
        <row r="965">
          <cell r="A965" t="str">
            <v>215031</v>
          </cell>
          <cell r="B965" t="str">
            <v>岐阜県</v>
          </cell>
          <cell r="C965" t="str">
            <v>川辺町</v>
          </cell>
          <cell r="D965" t="str">
            <v>岐阜県川辺町</v>
          </cell>
          <cell r="E965" t="str">
            <v>ｷﾞﾌｹﾝ</v>
          </cell>
          <cell r="F965" t="str">
            <v>ｶﾜﾍﾞﾁｮｳ</v>
          </cell>
          <cell r="G965" t="str">
            <v>ｷﾞﾌｹﾝｶﾜﾍﾞﾁｮｳ</v>
          </cell>
        </row>
        <row r="966">
          <cell r="A966" t="str">
            <v>215040</v>
          </cell>
          <cell r="B966" t="str">
            <v>岐阜県</v>
          </cell>
          <cell r="C966" t="str">
            <v>七宗町</v>
          </cell>
          <cell r="D966" t="str">
            <v>岐阜県七宗町</v>
          </cell>
          <cell r="E966" t="str">
            <v>ｷﾞﾌｹﾝ</v>
          </cell>
          <cell r="F966" t="str">
            <v>ﾋﾁｿｳﾁｮｳ</v>
          </cell>
          <cell r="G966" t="str">
            <v>ｷﾞﾌｹﾝﾋﾁｿｳﾁｮｳ</v>
          </cell>
        </row>
        <row r="967">
          <cell r="A967" t="str">
            <v>215058</v>
          </cell>
          <cell r="B967" t="str">
            <v>岐阜県</v>
          </cell>
          <cell r="C967" t="str">
            <v>八百津町</v>
          </cell>
          <cell r="D967" t="str">
            <v>岐阜県八百津町</v>
          </cell>
          <cell r="E967" t="str">
            <v>ｷﾞﾌｹﾝ</v>
          </cell>
          <cell r="F967" t="str">
            <v>ﾔｵﾂﾁｮｳ</v>
          </cell>
          <cell r="G967" t="str">
            <v>ｷﾞﾌｹﾝﾔｵﾂﾁｮｳ</v>
          </cell>
        </row>
        <row r="968">
          <cell r="A968" t="str">
            <v>215066</v>
          </cell>
          <cell r="B968" t="str">
            <v>岐阜県</v>
          </cell>
          <cell r="C968" t="str">
            <v>白川町</v>
          </cell>
          <cell r="D968" t="str">
            <v>岐阜県白川町</v>
          </cell>
          <cell r="E968" t="str">
            <v>ｷﾞﾌｹﾝ</v>
          </cell>
          <cell r="F968" t="str">
            <v>ｼﾗｶﾜﾁｮｳ</v>
          </cell>
          <cell r="G968" t="str">
            <v>ｷﾞﾌｹﾝｼﾗｶﾜﾁｮｳ</v>
          </cell>
        </row>
        <row r="969">
          <cell r="A969" t="str">
            <v>215074</v>
          </cell>
          <cell r="B969" t="str">
            <v>岐阜県</v>
          </cell>
          <cell r="C969" t="str">
            <v>東白川村</v>
          </cell>
          <cell r="D969" t="str">
            <v>岐阜県東白川村</v>
          </cell>
          <cell r="E969" t="str">
            <v>ｷﾞﾌｹﾝ</v>
          </cell>
          <cell r="F969" t="str">
            <v>ﾋｶﾞｼｼﾗｶﾜﾑﾗ</v>
          </cell>
          <cell r="G969" t="str">
            <v>ｷﾞﾌｹﾝﾋｶﾞｼｼﾗｶﾜﾑﾗ</v>
          </cell>
        </row>
        <row r="970">
          <cell r="A970" t="str">
            <v>215210</v>
          </cell>
          <cell r="B970" t="str">
            <v>岐阜県</v>
          </cell>
          <cell r="C970" t="str">
            <v>御嵩町</v>
          </cell>
          <cell r="D970" t="str">
            <v>岐阜県御嵩町</v>
          </cell>
          <cell r="E970" t="str">
            <v>ｷﾞﾌｹﾝ</v>
          </cell>
          <cell r="F970" t="str">
            <v>ﾐﾀｹﾁｮｳ</v>
          </cell>
          <cell r="G970" t="str">
            <v>ｷﾞﾌｹﾝﾐﾀｹﾁｮｳ</v>
          </cell>
        </row>
        <row r="971">
          <cell r="A971" t="str">
            <v>216046</v>
          </cell>
          <cell r="B971" t="str">
            <v>岐阜県</v>
          </cell>
          <cell r="C971" t="str">
            <v>白川村</v>
          </cell>
          <cell r="D971" t="str">
            <v>岐阜県白川村</v>
          </cell>
          <cell r="E971" t="str">
            <v>ｷﾞﾌｹﾝ</v>
          </cell>
          <cell r="F971" t="str">
            <v>ｼﾗｶﾜﾑﾗ</v>
          </cell>
          <cell r="G971" t="str">
            <v>ｷﾞﾌｹﾝｼﾗｶﾜﾑﾗ</v>
          </cell>
        </row>
        <row r="972">
          <cell r="A972" t="str">
            <v>220001</v>
          </cell>
          <cell r="B972" t="str">
            <v>静岡県</v>
          </cell>
          <cell r="D972" t="str">
            <v>静岡県</v>
          </cell>
          <cell r="E972" t="str">
            <v>ｼｽﾞｵｶｹﾝ</v>
          </cell>
          <cell r="G972" t="str">
            <v>ｼｽﾞｵｶｹﾝ</v>
          </cell>
        </row>
        <row r="973">
          <cell r="A973" t="str">
            <v>221007</v>
          </cell>
          <cell r="B973" t="str">
            <v>静岡県</v>
          </cell>
          <cell r="C973" t="str">
            <v>静岡市</v>
          </cell>
          <cell r="D973" t="str">
            <v>静岡県静岡市</v>
          </cell>
          <cell r="E973" t="str">
            <v>ｼｽﾞｵｶｹﾝ</v>
          </cell>
          <cell r="F973" t="str">
            <v>ｼｽﾞｵｶｼ</v>
          </cell>
          <cell r="G973" t="str">
            <v>ｼｽﾞｵｶｹﾝｼｽﾞｵｶｼ</v>
          </cell>
        </row>
        <row r="974">
          <cell r="A974" t="str">
            <v>221309</v>
          </cell>
          <cell r="B974" t="str">
            <v>静岡県</v>
          </cell>
          <cell r="C974" t="str">
            <v>浜松市</v>
          </cell>
          <cell r="D974" t="str">
            <v>静岡県浜松市</v>
          </cell>
          <cell r="E974" t="str">
            <v>ｼｽﾞｵｶｹﾝ</v>
          </cell>
          <cell r="F974" t="str">
            <v>ﾊﾏﾏﾂｼ</v>
          </cell>
          <cell r="G974" t="str">
            <v>ｼｽﾞｵｶｹﾝﾊﾏﾏﾂｼ</v>
          </cell>
        </row>
        <row r="975">
          <cell r="A975" t="str">
            <v>222038</v>
          </cell>
          <cell r="B975" t="str">
            <v>静岡県</v>
          </cell>
          <cell r="C975" t="str">
            <v>沼津市</v>
          </cell>
          <cell r="D975" t="str">
            <v>静岡県沼津市</v>
          </cell>
          <cell r="E975" t="str">
            <v>ｼｽﾞｵｶｹﾝ</v>
          </cell>
          <cell r="F975" t="str">
            <v>ﾇﾏﾂﾞｼ</v>
          </cell>
          <cell r="G975" t="str">
            <v>ｼｽﾞｵｶｹﾝﾇﾏﾂﾞｼ</v>
          </cell>
        </row>
        <row r="976">
          <cell r="A976" t="str">
            <v>222054</v>
          </cell>
          <cell r="B976" t="str">
            <v>静岡県</v>
          </cell>
          <cell r="C976" t="str">
            <v>熱海市</v>
          </cell>
          <cell r="D976" t="str">
            <v>静岡県熱海市</v>
          </cell>
          <cell r="E976" t="str">
            <v>ｼｽﾞｵｶｹﾝ</v>
          </cell>
          <cell r="F976" t="str">
            <v>ｱﾀﾐｼ</v>
          </cell>
          <cell r="G976" t="str">
            <v>ｼｽﾞｵｶｹﾝｱﾀﾐｼ</v>
          </cell>
        </row>
        <row r="977">
          <cell r="A977" t="str">
            <v>222062</v>
          </cell>
          <cell r="B977" t="str">
            <v>静岡県</v>
          </cell>
          <cell r="C977" t="str">
            <v>三島市</v>
          </cell>
          <cell r="D977" t="str">
            <v>静岡県三島市</v>
          </cell>
          <cell r="E977" t="str">
            <v>ｼｽﾞｵｶｹﾝ</v>
          </cell>
          <cell r="F977" t="str">
            <v>ﾐｼﾏｼ</v>
          </cell>
          <cell r="G977" t="str">
            <v>ｼｽﾞｵｶｹﾝﾐｼﾏｼ</v>
          </cell>
        </row>
        <row r="978">
          <cell r="A978" t="str">
            <v>222071</v>
          </cell>
          <cell r="B978" t="str">
            <v>静岡県</v>
          </cell>
          <cell r="C978" t="str">
            <v>富士宮市</v>
          </cell>
          <cell r="D978" t="str">
            <v>静岡県富士宮市</v>
          </cell>
          <cell r="E978" t="str">
            <v>ｼｽﾞｵｶｹﾝ</v>
          </cell>
          <cell r="F978" t="str">
            <v>ﾌｼﾞﾉﾐﾔｼ</v>
          </cell>
          <cell r="G978" t="str">
            <v>ｼｽﾞｵｶｹﾝﾌｼﾞﾉﾐﾔｼ</v>
          </cell>
        </row>
        <row r="979">
          <cell r="A979" t="str">
            <v>222089</v>
          </cell>
          <cell r="B979" t="str">
            <v>静岡県</v>
          </cell>
          <cell r="C979" t="str">
            <v>伊東市</v>
          </cell>
          <cell r="D979" t="str">
            <v>静岡県伊東市</v>
          </cell>
          <cell r="E979" t="str">
            <v>ｼｽﾞｵｶｹﾝ</v>
          </cell>
          <cell r="F979" t="str">
            <v>ｲﾄｳｼ</v>
          </cell>
          <cell r="G979" t="str">
            <v>ｼｽﾞｵｶｹﾝｲﾄｳｼ</v>
          </cell>
        </row>
        <row r="980">
          <cell r="A980" t="str">
            <v>222097</v>
          </cell>
          <cell r="B980" t="str">
            <v>静岡県</v>
          </cell>
          <cell r="C980" t="str">
            <v>島田市</v>
          </cell>
          <cell r="D980" t="str">
            <v>静岡県島田市</v>
          </cell>
          <cell r="E980" t="str">
            <v>ｼｽﾞｵｶｹﾝ</v>
          </cell>
          <cell r="F980" t="str">
            <v>ｼﾏﾀﾞｼ</v>
          </cell>
          <cell r="G980" t="str">
            <v>ｼｽﾞｵｶｹﾝｼﾏﾀﾞｼ</v>
          </cell>
        </row>
        <row r="981">
          <cell r="A981" t="str">
            <v>222101</v>
          </cell>
          <cell r="B981" t="str">
            <v>静岡県</v>
          </cell>
          <cell r="C981" t="str">
            <v>富士市</v>
          </cell>
          <cell r="D981" t="str">
            <v>静岡県富士市</v>
          </cell>
          <cell r="E981" t="str">
            <v>ｼｽﾞｵｶｹﾝ</v>
          </cell>
          <cell r="F981" t="str">
            <v>ﾌｼﾞｼ</v>
          </cell>
          <cell r="G981" t="str">
            <v>ｼｽﾞｵｶｹﾝﾌｼﾞｼ</v>
          </cell>
        </row>
        <row r="982">
          <cell r="A982" t="str">
            <v>222119</v>
          </cell>
          <cell r="B982" t="str">
            <v>静岡県</v>
          </cell>
          <cell r="C982" t="str">
            <v>磐田市</v>
          </cell>
          <cell r="D982" t="str">
            <v>静岡県磐田市</v>
          </cell>
          <cell r="E982" t="str">
            <v>ｼｽﾞｵｶｹﾝ</v>
          </cell>
          <cell r="F982" t="str">
            <v>ｲﾜﾀｼ</v>
          </cell>
          <cell r="G982" t="str">
            <v>ｼｽﾞｵｶｹﾝｲﾜﾀｼ</v>
          </cell>
        </row>
        <row r="983">
          <cell r="A983" t="str">
            <v>222127</v>
          </cell>
          <cell r="B983" t="str">
            <v>静岡県</v>
          </cell>
          <cell r="C983" t="str">
            <v>焼津市</v>
          </cell>
          <cell r="D983" t="str">
            <v>静岡県焼津市</v>
          </cell>
          <cell r="E983" t="str">
            <v>ｼｽﾞｵｶｹﾝ</v>
          </cell>
          <cell r="F983" t="str">
            <v>ﾔｲﾂﾞｼ</v>
          </cell>
          <cell r="G983" t="str">
            <v>ｼｽﾞｵｶｹﾝﾔｲﾂﾞｼ</v>
          </cell>
        </row>
        <row r="984">
          <cell r="A984" t="str">
            <v>222135</v>
          </cell>
          <cell r="B984" t="str">
            <v>静岡県</v>
          </cell>
          <cell r="C984" t="str">
            <v>掛川市</v>
          </cell>
          <cell r="D984" t="str">
            <v>静岡県掛川市</v>
          </cell>
          <cell r="E984" t="str">
            <v>ｼｽﾞｵｶｹﾝ</v>
          </cell>
          <cell r="F984" t="str">
            <v>ｶｹｶﾞﾜｼ</v>
          </cell>
          <cell r="G984" t="str">
            <v>ｼｽﾞｵｶｹﾝｶｹｶﾞﾜｼ</v>
          </cell>
        </row>
        <row r="985">
          <cell r="A985" t="str">
            <v>222143</v>
          </cell>
          <cell r="B985" t="str">
            <v>静岡県</v>
          </cell>
          <cell r="C985" t="str">
            <v>藤枝市</v>
          </cell>
          <cell r="D985" t="str">
            <v>静岡県藤枝市</v>
          </cell>
          <cell r="E985" t="str">
            <v>ｼｽﾞｵｶｹﾝ</v>
          </cell>
          <cell r="F985" t="str">
            <v>ﾌｼﾞｴﾀﾞｼ</v>
          </cell>
          <cell r="G985" t="str">
            <v>ｼｽﾞｵｶｹﾝﾌｼﾞｴﾀﾞｼ</v>
          </cell>
        </row>
        <row r="986">
          <cell r="A986" t="str">
            <v>222151</v>
          </cell>
          <cell r="B986" t="str">
            <v>静岡県</v>
          </cell>
          <cell r="C986" t="str">
            <v>御殿場市</v>
          </cell>
          <cell r="D986" t="str">
            <v>静岡県御殿場市</v>
          </cell>
          <cell r="E986" t="str">
            <v>ｼｽﾞｵｶｹﾝ</v>
          </cell>
          <cell r="F986" t="str">
            <v>ｺﾞﾃﾝﾊﾞｼ</v>
          </cell>
          <cell r="G986" t="str">
            <v>ｼｽﾞｵｶｹﾝｺﾞﾃﾝﾊﾞｼ</v>
          </cell>
        </row>
        <row r="987">
          <cell r="A987" t="str">
            <v>222160</v>
          </cell>
          <cell r="B987" t="str">
            <v>静岡県</v>
          </cell>
          <cell r="C987" t="str">
            <v>袋井市</v>
          </cell>
          <cell r="D987" t="str">
            <v>静岡県袋井市</v>
          </cell>
          <cell r="E987" t="str">
            <v>ｼｽﾞｵｶｹﾝ</v>
          </cell>
          <cell r="F987" t="str">
            <v>ﾌｸﾛｲｼ</v>
          </cell>
          <cell r="G987" t="str">
            <v>ｼｽﾞｵｶｹﾝﾌｸﾛｲｼ</v>
          </cell>
        </row>
        <row r="988">
          <cell r="A988" t="str">
            <v>222194</v>
          </cell>
          <cell r="B988" t="str">
            <v>静岡県</v>
          </cell>
          <cell r="C988" t="str">
            <v>下田市</v>
          </cell>
          <cell r="D988" t="str">
            <v>静岡県下田市</v>
          </cell>
          <cell r="E988" t="str">
            <v>ｼｽﾞｵｶｹﾝ</v>
          </cell>
          <cell r="F988" t="str">
            <v>ｼﾓﾀﾞｼ</v>
          </cell>
          <cell r="G988" t="str">
            <v>ｼｽﾞｵｶｹﾝｼﾓﾀﾞｼ</v>
          </cell>
        </row>
        <row r="989">
          <cell r="A989" t="str">
            <v>222208</v>
          </cell>
          <cell r="B989" t="str">
            <v>静岡県</v>
          </cell>
          <cell r="C989" t="str">
            <v>裾野市</v>
          </cell>
          <cell r="D989" t="str">
            <v>静岡県裾野市</v>
          </cell>
          <cell r="E989" t="str">
            <v>ｼｽﾞｵｶｹﾝ</v>
          </cell>
          <cell r="F989" t="str">
            <v>ｽｿﾉｼ</v>
          </cell>
          <cell r="G989" t="str">
            <v>ｼｽﾞｵｶｹﾝｽｿﾉｼ</v>
          </cell>
        </row>
        <row r="990">
          <cell r="A990" t="str">
            <v>222216</v>
          </cell>
          <cell r="B990" t="str">
            <v>静岡県</v>
          </cell>
          <cell r="C990" t="str">
            <v>湖西市</v>
          </cell>
          <cell r="D990" t="str">
            <v>静岡県湖西市</v>
          </cell>
          <cell r="E990" t="str">
            <v>ｼｽﾞｵｶｹﾝ</v>
          </cell>
          <cell r="F990" t="str">
            <v>ｺｻｲｼ</v>
          </cell>
          <cell r="G990" t="str">
            <v>ｼｽﾞｵｶｹﾝｺｻｲｼ</v>
          </cell>
        </row>
        <row r="991">
          <cell r="A991" t="str">
            <v>222224</v>
          </cell>
          <cell r="B991" t="str">
            <v>静岡県</v>
          </cell>
          <cell r="C991" t="str">
            <v>伊豆市</v>
          </cell>
          <cell r="D991" t="str">
            <v>静岡県伊豆市</v>
          </cell>
          <cell r="E991" t="str">
            <v>ｼｽﾞｵｶｹﾝ</v>
          </cell>
          <cell r="F991" t="str">
            <v>ｲｽﾞｼ</v>
          </cell>
          <cell r="G991" t="str">
            <v>ｼｽﾞｵｶｹﾝｲｽﾞｼ</v>
          </cell>
        </row>
        <row r="992">
          <cell r="A992" t="str">
            <v>222232</v>
          </cell>
          <cell r="B992" t="str">
            <v>静岡県</v>
          </cell>
          <cell r="C992" t="str">
            <v>御前崎市</v>
          </cell>
          <cell r="D992" t="str">
            <v>静岡県御前崎市</v>
          </cell>
          <cell r="E992" t="str">
            <v>ｼｽﾞｵｶｹﾝ</v>
          </cell>
          <cell r="F992" t="str">
            <v>ｵﾏｴｻﾞｷｼ</v>
          </cell>
          <cell r="G992" t="str">
            <v>ｼｽﾞｵｶｹﾝｵﾏｴｻﾞｷｼ</v>
          </cell>
        </row>
        <row r="993">
          <cell r="A993" t="str">
            <v>222241</v>
          </cell>
          <cell r="B993" t="str">
            <v>静岡県</v>
          </cell>
          <cell r="C993" t="str">
            <v>菊川市</v>
          </cell>
          <cell r="D993" t="str">
            <v>静岡県菊川市</v>
          </cell>
          <cell r="E993" t="str">
            <v>ｼｽﾞｵｶｹﾝ</v>
          </cell>
          <cell r="F993" t="str">
            <v>ｷｸｶﾞﾜｼ</v>
          </cell>
          <cell r="G993" t="str">
            <v>ｼｽﾞｵｶｹﾝｷｸｶﾞﾜｼ</v>
          </cell>
        </row>
        <row r="994">
          <cell r="A994" t="str">
            <v>222259</v>
          </cell>
          <cell r="B994" t="str">
            <v>静岡県</v>
          </cell>
          <cell r="C994" t="str">
            <v>伊豆の国市</v>
          </cell>
          <cell r="D994" t="str">
            <v>静岡県伊豆の国市</v>
          </cell>
          <cell r="E994" t="str">
            <v>ｼｽﾞｵｶｹﾝ</v>
          </cell>
          <cell r="F994" t="str">
            <v>ｲｽﾞﾉｸﾆｼ</v>
          </cell>
          <cell r="G994" t="str">
            <v>ｼｽﾞｵｶｹﾝｲｽﾞﾉｸﾆｼ</v>
          </cell>
        </row>
        <row r="995">
          <cell r="A995" t="str">
            <v>222267</v>
          </cell>
          <cell r="B995" t="str">
            <v>静岡県</v>
          </cell>
          <cell r="C995" t="str">
            <v>牧之原市</v>
          </cell>
          <cell r="D995" t="str">
            <v>静岡県牧之原市</v>
          </cell>
          <cell r="E995" t="str">
            <v>ｼｽﾞｵｶｹﾝ</v>
          </cell>
          <cell r="F995" t="str">
            <v>ﾏｷﾉﾊﾗｼ</v>
          </cell>
          <cell r="G995" t="str">
            <v>ｼｽﾞｵｶｹﾝﾏｷﾉﾊﾗｼ</v>
          </cell>
        </row>
        <row r="996">
          <cell r="A996" t="str">
            <v>223018</v>
          </cell>
          <cell r="B996" t="str">
            <v>静岡県</v>
          </cell>
          <cell r="C996" t="str">
            <v>東伊豆町</v>
          </cell>
          <cell r="D996" t="str">
            <v>静岡県東伊豆町</v>
          </cell>
          <cell r="E996" t="str">
            <v>ｼｽﾞｵｶｹﾝ</v>
          </cell>
          <cell r="F996" t="str">
            <v>ﾋｶﾞｼｲｽﾞﾁｮｳ</v>
          </cell>
          <cell r="G996" t="str">
            <v>ｼｽﾞｵｶｹﾝﾋｶﾞｼｲｽﾞﾁｮｳ</v>
          </cell>
        </row>
        <row r="997">
          <cell r="A997" t="str">
            <v>223026</v>
          </cell>
          <cell r="B997" t="str">
            <v>静岡県</v>
          </cell>
          <cell r="C997" t="str">
            <v>河津町</v>
          </cell>
          <cell r="D997" t="str">
            <v>静岡県河津町</v>
          </cell>
          <cell r="E997" t="str">
            <v>ｼｽﾞｵｶｹﾝ</v>
          </cell>
          <cell r="F997" t="str">
            <v>ｶﾜﾂﾞﾁｮｳ</v>
          </cell>
          <cell r="G997" t="str">
            <v>ｼｽﾞｵｶｹﾝｶﾜﾂﾞﾁｮｳ</v>
          </cell>
        </row>
        <row r="998">
          <cell r="A998" t="str">
            <v>223042</v>
          </cell>
          <cell r="B998" t="str">
            <v>静岡県</v>
          </cell>
          <cell r="C998" t="str">
            <v>南伊豆町</v>
          </cell>
          <cell r="D998" t="str">
            <v>静岡県南伊豆町</v>
          </cell>
          <cell r="E998" t="str">
            <v>ｼｽﾞｵｶｹﾝ</v>
          </cell>
          <cell r="F998" t="str">
            <v>ﾐﾅﾐｲｽﾞﾁｮｳ</v>
          </cell>
          <cell r="G998" t="str">
            <v>ｼｽﾞｵｶｹﾝﾐﾅﾐｲｽﾞﾁｮｳ</v>
          </cell>
        </row>
        <row r="999">
          <cell r="A999" t="str">
            <v>223051</v>
          </cell>
          <cell r="B999" t="str">
            <v>静岡県</v>
          </cell>
          <cell r="C999" t="str">
            <v>松崎町</v>
          </cell>
          <cell r="D999" t="str">
            <v>静岡県松崎町</v>
          </cell>
          <cell r="E999" t="str">
            <v>ｼｽﾞｵｶｹﾝ</v>
          </cell>
          <cell r="F999" t="str">
            <v>ﾏﾂｻﾞｷﾁｮｳ</v>
          </cell>
          <cell r="G999" t="str">
            <v>ｼｽﾞｵｶｹﾝﾏﾂｻﾞｷﾁｮｳ</v>
          </cell>
        </row>
        <row r="1000">
          <cell r="A1000" t="str">
            <v>223069</v>
          </cell>
          <cell r="B1000" t="str">
            <v>静岡県</v>
          </cell>
          <cell r="C1000" t="str">
            <v>西伊豆町</v>
          </cell>
          <cell r="D1000" t="str">
            <v>静岡県西伊豆町</v>
          </cell>
          <cell r="E1000" t="str">
            <v>ｼｽﾞｵｶｹﾝ</v>
          </cell>
          <cell r="F1000" t="str">
            <v>ﾆｼｲｽﾞﾁｮｳ</v>
          </cell>
          <cell r="G1000" t="str">
            <v>ｼｽﾞｵｶｹﾝﾆｼｲｽﾞﾁｮｳ</v>
          </cell>
        </row>
        <row r="1001">
          <cell r="A1001" t="str">
            <v>223255</v>
          </cell>
          <cell r="B1001" t="str">
            <v>静岡県</v>
          </cell>
          <cell r="C1001" t="str">
            <v>函南町</v>
          </cell>
          <cell r="D1001" t="str">
            <v>静岡県函南町</v>
          </cell>
          <cell r="E1001" t="str">
            <v>ｼｽﾞｵｶｹﾝ</v>
          </cell>
          <cell r="F1001" t="str">
            <v>ｶﾝﾅﾐﾁｮｳ</v>
          </cell>
          <cell r="G1001" t="str">
            <v>ｼｽﾞｵｶｹﾝｶﾝﾅﾐﾁｮｳ</v>
          </cell>
        </row>
        <row r="1002">
          <cell r="A1002" t="str">
            <v>223417</v>
          </cell>
          <cell r="B1002" t="str">
            <v>静岡県</v>
          </cell>
          <cell r="C1002" t="str">
            <v>清水町</v>
          </cell>
          <cell r="D1002" t="str">
            <v>静岡県清水町</v>
          </cell>
          <cell r="E1002" t="str">
            <v>ｼｽﾞｵｶｹﾝ</v>
          </cell>
          <cell r="F1002" t="str">
            <v>ｼﾐｽﾞﾁｮｳ</v>
          </cell>
          <cell r="G1002" t="str">
            <v>ｼｽﾞｵｶｹﾝｼﾐｽﾞﾁｮｳ</v>
          </cell>
        </row>
        <row r="1003">
          <cell r="A1003" t="str">
            <v>223425</v>
          </cell>
          <cell r="B1003" t="str">
            <v>静岡県</v>
          </cell>
          <cell r="C1003" t="str">
            <v>長泉町</v>
          </cell>
          <cell r="D1003" t="str">
            <v>静岡県長泉町</v>
          </cell>
          <cell r="E1003" t="str">
            <v>ｼｽﾞｵｶｹﾝ</v>
          </cell>
          <cell r="F1003" t="str">
            <v>ﾅｶﾞｲｽﾞﾐﾁｮｳ</v>
          </cell>
          <cell r="G1003" t="str">
            <v>ｼｽﾞｵｶｹﾝﾅｶﾞｲｽﾞﾐﾁｮｳ</v>
          </cell>
        </row>
        <row r="1004">
          <cell r="A1004" t="str">
            <v>223441</v>
          </cell>
          <cell r="B1004" t="str">
            <v>静岡県</v>
          </cell>
          <cell r="C1004" t="str">
            <v>小山町</v>
          </cell>
          <cell r="D1004" t="str">
            <v>静岡県小山町</v>
          </cell>
          <cell r="E1004" t="str">
            <v>ｼｽﾞｵｶｹﾝ</v>
          </cell>
          <cell r="F1004" t="str">
            <v>ｵﾔﾏﾁｮｳ</v>
          </cell>
          <cell r="G1004" t="str">
            <v>ｼｽﾞｵｶｹﾝｵﾔﾏﾁｮｳ</v>
          </cell>
        </row>
        <row r="1005">
          <cell r="A1005" t="str">
            <v>224243</v>
          </cell>
          <cell r="B1005" t="str">
            <v>静岡県</v>
          </cell>
          <cell r="C1005" t="str">
            <v>吉田町</v>
          </cell>
          <cell r="D1005" t="str">
            <v>静岡県吉田町</v>
          </cell>
          <cell r="E1005" t="str">
            <v>ｼｽﾞｵｶｹﾝ</v>
          </cell>
          <cell r="F1005" t="str">
            <v>ﾖｼﾀﾞﾁｮｳ</v>
          </cell>
          <cell r="G1005" t="str">
            <v>ｼｽﾞｵｶｹﾝﾖｼﾀﾞﾁｮｳ</v>
          </cell>
        </row>
        <row r="1006">
          <cell r="A1006" t="str">
            <v>224294</v>
          </cell>
          <cell r="B1006" t="str">
            <v>静岡県</v>
          </cell>
          <cell r="C1006" t="str">
            <v>川根本町</v>
          </cell>
          <cell r="D1006" t="str">
            <v>静岡県川根本町</v>
          </cell>
          <cell r="E1006" t="str">
            <v>ｼｽﾞｵｶｹﾝ</v>
          </cell>
          <cell r="F1006" t="str">
            <v>ｶﾜﾈﾎﾝﾁｮｳ</v>
          </cell>
          <cell r="G1006" t="str">
            <v>ｼｽﾞｵｶｹﾝｶﾜﾈﾎﾝﾁｮｳ</v>
          </cell>
        </row>
        <row r="1007">
          <cell r="A1007" t="str">
            <v>224618</v>
          </cell>
          <cell r="B1007" t="str">
            <v>静岡県</v>
          </cell>
          <cell r="C1007" t="str">
            <v>森町</v>
          </cell>
          <cell r="D1007" t="str">
            <v>静岡県森町</v>
          </cell>
          <cell r="E1007" t="str">
            <v>ｼｽﾞｵｶｹﾝ</v>
          </cell>
          <cell r="F1007" t="str">
            <v>ﾓﾘﾏﾁ</v>
          </cell>
          <cell r="G1007" t="str">
            <v>ｼｽﾞｵｶｹﾝﾓﾘﾏﾁ</v>
          </cell>
        </row>
        <row r="1008">
          <cell r="A1008" t="str">
            <v>230006</v>
          </cell>
          <cell r="B1008" t="str">
            <v>愛知県</v>
          </cell>
          <cell r="D1008" t="str">
            <v>愛知県</v>
          </cell>
          <cell r="E1008" t="str">
            <v>ｱｲﾁｹﾝ</v>
          </cell>
          <cell r="G1008" t="str">
            <v>ｱｲﾁｹﾝ</v>
          </cell>
        </row>
        <row r="1009">
          <cell r="A1009" t="str">
            <v>231002</v>
          </cell>
          <cell r="B1009" t="str">
            <v>愛知県</v>
          </cell>
          <cell r="C1009" t="str">
            <v>名古屋市</v>
          </cell>
          <cell r="D1009" t="str">
            <v>愛知県名古屋市</v>
          </cell>
          <cell r="E1009" t="str">
            <v>ｱｲﾁｹﾝ</v>
          </cell>
          <cell r="F1009" t="str">
            <v>ﾅｺﾞﾔｼ</v>
          </cell>
          <cell r="G1009" t="str">
            <v>ｱｲﾁｹﾝﾅｺﾞﾔｼ</v>
          </cell>
        </row>
        <row r="1010">
          <cell r="A1010" t="str">
            <v>232017</v>
          </cell>
          <cell r="B1010" t="str">
            <v>愛知県</v>
          </cell>
          <cell r="C1010" t="str">
            <v>豊橋市</v>
          </cell>
          <cell r="D1010" t="str">
            <v>愛知県豊橋市</v>
          </cell>
          <cell r="E1010" t="str">
            <v>ｱｲﾁｹﾝ</v>
          </cell>
          <cell r="F1010" t="str">
            <v>ﾄﾖﾊｼｼ</v>
          </cell>
          <cell r="G1010" t="str">
            <v>ｱｲﾁｹﾝﾄﾖﾊｼｼ</v>
          </cell>
        </row>
        <row r="1011">
          <cell r="A1011" t="str">
            <v>232025</v>
          </cell>
          <cell r="B1011" t="str">
            <v>愛知県</v>
          </cell>
          <cell r="C1011" t="str">
            <v>岡崎市</v>
          </cell>
          <cell r="D1011" t="str">
            <v>愛知県岡崎市</v>
          </cell>
          <cell r="E1011" t="str">
            <v>ｱｲﾁｹﾝ</v>
          </cell>
          <cell r="F1011" t="str">
            <v>ｵｶｻﾞｷｼ</v>
          </cell>
          <cell r="G1011" t="str">
            <v>ｱｲﾁｹﾝｵｶｻﾞｷｼ</v>
          </cell>
        </row>
        <row r="1012">
          <cell r="A1012" t="str">
            <v>232033</v>
          </cell>
          <cell r="B1012" t="str">
            <v>愛知県</v>
          </cell>
          <cell r="C1012" t="str">
            <v>一宮市</v>
          </cell>
          <cell r="D1012" t="str">
            <v>愛知県一宮市</v>
          </cell>
          <cell r="E1012" t="str">
            <v>ｱｲﾁｹﾝ</v>
          </cell>
          <cell r="F1012" t="str">
            <v>ｲﾁﾉﾐﾔｼ</v>
          </cell>
          <cell r="G1012" t="str">
            <v>ｱｲﾁｹﾝｲﾁﾉﾐﾔｼ</v>
          </cell>
        </row>
        <row r="1013">
          <cell r="A1013" t="str">
            <v>232041</v>
          </cell>
          <cell r="B1013" t="str">
            <v>愛知県</v>
          </cell>
          <cell r="C1013" t="str">
            <v>瀬戸市</v>
          </cell>
          <cell r="D1013" t="str">
            <v>愛知県瀬戸市</v>
          </cell>
          <cell r="E1013" t="str">
            <v>ｱｲﾁｹﾝ</v>
          </cell>
          <cell r="F1013" t="str">
            <v>ｾﾄｼ</v>
          </cell>
          <cell r="G1013" t="str">
            <v>ｱｲﾁｹﾝｾﾄｼ</v>
          </cell>
        </row>
        <row r="1014">
          <cell r="A1014" t="str">
            <v>232050</v>
          </cell>
          <cell r="B1014" t="str">
            <v>愛知県</v>
          </cell>
          <cell r="C1014" t="str">
            <v>半田市</v>
          </cell>
          <cell r="D1014" t="str">
            <v>愛知県半田市</v>
          </cell>
          <cell r="E1014" t="str">
            <v>ｱｲﾁｹﾝ</v>
          </cell>
          <cell r="F1014" t="str">
            <v>ﾊﾝﾀﾞｼ</v>
          </cell>
          <cell r="G1014" t="str">
            <v>ｱｲﾁｹﾝﾊﾝﾀﾞｼ</v>
          </cell>
        </row>
        <row r="1015">
          <cell r="A1015" t="str">
            <v>232068</v>
          </cell>
          <cell r="B1015" t="str">
            <v>愛知県</v>
          </cell>
          <cell r="C1015" t="str">
            <v>春日井市</v>
          </cell>
          <cell r="D1015" t="str">
            <v>愛知県春日井市</v>
          </cell>
          <cell r="E1015" t="str">
            <v>ｱｲﾁｹﾝ</v>
          </cell>
          <cell r="F1015" t="str">
            <v>ｶｽｶﾞｲｼ</v>
          </cell>
          <cell r="G1015" t="str">
            <v>ｱｲﾁｹﾝｶｽｶﾞｲｼ</v>
          </cell>
        </row>
        <row r="1016">
          <cell r="A1016" t="str">
            <v>232076</v>
          </cell>
          <cell r="B1016" t="str">
            <v>愛知県</v>
          </cell>
          <cell r="C1016" t="str">
            <v>豊川市</v>
          </cell>
          <cell r="D1016" t="str">
            <v>愛知県豊川市</v>
          </cell>
          <cell r="E1016" t="str">
            <v>ｱｲﾁｹﾝ</v>
          </cell>
          <cell r="F1016" t="str">
            <v>ﾄﾖｶﾜｼ</v>
          </cell>
          <cell r="G1016" t="str">
            <v>ｱｲﾁｹﾝﾄﾖｶﾜｼ</v>
          </cell>
        </row>
        <row r="1017">
          <cell r="A1017" t="str">
            <v>232084</v>
          </cell>
          <cell r="B1017" t="str">
            <v>愛知県</v>
          </cell>
          <cell r="C1017" t="str">
            <v>津島市</v>
          </cell>
          <cell r="D1017" t="str">
            <v>愛知県津島市</v>
          </cell>
          <cell r="E1017" t="str">
            <v>ｱｲﾁｹﾝ</v>
          </cell>
          <cell r="F1017" t="str">
            <v>ﾂｼﾏｼ</v>
          </cell>
          <cell r="G1017" t="str">
            <v>ｱｲﾁｹﾝﾂｼﾏｼ</v>
          </cell>
        </row>
        <row r="1018">
          <cell r="A1018" t="str">
            <v>232092</v>
          </cell>
          <cell r="B1018" t="str">
            <v>愛知県</v>
          </cell>
          <cell r="C1018" t="str">
            <v>碧南市</v>
          </cell>
          <cell r="D1018" t="str">
            <v>愛知県碧南市</v>
          </cell>
          <cell r="E1018" t="str">
            <v>ｱｲﾁｹﾝ</v>
          </cell>
          <cell r="F1018" t="str">
            <v>ﾍｷﾅﾝｼ</v>
          </cell>
          <cell r="G1018" t="str">
            <v>ｱｲﾁｹﾝﾍｷﾅﾝｼ</v>
          </cell>
        </row>
        <row r="1019">
          <cell r="A1019" t="str">
            <v>232106</v>
          </cell>
          <cell r="B1019" t="str">
            <v>愛知県</v>
          </cell>
          <cell r="C1019" t="str">
            <v>刈谷市</v>
          </cell>
          <cell r="D1019" t="str">
            <v>愛知県刈谷市</v>
          </cell>
          <cell r="E1019" t="str">
            <v>ｱｲﾁｹﾝ</v>
          </cell>
          <cell r="F1019" t="str">
            <v>ｶﾘﾔｼ</v>
          </cell>
          <cell r="G1019" t="str">
            <v>ｱｲﾁｹﾝｶﾘﾔｼ</v>
          </cell>
        </row>
        <row r="1020">
          <cell r="A1020" t="str">
            <v>232114</v>
          </cell>
          <cell r="B1020" t="str">
            <v>愛知県</v>
          </cell>
          <cell r="C1020" t="str">
            <v>豊田市</v>
          </cell>
          <cell r="D1020" t="str">
            <v>愛知県豊田市</v>
          </cell>
          <cell r="E1020" t="str">
            <v>ｱｲﾁｹﾝ</v>
          </cell>
          <cell r="F1020" t="str">
            <v>ﾄﾖﾀｼ</v>
          </cell>
          <cell r="G1020" t="str">
            <v>ｱｲﾁｹﾝﾄﾖﾀｼ</v>
          </cell>
        </row>
        <row r="1021">
          <cell r="A1021" t="str">
            <v>232122</v>
          </cell>
          <cell r="B1021" t="str">
            <v>愛知県</v>
          </cell>
          <cell r="C1021" t="str">
            <v>安城市</v>
          </cell>
          <cell r="D1021" t="str">
            <v>愛知県安城市</v>
          </cell>
          <cell r="E1021" t="str">
            <v>ｱｲﾁｹﾝ</v>
          </cell>
          <cell r="F1021" t="str">
            <v>ｱﾝｼﾞｮｳｼ</v>
          </cell>
          <cell r="G1021" t="str">
            <v>ｱｲﾁｹﾝｱﾝｼﾞｮｳｼ</v>
          </cell>
        </row>
        <row r="1022">
          <cell r="A1022" t="str">
            <v>232131</v>
          </cell>
          <cell r="B1022" t="str">
            <v>愛知県</v>
          </cell>
          <cell r="C1022" t="str">
            <v>西尾市</v>
          </cell>
          <cell r="D1022" t="str">
            <v>愛知県西尾市</v>
          </cell>
          <cell r="E1022" t="str">
            <v>ｱｲﾁｹﾝ</v>
          </cell>
          <cell r="F1022" t="str">
            <v>ﾆｼｵｼ</v>
          </cell>
          <cell r="G1022" t="str">
            <v>ｱｲﾁｹﾝﾆｼｵｼ</v>
          </cell>
        </row>
        <row r="1023">
          <cell r="A1023" t="str">
            <v>232149</v>
          </cell>
          <cell r="B1023" t="str">
            <v>愛知県</v>
          </cell>
          <cell r="C1023" t="str">
            <v>蒲郡市</v>
          </cell>
          <cell r="D1023" t="str">
            <v>愛知県蒲郡市</v>
          </cell>
          <cell r="E1023" t="str">
            <v>ｱｲﾁｹﾝ</v>
          </cell>
          <cell r="F1023" t="str">
            <v>ｶﾞﾏｺﾞｵﾘｼ</v>
          </cell>
          <cell r="G1023" t="str">
            <v>ｱｲﾁｹﾝｶﾞﾏｺﾞｵﾘｼ</v>
          </cell>
        </row>
        <row r="1024">
          <cell r="A1024" t="str">
            <v>232157</v>
          </cell>
          <cell r="B1024" t="str">
            <v>愛知県</v>
          </cell>
          <cell r="C1024" t="str">
            <v>犬山市</v>
          </cell>
          <cell r="D1024" t="str">
            <v>愛知県犬山市</v>
          </cell>
          <cell r="E1024" t="str">
            <v>ｱｲﾁｹﾝ</v>
          </cell>
          <cell r="F1024" t="str">
            <v>ｲﾇﾔﾏｼ</v>
          </cell>
          <cell r="G1024" t="str">
            <v>ｱｲﾁｹﾝｲﾇﾔﾏｼ</v>
          </cell>
        </row>
        <row r="1025">
          <cell r="A1025" t="str">
            <v>232165</v>
          </cell>
          <cell r="B1025" t="str">
            <v>愛知県</v>
          </cell>
          <cell r="C1025" t="str">
            <v>常滑市</v>
          </cell>
          <cell r="D1025" t="str">
            <v>愛知県常滑市</v>
          </cell>
          <cell r="E1025" t="str">
            <v>ｱｲﾁｹﾝ</v>
          </cell>
          <cell r="F1025" t="str">
            <v>ﾄｺﾅﾒｼ</v>
          </cell>
          <cell r="G1025" t="str">
            <v>ｱｲﾁｹﾝﾄｺﾅﾒｼ</v>
          </cell>
        </row>
        <row r="1026">
          <cell r="A1026" t="str">
            <v>232173</v>
          </cell>
          <cell r="B1026" t="str">
            <v>愛知県</v>
          </cell>
          <cell r="C1026" t="str">
            <v>江南市</v>
          </cell>
          <cell r="D1026" t="str">
            <v>愛知県江南市</v>
          </cell>
          <cell r="E1026" t="str">
            <v>ｱｲﾁｹﾝ</v>
          </cell>
          <cell r="F1026" t="str">
            <v>ｺｳﾅﾝｼ</v>
          </cell>
          <cell r="G1026" t="str">
            <v>ｱｲﾁｹﾝｺｳﾅﾝｼ</v>
          </cell>
        </row>
        <row r="1027">
          <cell r="A1027" t="str">
            <v>232190</v>
          </cell>
          <cell r="B1027" t="str">
            <v>愛知県</v>
          </cell>
          <cell r="C1027" t="str">
            <v>小牧市</v>
          </cell>
          <cell r="D1027" t="str">
            <v>愛知県小牧市</v>
          </cell>
          <cell r="E1027" t="str">
            <v>ｱｲﾁｹﾝ</v>
          </cell>
          <cell r="F1027" t="str">
            <v>ｺﾏｷｼ</v>
          </cell>
          <cell r="G1027" t="str">
            <v>ｱｲﾁｹﾝｺﾏｷｼ</v>
          </cell>
        </row>
        <row r="1028">
          <cell r="A1028" t="str">
            <v>232203</v>
          </cell>
          <cell r="B1028" t="str">
            <v>愛知県</v>
          </cell>
          <cell r="C1028" t="str">
            <v>稲沢市</v>
          </cell>
          <cell r="D1028" t="str">
            <v>愛知県稲沢市</v>
          </cell>
          <cell r="E1028" t="str">
            <v>ｱｲﾁｹﾝ</v>
          </cell>
          <cell r="F1028" t="str">
            <v>ｲﾅｻﾞﾜｼ</v>
          </cell>
          <cell r="G1028" t="str">
            <v>ｱｲﾁｹﾝｲﾅｻﾞﾜｼ</v>
          </cell>
        </row>
        <row r="1029">
          <cell r="A1029" t="str">
            <v>232211</v>
          </cell>
          <cell r="B1029" t="str">
            <v>愛知県</v>
          </cell>
          <cell r="C1029" t="str">
            <v>新城市</v>
          </cell>
          <cell r="D1029" t="str">
            <v>愛知県新城市</v>
          </cell>
          <cell r="E1029" t="str">
            <v>ｱｲﾁｹﾝ</v>
          </cell>
          <cell r="F1029" t="str">
            <v>ｼﾝｼﾛｼ</v>
          </cell>
          <cell r="G1029" t="str">
            <v>ｱｲﾁｹﾝｼﾝｼﾛｼ</v>
          </cell>
        </row>
        <row r="1030">
          <cell r="A1030" t="str">
            <v>232220</v>
          </cell>
          <cell r="B1030" t="str">
            <v>愛知県</v>
          </cell>
          <cell r="C1030" t="str">
            <v>東海市</v>
          </cell>
          <cell r="D1030" t="str">
            <v>愛知県東海市</v>
          </cell>
          <cell r="E1030" t="str">
            <v>ｱｲﾁｹﾝ</v>
          </cell>
          <cell r="F1030" t="str">
            <v>ﾄｳｶｲｼ</v>
          </cell>
          <cell r="G1030" t="str">
            <v>ｱｲﾁｹﾝﾄｳｶｲｼ</v>
          </cell>
        </row>
        <row r="1031">
          <cell r="A1031" t="str">
            <v>232238</v>
          </cell>
          <cell r="B1031" t="str">
            <v>愛知県</v>
          </cell>
          <cell r="C1031" t="str">
            <v>大府市</v>
          </cell>
          <cell r="D1031" t="str">
            <v>愛知県大府市</v>
          </cell>
          <cell r="E1031" t="str">
            <v>ｱｲﾁｹﾝ</v>
          </cell>
          <cell r="F1031" t="str">
            <v>ｵｵﾌﾞｼ</v>
          </cell>
          <cell r="G1031" t="str">
            <v>ｱｲﾁｹﾝｵｵﾌﾞｼ</v>
          </cell>
        </row>
        <row r="1032">
          <cell r="A1032" t="str">
            <v>232246</v>
          </cell>
          <cell r="B1032" t="str">
            <v>愛知県</v>
          </cell>
          <cell r="C1032" t="str">
            <v>知多市</v>
          </cell>
          <cell r="D1032" t="str">
            <v>愛知県知多市</v>
          </cell>
          <cell r="E1032" t="str">
            <v>ｱｲﾁｹﾝ</v>
          </cell>
          <cell r="F1032" t="str">
            <v>ﾁﾀｼ</v>
          </cell>
          <cell r="G1032" t="str">
            <v>ｱｲﾁｹﾝﾁﾀｼ</v>
          </cell>
        </row>
        <row r="1033">
          <cell r="A1033" t="str">
            <v>232254</v>
          </cell>
          <cell r="B1033" t="str">
            <v>愛知県</v>
          </cell>
          <cell r="C1033" t="str">
            <v>知立市</v>
          </cell>
          <cell r="D1033" t="str">
            <v>愛知県知立市</v>
          </cell>
          <cell r="E1033" t="str">
            <v>ｱｲﾁｹﾝ</v>
          </cell>
          <cell r="F1033" t="str">
            <v>ﾁﾘｭｳｼ</v>
          </cell>
          <cell r="G1033" t="str">
            <v>ｱｲﾁｹﾝﾁﾘｭｳｼ</v>
          </cell>
        </row>
        <row r="1034">
          <cell r="A1034" t="str">
            <v>232262</v>
          </cell>
          <cell r="B1034" t="str">
            <v>愛知県</v>
          </cell>
          <cell r="C1034" t="str">
            <v>尾張旭市</v>
          </cell>
          <cell r="D1034" t="str">
            <v>愛知県尾張旭市</v>
          </cell>
          <cell r="E1034" t="str">
            <v>ｱｲﾁｹﾝ</v>
          </cell>
          <cell r="F1034" t="str">
            <v>ｵﾜﾘｱｻﾋｼ</v>
          </cell>
          <cell r="G1034" t="str">
            <v>ｱｲﾁｹﾝｵﾜﾘｱｻﾋｼ</v>
          </cell>
        </row>
        <row r="1035">
          <cell r="A1035" t="str">
            <v>232271</v>
          </cell>
          <cell r="B1035" t="str">
            <v>愛知県</v>
          </cell>
          <cell r="C1035" t="str">
            <v>高浜市</v>
          </cell>
          <cell r="D1035" t="str">
            <v>愛知県高浜市</v>
          </cell>
          <cell r="E1035" t="str">
            <v>ｱｲﾁｹﾝ</v>
          </cell>
          <cell r="F1035" t="str">
            <v>ﾀｶﾊﾏｼ</v>
          </cell>
          <cell r="G1035" t="str">
            <v>ｱｲﾁｹﾝﾀｶﾊﾏｼ</v>
          </cell>
        </row>
        <row r="1036">
          <cell r="A1036" t="str">
            <v>232289</v>
          </cell>
          <cell r="B1036" t="str">
            <v>愛知県</v>
          </cell>
          <cell r="C1036" t="str">
            <v>岩倉市</v>
          </cell>
          <cell r="D1036" t="str">
            <v>愛知県岩倉市</v>
          </cell>
          <cell r="E1036" t="str">
            <v>ｱｲﾁｹﾝ</v>
          </cell>
          <cell r="F1036" t="str">
            <v>ｲﾜｸﾗｼ</v>
          </cell>
          <cell r="G1036" t="str">
            <v>ｱｲﾁｹﾝｲﾜｸﾗｼ</v>
          </cell>
        </row>
        <row r="1037">
          <cell r="A1037" t="str">
            <v>232297</v>
          </cell>
          <cell r="B1037" t="str">
            <v>愛知県</v>
          </cell>
          <cell r="C1037" t="str">
            <v>豊明市</v>
          </cell>
          <cell r="D1037" t="str">
            <v>愛知県豊明市</v>
          </cell>
          <cell r="E1037" t="str">
            <v>ｱｲﾁｹﾝ</v>
          </cell>
          <cell r="F1037" t="str">
            <v>ﾄﾖｱｹｼ</v>
          </cell>
          <cell r="G1037" t="str">
            <v>ｱｲﾁｹﾝﾄﾖｱｹｼ</v>
          </cell>
        </row>
        <row r="1038">
          <cell r="A1038" t="str">
            <v>232301</v>
          </cell>
          <cell r="B1038" t="str">
            <v>愛知県</v>
          </cell>
          <cell r="C1038" t="str">
            <v>日進市</v>
          </cell>
          <cell r="D1038" t="str">
            <v>愛知県日進市</v>
          </cell>
          <cell r="E1038" t="str">
            <v>ｱｲﾁｹﾝ</v>
          </cell>
          <cell r="F1038" t="str">
            <v>ﾆｯｼﾝｼ</v>
          </cell>
          <cell r="G1038" t="str">
            <v>ｱｲﾁｹﾝﾆｯｼﾝｼ</v>
          </cell>
        </row>
        <row r="1039">
          <cell r="A1039" t="str">
            <v>232319</v>
          </cell>
          <cell r="B1039" t="str">
            <v>愛知県</v>
          </cell>
          <cell r="C1039" t="str">
            <v>田原市</v>
          </cell>
          <cell r="D1039" t="str">
            <v>愛知県田原市</v>
          </cell>
          <cell r="E1039" t="str">
            <v>ｱｲﾁｹﾝ</v>
          </cell>
          <cell r="F1039" t="str">
            <v>ﾀﾊﾗｼ</v>
          </cell>
          <cell r="G1039" t="str">
            <v>ｱｲﾁｹﾝﾀﾊﾗｼ</v>
          </cell>
        </row>
        <row r="1040">
          <cell r="A1040" t="str">
            <v>232327</v>
          </cell>
          <cell r="B1040" t="str">
            <v>愛知県</v>
          </cell>
          <cell r="C1040" t="str">
            <v>愛西市</v>
          </cell>
          <cell r="D1040" t="str">
            <v>愛知県愛西市</v>
          </cell>
          <cell r="E1040" t="str">
            <v>ｱｲﾁｹﾝ</v>
          </cell>
          <cell r="F1040" t="str">
            <v>ｱｲｻｲｼ</v>
          </cell>
          <cell r="G1040" t="str">
            <v>ｱｲﾁｹﾝｱｲｻｲｼ</v>
          </cell>
        </row>
        <row r="1041">
          <cell r="A1041" t="str">
            <v>232335</v>
          </cell>
          <cell r="B1041" t="str">
            <v>愛知県</v>
          </cell>
          <cell r="C1041" t="str">
            <v>清須市</v>
          </cell>
          <cell r="D1041" t="str">
            <v>愛知県清須市</v>
          </cell>
          <cell r="E1041" t="str">
            <v>ｱｲﾁｹﾝ</v>
          </cell>
          <cell r="F1041" t="str">
            <v>ｷﾖｽｼ</v>
          </cell>
          <cell r="G1041" t="str">
            <v>ｱｲﾁｹﾝｷﾖｽｼ</v>
          </cell>
        </row>
        <row r="1042">
          <cell r="A1042" t="str">
            <v>232343</v>
          </cell>
          <cell r="B1042" t="str">
            <v>愛知県</v>
          </cell>
          <cell r="C1042" t="str">
            <v>北名古屋市</v>
          </cell>
          <cell r="D1042" t="str">
            <v>愛知県北名古屋市</v>
          </cell>
          <cell r="E1042" t="str">
            <v>ｱｲﾁｹﾝ</v>
          </cell>
          <cell r="F1042" t="str">
            <v>ｷﾀﾅｺﾞﾔｼ</v>
          </cell>
          <cell r="G1042" t="str">
            <v>ｱｲﾁｹﾝｷﾀﾅｺﾞﾔｼ</v>
          </cell>
        </row>
        <row r="1043">
          <cell r="A1043" t="str">
            <v>232351</v>
          </cell>
          <cell r="B1043" t="str">
            <v>愛知県</v>
          </cell>
          <cell r="C1043" t="str">
            <v>弥富市</v>
          </cell>
          <cell r="D1043" t="str">
            <v>愛知県弥富市</v>
          </cell>
          <cell r="E1043" t="str">
            <v>ｱｲﾁｹﾝ</v>
          </cell>
          <cell r="F1043" t="str">
            <v>ﾔﾄﾐｼ</v>
          </cell>
          <cell r="G1043" t="str">
            <v>ｱｲﾁｹﾝﾔﾄﾐｼ</v>
          </cell>
        </row>
        <row r="1044">
          <cell r="A1044" t="str">
            <v>232360</v>
          </cell>
          <cell r="B1044" t="str">
            <v>愛知県</v>
          </cell>
          <cell r="C1044" t="str">
            <v>みよし市</v>
          </cell>
          <cell r="D1044" t="str">
            <v>愛知県みよし市</v>
          </cell>
          <cell r="E1044" t="str">
            <v>ｱｲﾁｹﾝ</v>
          </cell>
          <cell r="F1044" t="str">
            <v>ﾐﾖｼｼ</v>
          </cell>
          <cell r="G1044" t="str">
            <v>ｱｲﾁｹﾝﾐﾖｼｼ</v>
          </cell>
        </row>
        <row r="1045">
          <cell r="A1045" t="str">
            <v>232378</v>
          </cell>
          <cell r="B1045" t="str">
            <v>愛知県</v>
          </cell>
          <cell r="C1045" t="str">
            <v>あま市</v>
          </cell>
          <cell r="D1045" t="str">
            <v>愛知県あま市</v>
          </cell>
          <cell r="E1045" t="str">
            <v>ｱｲﾁｹﾝ</v>
          </cell>
          <cell r="F1045" t="str">
            <v>ｱﾏｼ</v>
          </cell>
          <cell r="G1045" t="str">
            <v>ｱｲﾁｹﾝｱﾏｼ</v>
          </cell>
        </row>
        <row r="1046">
          <cell r="A1046" t="str">
            <v>232386</v>
          </cell>
          <cell r="B1046" t="str">
            <v>愛知県</v>
          </cell>
          <cell r="C1046" t="str">
            <v>長久手市</v>
          </cell>
          <cell r="D1046" t="str">
            <v>愛知県長久手市</v>
          </cell>
          <cell r="E1046" t="str">
            <v>ｱｲﾁｹﾝ</v>
          </cell>
          <cell r="F1046" t="str">
            <v>ﾅｶﾞｸﾃｼ</v>
          </cell>
          <cell r="G1046" t="str">
            <v>ｱｲﾁｹﾝﾅｶﾞｸﾃｼ</v>
          </cell>
        </row>
        <row r="1047">
          <cell r="A1047" t="str">
            <v>233021</v>
          </cell>
          <cell r="B1047" t="str">
            <v>愛知県</v>
          </cell>
          <cell r="C1047" t="str">
            <v>東郷町</v>
          </cell>
          <cell r="D1047" t="str">
            <v>愛知県東郷町</v>
          </cell>
          <cell r="E1047" t="str">
            <v>ｱｲﾁｹﾝ</v>
          </cell>
          <cell r="F1047" t="str">
            <v>ﾄｳｺﾞｳﾁｮｳ</v>
          </cell>
          <cell r="G1047" t="str">
            <v>ｱｲﾁｹﾝﾄｳｺﾞｳﾁｮｳ</v>
          </cell>
        </row>
        <row r="1048">
          <cell r="A1048" t="str">
            <v>233421</v>
          </cell>
          <cell r="B1048" t="str">
            <v>愛知県</v>
          </cell>
          <cell r="C1048" t="str">
            <v>豊山町</v>
          </cell>
          <cell r="D1048" t="str">
            <v>愛知県豊山町</v>
          </cell>
          <cell r="E1048" t="str">
            <v>ｱｲﾁｹﾝ</v>
          </cell>
          <cell r="F1048" t="str">
            <v>ﾄﾖﾔﾏﾁｮｳ</v>
          </cell>
          <cell r="G1048" t="str">
            <v>ｱｲﾁｹﾝﾄﾖﾔﾏﾁｮｳ</v>
          </cell>
        </row>
        <row r="1049">
          <cell r="A1049" t="str">
            <v>233617</v>
          </cell>
          <cell r="B1049" t="str">
            <v>愛知県</v>
          </cell>
          <cell r="C1049" t="str">
            <v>大口町</v>
          </cell>
          <cell r="D1049" t="str">
            <v>愛知県大口町</v>
          </cell>
          <cell r="E1049" t="str">
            <v>ｱｲﾁｹﾝ</v>
          </cell>
          <cell r="F1049" t="str">
            <v>ｵｵｸﾞﾁﾁｮｳ</v>
          </cell>
          <cell r="G1049" t="str">
            <v>ｱｲﾁｹﾝｵｵｸﾞﾁﾁｮｳ</v>
          </cell>
        </row>
        <row r="1050">
          <cell r="A1050" t="str">
            <v>233625</v>
          </cell>
          <cell r="B1050" t="str">
            <v>愛知県</v>
          </cell>
          <cell r="C1050" t="str">
            <v>扶桑町</v>
          </cell>
          <cell r="D1050" t="str">
            <v>愛知県扶桑町</v>
          </cell>
          <cell r="E1050" t="str">
            <v>ｱｲﾁｹﾝ</v>
          </cell>
          <cell r="F1050" t="str">
            <v>ﾌｿｳﾁｮｳ</v>
          </cell>
          <cell r="G1050" t="str">
            <v>ｱｲﾁｹﾝﾌｿｳﾁｮｳ</v>
          </cell>
        </row>
        <row r="1051">
          <cell r="A1051" t="str">
            <v>234249</v>
          </cell>
          <cell r="B1051" t="str">
            <v>愛知県</v>
          </cell>
          <cell r="C1051" t="str">
            <v>大治町</v>
          </cell>
          <cell r="D1051" t="str">
            <v>愛知県大治町</v>
          </cell>
          <cell r="E1051" t="str">
            <v>ｱｲﾁｹﾝ</v>
          </cell>
          <cell r="F1051" t="str">
            <v>ｵｵﾊﾙﾁｮｳ</v>
          </cell>
          <cell r="G1051" t="str">
            <v>ｱｲﾁｹﾝｵｵﾊﾙﾁｮｳ</v>
          </cell>
        </row>
        <row r="1052">
          <cell r="A1052" t="str">
            <v>234257</v>
          </cell>
          <cell r="B1052" t="str">
            <v>愛知県</v>
          </cell>
          <cell r="C1052" t="str">
            <v>蟹江町</v>
          </cell>
          <cell r="D1052" t="str">
            <v>愛知県蟹江町</v>
          </cell>
          <cell r="E1052" t="str">
            <v>ｱｲﾁｹﾝ</v>
          </cell>
          <cell r="F1052" t="str">
            <v>ｶﾆｴﾁｮｳ</v>
          </cell>
          <cell r="G1052" t="str">
            <v>ｱｲﾁｹﾝｶﾆｴﾁｮｳ</v>
          </cell>
        </row>
        <row r="1053">
          <cell r="A1053" t="str">
            <v>234273</v>
          </cell>
          <cell r="B1053" t="str">
            <v>愛知県</v>
          </cell>
          <cell r="C1053" t="str">
            <v>飛島村</v>
          </cell>
          <cell r="D1053" t="str">
            <v>愛知県飛島村</v>
          </cell>
          <cell r="E1053" t="str">
            <v>ｱｲﾁｹﾝ</v>
          </cell>
          <cell r="F1053" t="str">
            <v>ﾄﾋﾞｼﾏﾑﾗ</v>
          </cell>
          <cell r="G1053" t="str">
            <v>ｱｲﾁｹﾝﾄﾋﾞｼﾏﾑﾗ</v>
          </cell>
        </row>
        <row r="1054">
          <cell r="A1054" t="str">
            <v>234419</v>
          </cell>
          <cell r="B1054" t="str">
            <v>愛知県</v>
          </cell>
          <cell r="C1054" t="str">
            <v>阿久比町</v>
          </cell>
          <cell r="D1054" t="str">
            <v>愛知県阿久比町</v>
          </cell>
          <cell r="E1054" t="str">
            <v>ｱｲﾁｹﾝ</v>
          </cell>
          <cell r="F1054" t="str">
            <v>ｱｸﾞｲﾁｮｳ</v>
          </cell>
          <cell r="G1054" t="str">
            <v>ｱｲﾁｹﾝｱｸﾞｲﾁｮｳ</v>
          </cell>
        </row>
        <row r="1055">
          <cell r="A1055" t="str">
            <v>234427</v>
          </cell>
          <cell r="B1055" t="str">
            <v>愛知県</v>
          </cell>
          <cell r="C1055" t="str">
            <v>東浦町</v>
          </cell>
          <cell r="D1055" t="str">
            <v>愛知県東浦町</v>
          </cell>
          <cell r="E1055" t="str">
            <v>ｱｲﾁｹﾝ</v>
          </cell>
          <cell r="F1055" t="str">
            <v>ﾋｶﾞｼｳﾗﾁｮｳ</v>
          </cell>
          <cell r="G1055" t="str">
            <v>ｱｲﾁｹﾝﾋｶﾞｼｳﾗﾁｮｳ</v>
          </cell>
        </row>
        <row r="1056">
          <cell r="A1056" t="str">
            <v>234451</v>
          </cell>
          <cell r="B1056" t="str">
            <v>愛知県</v>
          </cell>
          <cell r="C1056" t="str">
            <v>南知多町</v>
          </cell>
          <cell r="D1056" t="str">
            <v>愛知県南知多町</v>
          </cell>
          <cell r="E1056" t="str">
            <v>ｱｲﾁｹﾝ</v>
          </cell>
          <cell r="F1056" t="str">
            <v>ﾐﾅﾐﾁﾀﾁｮｳ</v>
          </cell>
          <cell r="G1056" t="str">
            <v>ｱｲﾁｹﾝﾐﾅﾐﾁﾀﾁｮｳ</v>
          </cell>
        </row>
        <row r="1057">
          <cell r="A1057" t="str">
            <v>234460</v>
          </cell>
          <cell r="B1057" t="str">
            <v>愛知県</v>
          </cell>
          <cell r="C1057" t="str">
            <v>美浜町</v>
          </cell>
          <cell r="D1057" t="str">
            <v>愛知県美浜町</v>
          </cell>
          <cell r="E1057" t="str">
            <v>ｱｲﾁｹﾝ</v>
          </cell>
          <cell r="F1057" t="str">
            <v>ﾐﾊﾏﾁｮｳ</v>
          </cell>
          <cell r="G1057" t="str">
            <v>ｱｲﾁｹﾝﾐﾊﾏﾁｮｳ</v>
          </cell>
        </row>
        <row r="1058">
          <cell r="A1058" t="str">
            <v>234478</v>
          </cell>
          <cell r="B1058" t="str">
            <v>愛知県</v>
          </cell>
          <cell r="C1058" t="str">
            <v>武豊町</v>
          </cell>
          <cell r="D1058" t="str">
            <v>愛知県武豊町</v>
          </cell>
          <cell r="E1058" t="str">
            <v>ｱｲﾁｹﾝ</v>
          </cell>
          <cell r="F1058" t="str">
            <v>ﾀｹﾄﾖﾁｮｳ</v>
          </cell>
          <cell r="G1058" t="str">
            <v>ｱｲﾁｹﾝﾀｹﾄﾖﾁｮｳ</v>
          </cell>
        </row>
        <row r="1059">
          <cell r="A1059" t="str">
            <v>235016</v>
          </cell>
          <cell r="B1059" t="str">
            <v>愛知県</v>
          </cell>
          <cell r="C1059" t="str">
            <v>幸田町</v>
          </cell>
          <cell r="D1059" t="str">
            <v>愛知県幸田町</v>
          </cell>
          <cell r="E1059" t="str">
            <v>ｱｲﾁｹﾝ</v>
          </cell>
          <cell r="F1059" t="str">
            <v>ｺｳﾀﾁｮｳ</v>
          </cell>
          <cell r="G1059" t="str">
            <v>ｱｲﾁｹﾝｺｳﾀﾁｮｳ</v>
          </cell>
        </row>
        <row r="1060">
          <cell r="A1060" t="str">
            <v>235610</v>
          </cell>
          <cell r="B1060" t="str">
            <v>愛知県</v>
          </cell>
          <cell r="C1060" t="str">
            <v>設楽町</v>
          </cell>
          <cell r="D1060" t="str">
            <v>愛知県設楽町</v>
          </cell>
          <cell r="E1060" t="str">
            <v>ｱｲﾁｹﾝ</v>
          </cell>
          <cell r="F1060" t="str">
            <v>ｼﾀﾗﾁｮｳ</v>
          </cell>
          <cell r="G1060" t="str">
            <v>ｱｲﾁｹﾝｼﾀﾗﾁｮｳ</v>
          </cell>
        </row>
        <row r="1061">
          <cell r="A1061" t="str">
            <v>235628</v>
          </cell>
          <cell r="B1061" t="str">
            <v>愛知県</v>
          </cell>
          <cell r="C1061" t="str">
            <v>東栄町</v>
          </cell>
          <cell r="D1061" t="str">
            <v>愛知県東栄町</v>
          </cell>
          <cell r="E1061" t="str">
            <v>ｱｲﾁｹﾝ</v>
          </cell>
          <cell r="F1061" t="str">
            <v>ﾄｳｴｲﾁｮｳ</v>
          </cell>
          <cell r="G1061" t="str">
            <v>ｱｲﾁｹﾝﾄｳｴｲﾁｮｳ</v>
          </cell>
        </row>
        <row r="1062">
          <cell r="A1062" t="str">
            <v>235636</v>
          </cell>
          <cell r="B1062" t="str">
            <v>愛知県</v>
          </cell>
          <cell r="C1062" t="str">
            <v>豊根村</v>
          </cell>
          <cell r="D1062" t="str">
            <v>愛知県豊根村</v>
          </cell>
          <cell r="E1062" t="str">
            <v>ｱｲﾁｹﾝ</v>
          </cell>
          <cell r="F1062" t="str">
            <v>ﾄﾖﾈﾑﾗ</v>
          </cell>
          <cell r="G1062" t="str">
            <v>ｱｲﾁｹﾝﾄﾖﾈﾑﾗ</v>
          </cell>
        </row>
        <row r="1063">
          <cell r="A1063" t="str">
            <v>240001</v>
          </cell>
          <cell r="B1063" t="str">
            <v>三重県</v>
          </cell>
          <cell r="D1063" t="str">
            <v>三重県</v>
          </cell>
          <cell r="E1063" t="str">
            <v>ﾐｴｹﾝ</v>
          </cell>
          <cell r="G1063" t="str">
            <v>ﾐｴｹﾝ</v>
          </cell>
        </row>
        <row r="1064">
          <cell r="A1064" t="str">
            <v>242012</v>
          </cell>
          <cell r="B1064" t="str">
            <v>三重県</v>
          </cell>
          <cell r="C1064" t="str">
            <v>津市</v>
          </cell>
          <cell r="D1064" t="str">
            <v>三重県津市</v>
          </cell>
          <cell r="E1064" t="str">
            <v>ﾐｴｹﾝ</v>
          </cell>
          <cell r="F1064" t="str">
            <v>ﾂｼ</v>
          </cell>
          <cell r="G1064" t="str">
            <v>ﾐｴｹﾝﾂｼ</v>
          </cell>
        </row>
        <row r="1065">
          <cell r="A1065" t="str">
            <v>242021</v>
          </cell>
          <cell r="B1065" t="str">
            <v>三重県</v>
          </cell>
          <cell r="C1065" t="str">
            <v>四日市市</v>
          </cell>
          <cell r="D1065" t="str">
            <v>三重県四日市市</v>
          </cell>
          <cell r="E1065" t="str">
            <v>ﾐｴｹﾝ</v>
          </cell>
          <cell r="F1065" t="str">
            <v>ﾖｯｶｲﾁｼ</v>
          </cell>
          <cell r="G1065" t="str">
            <v>ﾐｴｹﾝﾖｯｶｲﾁｼ</v>
          </cell>
        </row>
        <row r="1066">
          <cell r="A1066" t="str">
            <v>242039</v>
          </cell>
          <cell r="B1066" t="str">
            <v>三重県</v>
          </cell>
          <cell r="C1066" t="str">
            <v>伊勢市</v>
          </cell>
          <cell r="D1066" t="str">
            <v>三重県伊勢市</v>
          </cell>
          <cell r="E1066" t="str">
            <v>ﾐｴｹﾝ</v>
          </cell>
          <cell r="F1066" t="str">
            <v>ｲｾｼ</v>
          </cell>
          <cell r="G1066" t="str">
            <v>ﾐｴｹﾝｲｾｼ</v>
          </cell>
        </row>
        <row r="1067">
          <cell r="A1067" t="str">
            <v>242047</v>
          </cell>
          <cell r="B1067" t="str">
            <v>三重県</v>
          </cell>
          <cell r="C1067" t="str">
            <v>松阪市</v>
          </cell>
          <cell r="D1067" t="str">
            <v>三重県松阪市</v>
          </cell>
          <cell r="E1067" t="str">
            <v>ﾐｴｹﾝ</v>
          </cell>
          <cell r="F1067" t="str">
            <v>ﾏﾂｻｶｼ</v>
          </cell>
          <cell r="G1067" t="str">
            <v>ﾐｴｹﾝﾏﾂｻｶｼ</v>
          </cell>
        </row>
        <row r="1068">
          <cell r="A1068" t="str">
            <v>242055</v>
          </cell>
          <cell r="B1068" t="str">
            <v>三重県</v>
          </cell>
          <cell r="C1068" t="str">
            <v>桑名市</v>
          </cell>
          <cell r="D1068" t="str">
            <v>三重県桑名市</v>
          </cell>
          <cell r="E1068" t="str">
            <v>ﾐｴｹﾝ</v>
          </cell>
          <cell r="F1068" t="str">
            <v>ｸﾜﾅｼ</v>
          </cell>
          <cell r="G1068" t="str">
            <v>ﾐｴｹﾝｸﾜﾅｼ</v>
          </cell>
        </row>
        <row r="1069">
          <cell r="A1069" t="str">
            <v>242071</v>
          </cell>
          <cell r="B1069" t="str">
            <v>三重県</v>
          </cell>
          <cell r="C1069" t="str">
            <v>鈴鹿市</v>
          </cell>
          <cell r="D1069" t="str">
            <v>三重県鈴鹿市</v>
          </cell>
          <cell r="E1069" t="str">
            <v>ﾐｴｹﾝ</v>
          </cell>
          <cell r="F1069" t="str">
            <v>ｽｽﾞｶｼ</v>
          </cell>
          <cell r="G1069" t="str">
            <v>ﾐｴｹﾝｽｽﾞｶｼ</v>
          </cell>
        </row>
        <row r="1070">
          <cell r="A1070" t="str">
            <v>242080</v>
          </cell>
          <cell r="B1070" t="str">
            <v>三重県</v>
          </cell>
          <cell r="C1070" t="str">
            <v>名張市</v>
          </cell>
          <cell r="D1070" t="str">
            <v>三重県名張市</v>
          </cell>
          <cell r="E1070" t="str">
            <v>ﾐｴｹﾝ</v>
          </cell>
          <cell r="F1070" t="str">
            <v>ﾅﾊﾞﾘｼ</v>
          </cell>
          <cell r="G1070" t="str">
            <v>ﾐｴｹﾝﾅﾊﾞﾘｼ</v>
          </cell>
        </row>
        <row r="1071">
          <cell r="A1071" t="str">
            <v>242098</v>
          </cell>
          <cell r="B1071" t="str">
            <v>三重県</v>
          </cell>
          <cell r="C1071" t="str">
            <v>尾鷲市</v>
          </cell>
          <cell r="D1071" t="str">
            <v>三重県尾鷲市</v>
          </cell>
          <cell r="E1071" t="str">
            <v>ﾐｴｹﾝ</v>
          </cell>
          <cell r="F1071" t="str">
            <v>ｵﾜｾｼ</v>
          </cell>
          <cell r="G1071" t="str">
            <v>ﾐｴｹﾝｵﾜｾｼ</v>
          </cell>
        </row>
        <row r="1072">
          <cell r="A1072" t="str">
            <v>242101</v>
          </cell>
          <cell r="B1072" t="str">
            <v>三重県</v>
          </cell>
          <cell r="C1072" t="str">
            <v>亀山市</v>
          </cell>
          <cell r="D1072" t="str">
            <v>三重県亀山市</v>
          </cell>
          <cell r="E1072" t="str">
            <v>ﾐｴｹﾝ</v>
          </cell>
          <cell r="F1072" t="str">
            <v>ｶﾒﾔﾏｼ</v>
          </cell>
          <cell r="G1072" t="str">
            <v>ﾐｴｹﾝｶﾒﾔﾏｼ</v>
          </cell>
        </row>
        <row r="1073">
          <cell r="A1073" t="str">
            <v>242110</v>
          </cell>
          <cell r="B1073" t="str">
            <v>三重県</v>
          </cell>
          <cell r="C1073" t="str">
            <v>鳥羽市</v>
          </cell>
          <cell r="D1073" t="str">
            <v>三重県鳥羽市</v>
          </cell>
          <cell r="E1073" t="str">
            <v>ﾐｴｹﾝ</v>
          </cell>
          <cell r="F1073" t="str">
            <v>ﾄﾊﾞｼ</v>
          </cell>
          <cell r="G1073" t="str">
            <v>ﾐｴｹﾝﾄﾊﾞｼ</v>
          </cell>
        </row>
        <row r="1074">
          <cell r="A1074" t="str">
            <v>242128</v>
          </cell>
          <cell r="B1074" t="str">
            <v>三重県</v>
          </cell>
          <cell r="C1074" t="str">
            <v>熊野市</v>
          </cell>
          <cell r="D1074" t="str">
            <v>三重県熊野市</v>
          </cell>
          <cell r="E1074" t="str">
            <v>ﾐｴｹﾝ</v>
          </cell>
          <cell r="F1074" t="str">
            <v>ｸﾏﾉｼ</v>
          </cell>
          <cell r="G1074" t="str">
            <v>ﾐｴｹﾝｸﾏﾉｼ</v>
          </cell>
        </row>
        <row r="1075">
          <cell r="A1075" t="str">
            <v>242144</v>
          </cell>
          <cell r="B1075" t="str">
            <v>三重県</v>
          </cell>
          <cell r="C1075" t="str">
            <v>いなべ市</v>
          </cell>
          <cell r="D1075" t="str">
            <v>三重県いなべ市</v>
          </cell>
          <cell r="E1075" t="str">
            <v>ﾐｴｹﾝ</v>
          </cell>
          <cell r="F1075" t="str">
            <v>ｲﾅﾍﾞｼ</v>
          </cell>
          <cell r="G1075" t="str">
            <v>ﾐｴｹﾝｲﾅﾍﾞｼ</v>
          </cell>
        </row>
        <row r="1076">
          <cell r="A1076" t="str">
            <v>242152</v>
          </cell>
          <cell r="B1076" t="str">
            <v>三重県</v>
          </cell>
          <cell r="C1076" t="str">
            <v>志摩市</v>
          </cell>
          <cell r="D1076" t="str">
            <v>三重県志摩市</v>
          </cell>
          <cell r="E1076" t="str">
            <v>ﾐｴｹﾝ</v>
          </cell>
          <cell r="F1076" t="str">
            <v>ｼﾏｼ</v>
          </cell>
          <cell r="G1076" t="str">
            <v>ﾐｴｹﾝｼﾏｼ</v>
          </cell>
        </row>
        <row r="1077">
          <cell r="A1077" t="str">
            <v>242161</v>
          </cell>
          <cell r="B1077" t="str">
            <v>三重県</v>
          </cell>
          <cell r="C1077" t="str">
            <v>伊賀市</v>
          </cell>
          <cell r="D1077" t="str">
            <v>三重県伊賀市</v>
          </cell>
          <cell r="E1077" t="str">
            <v>ﾐｴｹﾝ</v>
          </cell>
          <cell r="F1077" t="str">
            <v>ｲｶﾞｼ</v>
          </cell>
          <cell r="G1077" t="str">
            <v>ﾐｴｹﾝｲｶﾞｼ</v>
          </cell>
        </row>
        <row r="1078">
          <cell r="A1078" t="str">
            <v>243035</v>
          </cell>
          <cell r="B1078" t="str">
            <v>三重県</v>
          </cell>
          <cell r="C1078" t="str">
            <v>木曽岬町</v>
          </cell>
          <cell r="D1078" t="str">
            <v>三重県木曽岬町</v>
          </cell>
          <cell r="E1078" t="str">
            <v>ﾐｴｹﾝ</v>
          </cell>
          <cell r="F1078" t="str">
            <v>ｷｿｻｷﾁｮｳ</v>
          </cell>
          <cell r="G1078" t="str">
            <v>ﾐｴｹﾝｷｿｻｷﾁｮｳ</v>
          </cell>
        </row>
        <row r="1079">
          <cell r="A1079" t="str">
            <v>243248</v>
          </cell>
          <cell r="B1079" t="str">
            <v>三重県</v>
          </cell>
          <cell r="C1079" t="str">
            <v>東員町</v>
          </cell>
          <cell r="D1079" t="str">
            <v>三重県東員町</v>
          </cell>
          <cell r="E1079" t="str">
            <v>ﾐｴｹﾝ</v>
          </cell>
          <cell r="F1079" t="str">
            <v>ﾄｳｲﾝﾁｮｳ</v>
          </cell>
          <cell r="G1079" t="str">
            <v>ﾐｴｹﾝﾄｳｲﾝﾁｮｳ</v>
          </cell>
        </row>
        <row r="1080">
          <cell r="A1080" t="str">
            <v>243418</v>
          </cell>
          <cell r="B1080" t="str">
            <v>三重県</v>
          </cell>
          <cell r="C1080" t="str">
            <v>菰野町</v>
          </cell>
          <cell r="D1080" t="str">
            <v>三重県菰野町</v>
          </cell>
          <cell r="E1080" t="str">
            <v>ﾐｴｹﾝ</v>
          </cell>
          <cell r="F1080" t="str">
            <v>ｺﾓﾉﾁｮｳ</v>
          </cell>
          <cell r="G1080" t="str">
            <v>ﾐｴｹﾝｺﾓﾉﾁｮｳ</v>
          </cell>
        </row>
        <row r="1081">
          <cell r="A1081" t="str">
            <v>243434</v>
          </cell>
          <cell r="B1081" t="str">
            <v>三重県</v>
          </cell>
          <cell r="C1081" t="str">
            <v>朝日町</v>
          </cell>
          <cell r="D1081" t="str">
            <v>三重県朝日町</v>
          </cell>
          <cell r="E1081" t="str">
            <v>ﾐｴｹﾝ</v>
          </cell>
          <cell r="F1081" t="str">
            <v>ｱｻﾋﾁｮｳ</v>
          </cell>
          <cell r="G1081" t="str">
            <v>ﾐｴｹﾝｱｻﾋﾁｮｳ</v>
          </cell>
        </row>
        <row r="1082">
          <cell r="A1082" t="str">
            <v>243442</v>
          </cell>
          <cell r="B1082" t="str">
            <v>三重県</v>
          </cell>
          <cell r="C1082" t="str">
            <v>川越町</v>
          </cell>
          <cell r="D1082" t="str">
            <v>三重県川越町</v>
          </cell>
          <cell r="E1082" t="str">
            <v>ﾐｴｹﾝ</v>
          </cell>
          <cell r="F1082" t="str">
            <v>ｶﾜｺﾞｴﾁｮｳ</v>
          </cell>
          <cell r="G1082" t="str">
            <v>ﾐｴｹﾝｶﾜｺﾞｴﾁｮｳ</v>
          </cell>
        </row>
        <row r="1083">
          <cell r="A1083" t="str">
            <v>244414</v>
          </cell>
          <cell r="B1083" t="str">
            <v>三重県</v>
          </cell>
          <cell r="C1083" t="str">
            <v>多気町</v>
          </cell>
          <cell r="D1083" t="str">
            <v>三重県多気町</v>
          </cell>
          <cell r="E1083" t="str">
            <v>ﾐｴｹﾝ</v>
          </cell>
          <cell r="F1083" t="str">
            <v>ﾀｷﾁｮｳ</v>
          </cell>
          <cell r="G1083" t="str">
            <v>ﾐｴｹﾝﾀｷﾁｮｳ</v>
          </cell>
        </row>
        <row r="1084">
          <cell r="A1084" t="str">
            <v>244422</v>
          </cell>
          <cell r="B1084" t="str">
            <v>三重県</v>
          </cell>
          <cell r="C1084" t="str">
            <v>明和町</v>
          </cell>
          <cell r="D1084" t="str">
            <v>三重県明和町</v>
          </cell>
          <cell r="E1084" t="str">
            <v>ﾐｴｹﾝ</v>
          </cell>
          <cell r="F1084" t="str">
            <v>ﾒｲﾜﾁｮｳ</v>
          </cell>
          <cell r="G1084" t="str">
            <v>ﾐｴｹﾝﾒｲﾜﾁｮｳ</v>
          </cell>
        </row>
        <row r="1085">
          <cell r="A1085" t="str">
            <v>244431</v>
          </cell>
          <cell r="B1085" t="str">
            <v>三重県</v>
          </cell>
          <cell r="C1085" t="str">
            <v>大台町</v>
          </cell>
          <cell r="D1085" t="str">
            <v>三重県大台町</v>
          </cell>
          <cell r="E1085" t="str">
            <v>ﾐｴｹﾝ</v>
          </cell>
          <cell r="F1085" t="str">
            <v>ｵｵﾀﾞｲﾁｮｳ</v>
          </cell>
          <cell r="G1085" t="str">
            <v>ﾐｴｹﾝｵｵﾀﾞｲﾁｮｳ</v>
          </cell>
        </row>
        <row r="1086">
          <cell r="A1086" t="str">
            <v>244619</v>
          </cell>
          <cell r="B1086" t="str">
            <v>三重県</v>
          </cell>
          <cell r="C1086" t="str">
            <v>玉城町</v>
          </cell>
          <cell r="D1086" t="str">
            <v>三重県玉城町</v>
          </cell>
          <cell r="E1086" t="str">
            <v>ﾐｴｹﾝ</v>
          </cell>
          <cell r="F1086" t="str">
            <v>ﾀﾏｷﾁｮｳ</v>
          </cell>
          <cell r="G1086" t="str">
            <v>ﾐｴｹﾝﾀﾏｷﾁｮｳ</v>
          </cell>
        </row>
        <row r="1087">
          <cell r="A1087" t="str">
            <v>244708</v>
          </cell>
          <cell r="B1087" t="str">
            <v>三重県</v>
          </cell>
          <cell r="C1087" t="str">
            <v>度会町</v>
          </cell>
          <cell r="D1087" t="str">
            <v>三重県度会町</v>
          </cell>
          <cell r="E1087" t="str">
            <v>ﾐｴｹﾝ</v>
          </cell>
          <cell r="F1087" t="str">
            <v>ﾜﾀﾗｲﾁｮｳ</v>
          </cell>
          <cell r="G1087" t="str">
            <v>ﾐｴｹﾝﾜﾀﾗｲﾁｮｳ</v>
          </cell>
        </row>
        <row r="1088">
          <cell r="A1088" t="str">
            <v>244716</v>
          </cell>
          <cell r="B1088" t="str">
            <v>三重県</v>
          </cell>
          <cell r="C1088" t="str">
            <v>大紀町</v>
          </cell>
          <cell r="D1088" t="str">
            <v>三重県大紀町</v>
          </cell>
          <cell r="E1088" t="str">
            <v>ﾐｴｹﾝ</v>
          </cell>
          <cell r="F1088" t="str">
            <v>ﾀｲｷﾁｮｳ</v>
          </cell>
          <cell r="G1088" t="str">
            <v>ﾐｴｹﾝﾀｲｷﾁｮｳ</v>
          </cell>
        </row>
        <row r="1089">
          <cell r="A1089" t="str">
            <v>244724</v>
          </cell>
          <cell r="B1089" t="str">
            <v>三重県</v>
          </cell>
          <cell r="C1089" t="str">
            <v>南伊勢町</v>
          </cell>
          <cell r="D1089" t="str">
            <v>三重県南伊勢町</v>
          </cell>
          <cell r="E1089" t="str">
            <v>ﾐｴｹﾝ</v>
          </cell>
          <cell r="F1089" t="str">
            <v>ﾐﾅﾐｲｾﾁｮｳ</v>
          </cell>
          <cell r="G1089" t="str">
            <v>ﾐｴｹﾝﾐﾅﾐｲｾﾁｮｳ</v>
          </cell>
        </row>
        <row r="1090">
          <cell r="A1090" t="str">
            <v>245437</v>
          </cell>
          <cell r="B1090" t="str">
            <v>三重県</v>
          </cell>
          <cell r="C1090" t="str">
            <v>紀北町</v>
          </cell>
          <cell r="D1090" t="str">
            <v>三重県紀北町</v>
          </cell>
          <cell r="E1090" t="str">
            <v>ﾐｴｹﾝ</v>
          </cell>
          <cell r="F1090" t="str">
            <v>ｷﾎｸﾁｮｳ</v>
          </cell>
          <cell r="G1090" t="str">
            <v>ﾐｴｹﾝｷﾎｸﾁｮｳ</v>
          </cell>
        </row>
        <row r="1091">
          <cell r="A1091" t="str">
            <v>245615</v>
          </cell>
          <cell r="B1091" t="str">
            <v>三重県</v>
          </cell>
          <cell r="C1091" t="str">
            <v>御浜町</v>
          </cell>
          <cell r="D1091" t="str">
            <v>三重県御浜町</v>
          </cell>
          <cell r="E1091" t="str">
            <v>ﾐｴｹﾝ</v>
          </cell>
          <cell r="F1091" t="str">
            <v>ﾐﾊﾏﾁｮｳ</v>
          </cell>
          <cell r="G1091" t="str">
            <v>ﾐｴｹﾝﾐﾊﾏﾁｮｳ</v>
          </cell>
        </row>
        <row r="1092">
          <cell r="A1092" t="str">
            <v>245623</v>
          </cell>
          <cell r="B1092" t="str">
            <v>三重県</v>
          </cell>
          <cell r="C1092" t="str">
            <v>紀宝町</v>
          </cell>
          <cell r="D1092" t="str">
            <v>三重県紀宝町</v>
          </cell>
          <cell r="E1092" t="str">
            <v>ﾐｴｹﾝ</v>
          </cell>
          <cell r="F1092" t="str">
            <v>ｷﾎｳﾁｮｳ</v>
          </cell>
          <cell r="G1092" t="str">
            <v>ﾐｴｹﾝｷﾎｳﾁｮｳ</v>
          </cell>
        </row>
        <row r="1093">
          <cell r="A1093" t="str">
            <v>250007</v>
          </cell>
          <cell r="B1093" t="str">
            <v>滋賀県</v>
          </cell>
          <cell r="D1093" t="str">
            <v>滋賀県</v>
          </cell>
          <cell r="E1093" t="str">
            <v>ｼｶﾞｹﾝ</v>
          </cell>
          <cell r="G1093" t="str">
            <v>ｼｶﾞｹﾝ</v>
          </cell>
        </row>
        <row r="1094">
          <cell r="A1094" t="str">
            <v>252018</v>
          </cell>
          <cell r="B1094" t="str">
            <v>滋賀県</v>
          </cell>
          <cell r="C1094" t="str">
            <v>大津市</v>
          </cell>
          <cell r="D1094" t="str">
            <v>滋賀県大津市</v>
          </cell>
          <cell r="E1094" t="str">
            <v>ｼｶﾞｹﾝ</v>
          </cell>
          <cell r="F1094" t="str">
            <v>ｵｵﾂｼ</v>
          </cell>
          <cell r="G1094" t="str">
            <v>ｼｶﾞｹﾝｵｵﾂｼ</v>
          </cell>
        </row>
        <row r="1095">
          <cell r="A1095" t="str">
            <v>252026</v>
          </cell>
          <cell r="B1095" t="str">
            <v>滋賀県</v>
          </cell>
          <cell r="C1095" t="str">
            <v>彦根市</v>
          </cell>
          <cell r="D1095" t="str">
            <v>滋賀県彦根市</v>
          </cell>
          <cell r="E1095" t="str">
            <v>ｼｶﾞｹﾝ</v>
          </cell>
          <cell r="F1095" t="str">
            <v>ﾋｺﾈｼ</v>
          </cell>
          <cell r="G1095" t="str">
            <v>ｼｶﾞｹﾝﾋｺﾈｼ</v>
          </cell>
        </row>
        <row r="1096">
          <cell r="A1096" t="str">
            <v>252034</v>
          </cell>
          <cell r="B1096" t="str">
            <v>滋賀県</v>
          </cell>
          <cell r="C1096" t="str">
            <v>長浜市</v>
          </cell>
          <cell r="D1096" t="str">
            <v>滋賀県長浜市</v>
          </cell>
          <cell r="E1096" t="str">
            <v>ｼｶﾞｹﾝ</v>
          </cell>
          <cell r="F1096" t="str">
            <v>ﾅｶﾞﾊﾏｼ</v>
          </cell>
          <cell r="G1096" t="str">
            <v>ｼｶﾞｹﾝﾅｶﾞﾊﾏｼ</v>
          </cell>
        </row>
        <row r="1097">
          <cell r="A1097" t="str">
            <v>252042</v>
          </cell>
          <cell r="B1097" t="str">
            <v>滋賀県</v>
          </cell>
          <cell r="C1097" t="str">
            <v>近江八幡市</v>
          </cell>
          <cell r="D1097" t="str">
            <v>滋賀県近江八幡市</v>
          </cell>
          <cell r="E1097" t="str">
            <v>ｼｶﾞｹﾝ</v>
          </cell>
          <cell r="F1097" t="str">
            <v>ｵｳﾐﾊﾁﾏﾝｼ</v>
          </cell>
          <cell r="G1097" t="str">
            <v>ｼｶﾞｹﾝｵｳﾐﾊﾁﾏﾝｼ</v>
          </cell>
        </row>
        <row r="1098">
          <cell r="A1098" t="str">
            <v>252069</v>
          </cell>
          <cell r="B1098" t="str">
            <v>滋賀県</v>
          </cell>
          <cell r="C1098" t="str">
            <v>草津市</v>
          </cell>
          <cell r="D1098" t="str">
            <v>滋賀県草津市</v>
          </cell>
          <cell r="E1098" t="str">
            <v>ｼｶﾞｹﾝ</v>
          </cell>
          <cell r="F1098" t="str">
            <v>ｸｻﾂｼ</v>
          </cell>
          <cell r="G1098" t="str">
            <v>ｼｶﾞｹﾝｸｻﾂｼ</v>
          </cell>
        </row>
        <row r="1099">
          <cell r="A1099" t="str">
            <v>252077</v>
          </cell>
          <cell r="B1099" t="str">
            <v>滋賀県</v>
          </cell>
          <cell r="C1099" t="str">
            <v>守山市</v>
          </cell>
          <cell r="D1099" t="str">
            <v>滋賀県守山市</v>
          </cell>
          <cell r="E1099" t="str">
            <v>ｼｶﾞｹﾝ</v>
          </cell>
          <cell r="F1099" t="str">
            <v>ﾓﾘﾔﾏｼ</v>
          </cell>
          <cell r="G1099" t="str">
            <v>ｼｶﾞｹﾝﾓﾘﾔﾏｼ</v>
          </cell>
        </row>
        <row r="1100">
          <cell r="A1100" t="str">
            <v>252085</v>
          </cell>
          <cell r="B1100" t="str">
            <v>滋賀県</v>
          </cell>
          <cell r="C1100" t="str">
            <v>栗東市</v>
          </cell>
          <cell r="D1100" t="str">
            <v>滋賀県栗東市</v>
          </cell>
          <cell r="E1100" t="str">
            <v>ｼｶﾞｹﾝ</v>
          </cell>
          <cell r="F1100" t="str">
            <v>ﾘｯﾄｳｼ</v>
          </cell>
          <cell r="G1100" t="str">
            <v>ｼｶﾞｹﾝﾘｯﾄｳｼ</v>
          </cell>
        </row>
        <row r="1101">
          <cell r="A1101" t="str">
            <v>252093</v>
          </cell>
          <cell r="B1101" t="str">
            <v>滋賀県</v>
          </cell>
          <cell r="C1101" t="str">
            <v>甲賀市</v>
          </cell>
          <cell r="D1101" t="str">
            <v>滋賀県甲賀市</v>
          </cell>
          <cell r="E1101" t="str">
            <v>ｼｶﾞｹﾝ</v>
          </cell>
          <cell r="F1101" t="str">
            <v>ｺｳｶｼ</v>
          </cell>
          <cell r="G1101" t="str">
            <v>ｼｶﾞｹﾝｺｳｶｼ</v>
          </cell>
        </row>
        <row r="1102">
          <cell r="A1102" t="str">
            <v>252107</v>
          </cell>
          <cell r="B1102" t="str">
            <v>滋賀県</v>
          </cell>
          <cell r="C1102" t="str">
            <v>野洲市</v>
          </cell>
          <cell r="D1102" t="str">
            <v>滋賀県野洲市</v>
          </cell>
          <cell r="E1102" t="str">
            <v>ｼｶﾞｹﾝ</v>
          </cell>
          <cell r="F1102" t="str">
            <v>ﾔｽｼ</v>
          </cell>
          <cell r="G1102" t="str">
            <v>ｼｶﾞｹﾝﾔｽｼ</v>
          </cell>
        </row>
        <row r="1103">
          <cell r="A1103" t="str">
            <v>252115</v>
          </cell>
          <cell r="B1103" t="str">
            <v>滋賀県</v>
          </cell>
          <cell r="C1103" t="str">
            <v>湖南市</v>
          </cell>
          <cell r="D1103" t="str">
            <v>滋賀県湖南市</v>
          </cell>
          <cell r="E1103" t="str">
            <v>ｼｶﾞｹﾝ</v>
          </cell>
          <cell r="F1103" t="str">
            <v>ｺﾅﾝｼ</v>
          </cell>
          <cell r="G1103" t="str">
            <v>ｼｶﾞｹﾝｺﾅﾝｼ</v>
          </cell>
        </row>
        <row r="1104">
          <cell r="A1104" t="str">
            <v>252123</v>
          </cell>
          <cell r="B1104" t="str">
            <v>滋賀県</v>
          </cell>
          <cell r="C1104" t="str">
            <v>高島市</v>
          </cell>
          <cell r="D1104" t="str">
            <v>滋賀県高島市</v>
          </cell>
          <cell r="E1104" t="str">
            <v>ｼｶﾞｹﾝ</v>
          </cell>
          <cell r="F1104" t="str">
            <v>ﾀｶｼﾏｼ</v>
          </cell>
          <cell r="G1104" t="str">
            <v>ｼｶﾞｹﾝﾀｶｼﾏｼ</v>
          </cell>
        </row>
        <row r="1105">
          <cell r="A1105" t="str">
            <v>252131</v>
          </cell>
          <cell r="B1105" t="str">
            <v>滋賀県</v>
          </cell>
          <cell r="C1105" t="str">
            <v>東近江市</v>
          </cell>
          <cell r="D1105" t="str">
            <v>滋賀県東近江市</v>
          </cell>
          <cell r="E1105" t="str">
            <v>ｼｶﾞｹﾝ</v>
          </cell>
          <cell r="F1105" t="str">
            <v>ﾋｶﾞｼｵｳﾐｼ</v>
          </cell>
          <cell r="G1105" t="str">
            <v>ｼｶﾞｹﾝﾋｶﾞｼｵｳﾐｼ</v>
          </cell>
        </row>
        <row r="1106">
          <cell r="A1106" t="str">
            <v>252140</v>
          </cell>
          <cell r="B1106" t="str">
            <v>滋賀県</v>
          </cell>
          <cell r="C1106" t="str">
            <v>米原市</v>
          </cell>
          <cell r="D1106" t="str">
            <v>滋賀県米原市</v>
          </cell>
          <cell r="E1106" t="str">
            <v>ｼｶﾞｹﾝ</v>
          </cell>
          <cell r="F1106" t="str">
            <v>ﾏｲﾊﾞﾗｼ</v>
          </cell>
          <cell r="G1106" t="str">
            <v>ｼｶﾞｹﾝﾏｲﾊﾞﾗｼ</v>
          </cell>
        </row>
        <row r="1107">
          <cell r="A1107" t="str">
            <v>253839</v>
          </cell>
          <cell r="B1107" t="str">
            <v>滋賀県</v>
          </cell>
          <cell r="C1107" t="str">
            <v>日野町</v>
          </cell>
          <cell r="D1107" t="str">
            <v>滋賀県日野町</v>
          </cell>
          <cell r="E1107" t="str">
            <v>ｼｶﾞｹﾝ</v>
          </cell>
          <cell r="F1107" t="str">
            <v>ﾋﾉﾁｮｳ</v>
          </cell>
          <cell r="G1107" t="str">
            <v>ｼｶﾞｹﾝﾋﾉﾁｮｳ</v>
          </cell>
        </row>
        <row r="1108">
          <cell r="A1108" t="str">
            <v>253847</v>
          </cell>
          <cell r="B1108" t="str">
            <v>滋賀県</v>
          </cell>
          <cell r="C1108" t="str">
            <v>竜王町</v>
          </cell>
          <cell r="D1108" t="str">
            <v>滋賀県竜王町</v>
          </cell>
          <cell r="E1108" t="str">
            <v>ｼｶﾞｹﾝ</v>
          </cell>
          <cell r="F1108" t="str">
            <v>ﾘﾕｳｵｳﾁｮｳ</v>
          </cell>
          <cell r="G1108" t="str">
            <v>ｼｶﾞｹﾝﾘﾕｳｵｳﾁｮｳ</v>
          </cell>
        </row>
        <row r="1109">
          <cell r="A1109" t="str">
            <v>254258</v>
          </cell>
          <cell r="B1109" t="str">
            <v>滋賀県</v>
          </cell>
          <cell r="C1109" t="str">
            <v>愛荘町</v>
          </cell>
          <cell r="D1109" t="str">
            <v>滋賀県愛荘町</v>
          </cell>
          <cell r="E1109" t="str">
            <v>ｼｶﾞｹﾝ</v>
          </cell>
          <cell r="F1109" t="str">
            <v>ｱｲｼｮｳﾁｮｳ</v>
          </cell>
          <cell r="G1109" t="str">
            <v>ｼｶﾞｹﾝｱｲｼｮｳﾁｮｳ</v>
          </cell>
        </row>
        <row r="1110">
          <cell r="A1110" t="str">
            <v>254410</v>
          </cell>
          <cell r="B1110" t="str">
            <v>滋賀県</v>
          </cell>
          <cell r="C1110" t="str">
            <v>豊郷町</v>
          </cell>
          <cell r="D1110" t="str">
            <v>滋賀県豊郷町</v>
          </cell>
          <cell r="E1110" t="str">
            <v>ｼｶﾞｹﾝ</v>
          </cell>
          <cell r="F1110" t="str">
            <v>ﾄﾖｻﾄﾁｮｳ</v>
          </cell>
          <cell r="G1110" t="str">
            <v>ｼｶﾞｹﾝﾄﾖｻﾄﾁｮｳ</v>
          </cell>
        </row>
        <row r="1111">
          <cell r="A1111" t="str">
            <v>254428</v>
          </cell>
          <cell r="B1111" t="str">
            <v>滋賀県</v>
          </cell>
          <cell r="C1111" t="str">
            <v>甲良町</v>
          </cell>
          <cell r="D1111" t="str">
            <v>滋賀県甲良町</v>
          </cell>
          <cell r="E1111" t="str">
            <v>ｼｶﾞｹﾝ</v>
          </cell>
          <cell r="F1111" t="str">
            <v>ｺｳﾗﾁｮｳ</v>
          </cell>
          <cell r="G1111" t="str">
            <v>ｼｶﾞｹﾝｺｳﾗﾁｮｳ</v>
          </cell>
        </row>
        <row r="1112">
          <cell r="A1112" t="str">
            <v>254436</v>
          </cell>
          <cell r="B1112" t="str">
            <v>滋賀県</v>
          </cell>
          <cell r="C1112" t="str">
            <v>多賀町</v>
          </cell>
          <cell r="D1112" t="str">
            <v>滋賀県多賀町</v>
          </cell>
          <cell r="E1112" t="str">
            <v>ｼｶﾞｹﾝ</v>
          </cell>
          <cell r="F1112" t="str">
            <v>ﾀｶﾞﾁｮｳ</v>
          </cell>
          <cell r="G1112" t="str">
            <v>ｼｶﾞｹﾝﾀｶﾞﾁｮｳ</v>
          </cell>
        </row>
        <row r="1113">
          <cell r="A1113" t="str">
            <v>260002</v>
          </cell>
          <cell r="B1113" t="str">
            <v>京都府</v>
          </cell>
          <cell r="D1113" t="str">
            <v>京都府</v>
          </cell>
          <cell r="E1113" t="str">
            <v>ｷｮｳﾄﾌ</v>
          </cell>
          <cell r="G1113" t="str">
            <v>ｷｮｳﾄﾌ</v>
          </cell>
        </row>
        <row r="1114">
          <cell r="A1114" t="str">
            <v>261009</v>
          </cell>
          <cell r="B1114" t="str">
            <v>京都府</v>
          </cell>
          <cell r="C1114" t="str">
            <v>京都市</v>
          </cell>
          <cell r="D1114" t="str">
            <v>京都府京都市</v>
          </cell>
          <cell r="E1114" t="str">
            <v>ｷｮｳﾄﾌ</v>
          </cell>
          <cell r="F1114" t="str">
            <v>ｷｮｳﾄｼ</v>
          </cell>
          <cell r="G1114" t="str">
            <v>ｷｮｳﾄﾌｷｮｳﾄｼ</v>
          </cell>
        </row>
        <row r="1115">
          <cell r="A1115" t="str">
            <v>262013</v>
          </cell>
          <cell r="B1115" t="str">
            <v>京都府</v>
          </cell>
          <cell r="C1115" t="str">
            <v>福知山市</v>
          </cell>
          <cell r="D1115" t="str">
            <v>京都府福知山市</v>
          </cell>
          <cell r="E1115" t="str">
            <v>ｷｮｳﾄﾌ</v>
          </cell>
          <cell r="F1115" t="str">
            <v>ﾌｸﾁﾔﾏｼ</v>
          </cell>
          <cell r="G1115" t="str">
            <v>ｷｮｳﾄﾌﾌｸﾁﾔﾏｼ</v>
          </cell>
        </row>
        <row r="1116">
          <cell r="A1116" t="str">
            <v>262021</v>
          </cell>
          <cell r="B1116" t="str">
            <v>京都府</v>
          </cell>
          <cell r="C1116" t="str">
            <v>舞鶴市</v>
          </cell>
          <cell r="D1116" t="str">
            <v>京都府舞鶴市</v>
          </cell>
          <cell r="E1116" t="str">
            <v>ｷｮｳﾄﾌ</v>
          </cell>
          <cell r="F1116" t="str">
            <v>ﾏｲﾂﾞﾙｼ</v>
          </cell>
          <cell r="G1116" t="str">
            <v>ｷｮｳﾄﾌﾏｲﾂﾞﾙｼ</v>
          </cell>
        </row>
        <row r="1117">
          <cell r="A1117" t="str">
            <v>262030</v>
          </cell>
          <cell r="B1117" t="str">
            <v>京都府</v>
          </cell>
          <cell r="C1117" t="str">
            <v>綾部市</v>
          </cell>
          <cell r="D1117" t="str">
            <v>京都府綾部市</v>
          </cell>
          <cell r="E1117" t="str">
            <v>ｷｮｳﾄﾌ</v>
          </cell>
          <cell r="F1117" t="str">
            <v>ｱﾔﾍﾞｼ</v>
          </cell>
          <cell r="G1117" t="str">
            <v>ｷｮｳﾄﾌｱﾔﾍﾞｼ</v>
          </cell>
        </row>
        <row r="1118">
          <cell r="A1118" t="str">
            <v>262048</v>
          </cell>
          <cell r="B1118" t="str">
            <v>京都府</v>
          </cell>
          <cell r="C1118" t="str">
            <v>宇治市</v>
          </cell>
          <cell r="D1118" t="str">
            <v>京都府宇治市</v>
          </cell>
          <cell r="E1118" t="str">
            <v>ｷｮｳﾄﾌ</v>
          </cell>
          <cell r="F1118" t="str">
            <v>ｳｼﾞｼ</v>
          </cell>
          <cell r="G1118" t="str">
            <v>ｷｮｳﾄﾌｳｼﾞｼ</v>
          </cell>
        </row>
        <row r="1119">
          <cell r="A1119" t="str">
            <v>262056</v>
          </cell>
          <cell r="B1119" t="str">
            <v>京都府</v>
          </cell>
          <cell r="C1119" t="str">
            <v>宮津市</v>
          </cell>
          <cell r="D1119" t="str">
            <v>京都府宮津市</v>
          </cell>
          <cell r="E1119" t="str">
            <v>ｷｮｳﾄﾌ</v>
          </cell>
          <cell r="F1119" t="str">
            <v>ﾐﾔﾂﾞｼ</v>
          </cell>
          <cell r="G1119" t="str">
            <v>ｷｮｳﾄﾌﾐﾔﾂﾞｼ</v>
          </cell>
        </row>
        <row r="1120">
          <cell r="A1120" t="str">
            <v>262064</v>
          </cell>
          <cell r="B1120" t="str">
            <v>京都府</v>
          </cell>
          <cell r="C1120" t="str">
            <v>亀岡市</v>
          </cell>
          <cell r="D1120" t="str">
            <v>京都府亀岡市</v>
          </cell>
          <cell r="E1120" t="str">
            <v>ｷｮｳﾄﾌ</v>
          </cell>
          <cell r="F1120" t="str">
            <v>ｶﾒｵｶｼ</v>
          </cell>
          <cell r="G1120" t="str">
            <v>ｷｮｳﾄﾌｶﾒｵｶｼ</v>
          </cell>
        </row>
        <row r="1121">
          <cell r="A1121" t="str">
            <v>262072</v>
          </cell>
          <cell r="B1121" t="str">
            <v>京都府</v>
          </cell>
          <cell r="C1121" t="str">
            <v>城陽市</v>
          </cell>
          <cell r="D1121" t="str">
            <v>京都府城陽市</v>
          </cell>
          <cell r="E1121" t="str">
            <v>ｷｮｳﾄﾌ</v>
          </cell>
          <cell r="F1121" t="str">
            <v>ｼﾞｮｳﾖｳｼ</v>
          </cell>
          <cell r="G1121" t="str">
            <v>ｷｮｳﾄﾌｼﾞｮｳﾖｳｼ</v>
          </cell>
        </row>
        <row r="1122">
          <cell r="A1122" t="str">
            <v>262081</v>
          </cell>
          <cell r="B1122" t="str">
            <v>京都府</v>
          </cell>
          <cell r="C1122" t="str">
            <v>向日市</v>
          </cell>
          <cell r="D1122" t="str">
            <v>京都府向日市</v>
          </cell>
          <cell r="E1122" t="str">
            <v>ｷｮｳﾄﾌ</v>
          </cell>
          <cell r="F1122" t="str">
            <v>ﾑｺｳｼ</v>
          </cell>
          <cell r="G1122" t="str">
            <v>ｷｮｳﾄﾌﾑｺｳｼ</v>
          </cell>
        </row>
        <row r="1123">
          <cell r="A1123" t="str">
            <v>262099</v>
          </cell>
          <cell r="B1123" t="str">
            <v>京都府</v>
          </cell>
          <cell r="C1123" t="str">
            <v>長岡京市</v>
          </cell>
          <cell r="D1123" t="str">
            <v>京都府長岡京市</v>
          </cell>
          <cell r="E1123" t="str">
            <v>ｷｮｳﾄﾌ</v>
          </cell>
          <cell r="F1123" t="str">
            <v>ﾅｶﾞｵｶｷｮｳｼ</v>
          </cell>
          <cell r="G1123" t="str">
            <v>ｷｮｳﾄﾌﾅｶﾞｵｶｷｮｳｼ</v>
          </cell>
        </row>
        <row r="1124">
          <cell r="A1124" t="str">
            <v>262102</v>
          </cell>
          <cell r="B1124" t="str">
            <v>京都府</v>
          </cell>
          <cell r="C1124" t="str">
            <v>八幡市</v>
          </cell>
          <cell r="D1124" t="str">
            <v>京都府八幡市</v>
          </cell>
          <cell r="E1124" t="str">
            <v>ｷｮｳﾄﾌ</v>
          </cell>
          <cell r="F1124" t="str">
            <v>ﾔﾜﾀｼ</v>
          </cell>
          <cell r="G1124" t="str">
            <v>ｷｮｳﾄﾌﾔﾜﾀｼ</v>
          </cell>
        </row>
        <row r="1125">
          <cell r="A1125" t="str">
            <v>262111</v>
          </cell>
          <cell r="B1125" t="str">
            <v>京都府</v>
          </cell>
          <cell r="C1125" t="str">
            <v>京田辺市</v>
          </cell>
          <cell r="D1125" t="str">
            <v>京都府京田辺市</v>
          </cell>
          <cell r="E1125" t="str">
            <v>ｷｮｳﾄﾌ</v>
          </cell>
          <cell r="F1125" t="str">
            <v>ｷｮｳﾀﾅﾍﾞｼ</v>
          </cell>
          <cell r="G1125" t="str">
            <v>ｷｮｳﾄﾌｷｮｳﾀﾅﾍﾞｼ</v>
          </cell>
        </row>
        <row r="1126">
          <cell r="A1126" t="str">
            <v>262129</v>
          </cell>
          <cell r="B1126" t="str">
            <v>京都府</v>
          </cell>
          <cell r="C1126" t="str">
            <v>京丹後市</v>
          </cell>
          <cell r="D1126" t="str">
            <v>京都府京丹後市</v>
          </cell>
          <cell r="E1126" t="str">
            <v>ｷｮｳﾄﾌ</v>
          </cell>
          <cell r="F1126" t="str">
            <v>ｷｮｳﾀﾝｺﾞｼ</v>
          </cell>
          <cell r="G1126" t="str">
            <v>ｷｮｳﾄﾌｷｮｳﾀﾝｺﾞｼ</v>
          </cell>
        </row>
        <row r="1127">
          <cell r="A1127" t="str">
            <v>262137</v>
          </cell>
          <cell r="B1127" t="str">
            <v>京都府</v>
          </cell>
          <cell r="C1127" t="str">
            <v>南丹市</v>
          </cell>
          <cell r="D1127" t="str">
            <v>京都府南丹市</v>
          </cell>
          <cell r="E1127" t="str">
            <v>ｷｮｳﾄﾌ</v>
          </cell>
          <cell r="F1127" t="str">
            <v>ﾅﾝﾀﾝｼ</v>
          </cell>
          <cell r="G1127" t="str">
            <v>ｷｮｳﾄﾌﾅﾝﾀﾝｼ</v>
          </cell>
        </row>
        <row r="1128">
          <cell r="A1128" t="str">
            <v>262145</v>
          </cell>
          <cell r="B1128" t="str">
            <v>京都府</v>
          </cell>
          <cell r="C1128" t="str">
            <v>木津川市</v>
          </cell>
          <cell r="D1128" t="str">
            <v>京都府木津川市</v>
          </cell>
          <cell r="E1128" t="str">
            <v>ｷｮｳﾄﾌ</v>
          </cell>
          <cell r="F1128" t="str">
            <v>ｷﾂﾞｶﾞﾜｼ</v>
          </cell>
          <cell r="G1128" t="str">
            <v>ｷｮｳﾄﾌｷﾂﾞｶﾞﾜｼ</v>
          </cell>
        </row>
        <row r="1129">
          <cell r="A1129" t="str">
            <v>263036</v>
          </cell>
          <cell r="B1129" t="str">
            <v>京都府</v>
          </cell>
          <cell r="C1129" t="str">
            <v>大山崎町</v>
          </cell>
          <cell r="D1129" t="str">
            <v>京都府大山崎町</v>
          </cell>
          <cell r="E1129" t="str">
            <v>ｷｮｳﾄﾌ</v>
          </cell>
          <cell r="F1129" t="str">
            <v>ｵｵﾔﾏｻﾞｷﾁｮｳ</v>
          </cell>
          <cell r="G1129" t="str">
            <v>ｷｮｳﾄﾌｵｵﾔﾏｻﾞｷﾁｮｳ</v>
          </cell>
        </row>
        <row r="1130">
          <cell r="A1130" t="str">
            <v>263222</v>
          </cell>
          <cell r="B1130" t="str">
            <v>京都府</v>
          </cell>
          <cell r="C1130" t="str">
            <v>久御山町</v>
          </cell>
          <cell r="D1130" t="str">
            <v>京都府久御山町</v>
          </cell>
          <cell r="E1130" t="str">
            <v>ｷｮｳﾄﾌ</v>
          </cell>
          <cell r="F1130" t="str">
            <v>ｸﾐﾔﾏﾁｮｳ</v>
          </cell>
          <cell r="G1130" t="str">
            <v>ｷｮｳﾄﾌｸﾐﾔﾏﾁｮｳ</v>
          </cell>
        </row>
        <row r="1131">
          <cell r="A1131" t="str">
            <v>263435</v>
          </cell>
          <cell r="B1131" t="str">
            <v>京都府</v>
          </cell>
          <cell r="C1131" t="str">
            <v>井手町</v>
          </cell>
          <cell r="D1131" t="str">
            <v>京都府井手町</v>
          </cell>
          <cell r="E1131" t="str">
            <v>ｷｮｳﾄﾌ</v>
          </cell>
          <cell r="F1131" t="str">
            <v>ｲﾃﾞﾁｮｳ</v>
          </cell>
          <cell r="G1131" t="str">
            <v>ｷｮｳﾄﾌｲﾃﾞﾁｮｳ</v>
          </cell>
        </row>
        <row r="1132">
          <cell r="A1132" t="str">
            <v>263443</v>
          </cell>
          <cell r="B1132" t="str">
            <v>京都府</v>
          </cell>
          <cell r="C1132" t="str">
            <v>宇治田原町</v>
          </cell>
          <cell r="D1132" t="str">
            <v>京都府宇治田原町</v>
          </cell>
          <cell r="E1132" t="str">
            <v>ｷｮｳﾄﾌ</v>
          </cell>
          <cell r="F1132" t="str">
            <v>ｳｼﾞﾀﾜﾗﾁｮｳ</v>
          </cell>
          <cell r="G1132" t="str">
            <v>ｷｮｳﾄﾌｳｼﾞﾀﾜﾗﾁｮｳ</v>
          </cell>
        </row>
        <row r="1133">
          <cell r="A1133" t="str">
            <v>263648</v>
          </cell>
          <cell r="B1133" t="str">
            <v>京都府</v>
          </cell>
          <cell r="C1133" t="str">
            <v>笠置町</v>
          </cell>
          <cell r="D1133" t="str">
            <v>京都府笠置町</v>
          </cell>
          <cell r="E1133" t="str">
            <v>ｷｮｳﾄﾌ</v>
          </cell>
          <cell r="F1133" t="str">
            <v>ｶｻｷﾞﾁｮｳ</v>
          </cell>
          <cell r="G1133" t="str">
            <v>ｷｮｳﾄﾌｶｻｷﾞﾁｮｳ</v>
          </cell>
        </row>
        <row r="1134">
          <cell r="A1134" t="str">
            <v>263656</v>
          </cell>
          <cell r="B1134" t="str">
            <v>京都府</v>
          </cell>
          <cell r="C1134" t="str">
            <v>和束町</v>
          </cell>
          <cell r="D1134" t="str">
            <v>京都府和束町</v>
          </cell>
          <cell r="E1134" t="str">
            <v>ｷｮｳﾄﾌ</v>
          </cell>
          <cell r="F1134" t="str">
            <v>ﾜﾂﾞｶﾁｮｳ</v>
          </cell>
          <cell r="G1134" t="str">
            <v>ｷｮｳﾄﾌﾜﾂﾞｶﾁｮｳ</v>
          </cell>
        </row>
        <row r="1135">
          <cell r="A1135" t="str">
            <v>263664</v>
          </cell>
          <cell r="B1135" t="str">
            <v>京都府</v>
          </cell>
          <cell r="C1135" t="str">
            <v>精華町</v>
          </cell>
          <cell r="D1135" t="str">
            <v>京都府精華町</v>
          </cell>
          <cell r="E1135" t="str">
            <v>ｷｮｳﾄﾌ</v>
          </cell>
          <cell r="F1135" t="str">
            <v>ｾｲｶﾁｮｳ</v>
          </cell>
          <cell r="G1135" t="str">
            <v>ｷｮｳﾄﾌｾｲｶﾁｮｳ</v>
          </cell>
        </row>
        <row r="1136">
          <cell r="A1136" t="str">
            <v>263672</v>
          </cell>
          <cell r="B1136" t="str">
            <v>京都府</v>
          </cell>
          <cell r="C1136" t="str">
            <v>南山城村</v>
          </cell>
          <cell r="D1136" t="str">
            <v>京都府南山城村</v>
          </cell>
          <cell r="E1136" t="str">
            <v>ｷｮｳﾄﾌ</v>
          </cell>
          <cell r="F1136" t="str">
            <v>ﾐﾅﾐﾔﾏｼﾛﾑﾗ</v>
          </cell>
          <cell r="G1136" t="str">
            <v>ｷｮｳﾄﾌﾐﾅﾐﾔﾏｼﾛﾑﾗ</v>
          </cell>
        </row>
        <row r="1137">
          <cell r="A1137" t="str">
            <v>264075</v>
          </cell>
          <cell r="B1137" t="str">
            <v>京都府</v>
          </cell>
          <cell r="C1137" t="str">
            <v>京丹波町</v>
          </cell>
          <cell r="D1137" t="str">
            <v>京都府京丹波町</v>
          </cell>
          <cell r="E1137" t="str">
            <v>ｷｮｳﾄﾌ</v>
          </cell>
          <cell r="F1137" t="str">
            <v>ｷｮｳﾀﾝﾊﾞﾁｮｳ</v>
          </cell>
          <cell r="G1137" t="str">
            <v>ｷｮｳﾄﾌｷｮｳﾀﾝﾊﾞﾁｮｳ</v>
          </cell>
        </row>
        <row r="1138">
          <cell r="A1138" t="str">
            <v>264636</v>
          </cell>
          <cell r="B1138" t="str">
            <v>京都府</v>
          </cell>
          <cell r="C1138" t="str">
            <v>伊根町</v>
          </cell>
          <cell r="D1138" t="str">
            <v>京都府伊根町</v>
          </cell>
          <cell r="E1138" t="str">
            <v>ｷｮｳﾄﾌ</v>
          </cell>
          <cell r="F1138" t="str">
            <v>ｲﾈﾁｮｳ</v>
          </cell>
          <cell r="G1138" t="str">
            <v>ｷｮｳﾄﾌｲﾈﾁｮｳ</v>
          </cell>
        </row>
        <row r="1139">
          <cell r="A1139" t="str">
            <v>264652</v>
          </cell>
          <cell r="B1139" t="str">
            <v>京都府</v>
          </cell>
          <cell r="C1139" t="str">
            <v>与謝野町</v>
          </cell>
          <cell r="D1139" t="str">
            <v>京都府与謝野町</v>
          </cell>
          <cell r="E1139" t="str">
            <v>ｷｮｳﾄﾌ</v>
          </cell>
          <cell r="F1139" t="str">
            <v>ﾖｻﾉﾁｮｳ</v>
          </cell>
          <cell r="G1139" t="str">
            <v>ｷｮｳﾄﾌﾖｻﾉﾁｮｳ</v>
          </cell>
        </row>
        <row r="1140">
          <cell r="A1140" t="str">
            <v>270008</v>
          </cell>
          <cell r="B1140" t="str">
            <v>大阪府</v>
          </cell>
          <cell r="D1140" t="str">
            <v>大阪府</v>
          </cell>
          <cell r="E1140" t="str">
            <v>ｵｵｻｶﾌ</v>
          </cell>
          <cell r="G1140" t="str">
            <v>ｵｵｻｶﾌ</v>
          </cell>
        </row>
        <row r="1141">
          <cell r="A1141" t="str">
            <v>271004</v>
          </cell>
          <cell r="B1141" t="str">
            <v>大阪府</v>
          </cell>
          <cell r="C1141" t="str">
            <v>大阪市</v>
          </cell>
          <cell r="D1141" t="str">
            <v>大阪府大阪市</v>
          </cell>
          <cell r="E1141" t="str">
            <v>ｵｵｻｶﾌ</v>
          </cell>
          <cell r="F1141" t="str">
            <v>ｵｵｻｶｼ</v>
          </cell>
          <cell r="G1141" t="str">
            <v>ｵｵｻｶﾌｵｵｻｶｼ</v>
          </cell>
        </row>
        <row r="1142">
          <cell r="A1142" t="str">
            <v>271403</v>
          </cell>
          <cell r="B1142" t="str">
            <v>大阪府</v>
          </cell>
          <cell r="C1142" t="str">
            <v>堺市</v>
          </cell>
          <cell r="D1142" t="str">
            <v>大阪府堺市</v>
          </cell>
          <cell r="E1142" t="str">
            <v>ｵｵｻｶﾌ</v>
          </cell>
          <cell r="F1142" t="str">
            <v>ｻｶｲｼ</v>
          </cell>
          <cell r="G1142" t="str">
            <v>ｵｵｻｶﾌｻｶｲｼ</v>
          </cell>
        </row>
        <row r="1143">
          <cell r="A1143" t="str">
            <v>272027</v>
          </cell>
          <cell r="B1143" t="str">
            <v>大阪府</v>
          </cell>
          <cell r="C1143" t="str">
            <v>岸和田市</v>
          </cell>
          <cell r="D1143" t="str">
            <v>大阪府岸和田市</v>
          </cell>
          <cell r="E1143" t="str">
            <v>ｵｵｻｶﾌ</v>
          </cell>
          <cell r="F1143" t="str">
            <v>ｷｼﾜﾀﾞｼ</v>
          </cell>
          <cell r="G1143" t="str">
            <v>ｵｵｻｶﾌｷｼﾜﾀﾞｼ</v>
          </cell>
        </row>
        <row r="1144">
          <cell r="A1144" t="str">
            <v>272035</v>
          </cell>
          <cell r="B1144" t="str">
            <v>大阪府</v>
          </cell>
          <cell r="C1144" t="str">
            <v>豊中市</v>
          </cell>
          <cell r="D1144" t="str">
            <v>大阪府豊中市</v>
          </cell>
          <cell r="E1144" t="str">
            <v>ｵｵｻｶﾌ</v>
          </cell>
          <cell r="F1144" t="str">
            <v>ﾄﾖﾅｶｼ</v>
          </cell>
          <cell r="G1144" t="str">
            <v>ｵｵｻｶﾌﾄﾖﾅｶｼ</v>
          </cell>
        </row>
        <row r="1145">
          <cell r="A1145" t="str">
            <v>272043</v>
          </cell>
          <cell r="B1145" t="str">
            <v>大阪府</v>
          </cell>
          <cell r="C1145" t="str">
            <v>池田市</v>
          </cell>
          <cell r="D1145" t="str">
            <v>大阪府池田市</v>
          </cell>
          <cell r="E1145" t="str">
            <v>ｵｵｻｶﾌ</v>
          </cell>
          <cell r="F1145" t="str">
            <v>ｲｹﾀﾞｼ</v>
          </cell>
          <cell r="G1145" t="str">
            <v>ｵｵｻｶﾌｲｹﾀﾞｼ</v>
          </cell>
        </row>
        <row r="1146">
          <cell r="A1146" t="str">
            <v>272051</v>
          </cell>
          <cell r="B1146" t="str">
            <v>大阪府</v>
          </cell>
          <cell r="C1146" t="str">
            <v>吹田市</v>
          </cell>
          <cell r="D1146" t="str">
            <v>大阪府吹田市</v>
          </cell>
          <cell r="E1146" t="str">
            <v>ｵｵｻｶﾌ</v>
          </cell>
          <cell r="F1146" t="str">
            <v>ｽｲﾀｼ</v>
          </cell>
          <cell r="G1146" t="str">
            <v>ｵｵｻｶﾌｽｲﾀｼ</v>
          </cell>
        </row>
        <row r="1147">
          <cell r="A1147" t="str">
            <v>272060</v>
          </cell>
          <cell r="B1147" t="str">
            <v>大阪府</v>
          </cell>
          <cell r="C1147" t="str">
            <v>泉大津市</v>
          </cell>
          <cell r="D1147" t="str">
            <v>大阪府泉大津市</v>
          </cell>
          <cell r="E1147" t="str">
            <v>ｵｵｻｶﾌ</v>
          </cell>
          <cell r="F1147" t="str">
            <v>ｲｽﾞﾐｵｵﾂｼ</v>
          </cell>
          <cell r="G1147" t="str">
            <v>ｵｵｻｶﾌｲｽﾞﾐｵｵﾂｼ</v>
          </cell>
        </row>
        <row r="1148">
          <cell r="A1148" t="str">
            <v>272078</v>
          </cell>
          <cell r="B1148" t="str">
            <v>大阪府</v>
          </cell>
          <cell r="C1148" t="str">
            <v>高槻市</v>
          </cell>
          <cell r="D1148" t="str">
            <v>大阪府高槻市</v>
          </cell>
          <cell r="E1148" t="str">
            <v>ｵｵｻｶﾌ</v>
          </cell>
          <cell r="F1148" t="str">
            <v>ﾀｶﾂｷｼ</v>
          </cell>
          <cell r="G1148" t="str">
            <v>ｵｵｻｶﾌﾀｶﾂｷｼ</v>
          </cell>
        </row>
        <row r="1149">
          <cell r="A1149" t="str">
            <v>272086</v>
          </cell>
          <cell r="B1149" t="str">
            <v>大阪府</v>
          </cell>
          <cell r="C1149" t="str">
            <v>貝塚市</v>
          </cell>
          <cell r="D1149" t="str">
            <v>大阪府貝塚市</v>
          </cell>
          <cell r="E1149" t="str">
            <v>ｵｵｻｶﾌ</v>
          </cell>
          <cell r="F1149" t="str">
            <v>ｶｲﾂﾞｶｼ</v>
          </cell>
          <cell r="G1149" t="str">
            <v>ｵｵｻｶﾌｶｲﾂﾞｶｼ</v>
          </cell>
        </row>
        <row r="1150">
          <cell r="A1150" t="str">
            <v>272094</v>
          </cell>
          <cell r="B1150" t="str">
            <v>大阪府</v>
          </cell>
          <cell r="C1150" t="str">
            <v>守口市</v>
          </cell>
          <cell r="D1150" t="str">
            <v>大阪府守口市</v>
          </cell>
          <cell r="E1150" t="str">
            <v>ｵｵｻｶﾌ</v>
          </cell>
          <cell r="F1150" t="str">
            <v>ﾓﾘｸﾞﾁｼ</v>
          </cell>
          <cell r="G1150" t="str">
            <v>ｵｵｻｶﾌﾓﾘｸﾞﾁｼ</v>
          </cell>
        </row>
        <row r="1151">
          <cell r="A1151" t="str">
            <v>272108</v>
          </cell>
          <cell r="B1151" t="str">
            <v>大阪府</v>
          </cell>
          <cell r="C1151" t="str">
            <v>枚方市</v>
          </cell>
          <cell r="D1151" t="str">
            <v>大阪府枚方市</v>
          </cell>
          <cell r="E1151" t="str">
            <v>ｵｵｻｶﾌ</v>
          </cell>
          <cell r="F1151" t="str">
            <v>ﾋﾗｶﾀｼ</v>
          </cell>
          <cell r="G1151" t="str">
            <v>ｵｵｻｶﾌﾋﾗｶﾀｼ</v>
          </cell>
        </row>
        <row r="1152">
          <cell r="A1152" t="str">
            <v>272116</v>
          </cell>
          <cell r="B1152" t="str">
            <v>大阪府</v>
          </cell>
          <cell r="C1152" t="str">
            <v>茨木市</v>
          </cell>
          <cell r="D1152" t="str">
            <v>大阪府茨木市</v>
          </cell>
          <cell r="E1152" t="str">
            <v>ｵｵｻｶﾌ</v>
          </cell>
          <cell r="F1152" t="str">
            <v>ｲﾊﾞﾗｷｼ</v>
          </cell>
          <cell r="G1152" t="str">
            <v>ｵｵｻｶﾌｲﾊﾞﾗｷｼ</v>
          </cell>
        </row>
        <row r="1153">
          <cell r="A1153" t="str">
            <v>272124</v>
          </cell>
          <cell r="B1153" t="str">
            <v>大阪府</v>
          </cell>
          <cell r="C1153" t="str">
            <v>八尾市</v>
          </cell>
          <cell r="D1153" t="str">
            <v>大阪府八尾市</v>
          </cell>
          <cell r="E1153" t="str">
            <v>ｵｵｻｶﾌ</v>
          </cell>
          <cell r="F1153" t="str">
            <v>ﾔｵｼ</v>
          </cell>
          <cell r="G1153" t="str">
            <v>ｵｵｻｶﾌﾔｵｼ</v>
          </cell>
        </row>
        <row r="1154">
          <cell r="A1154" t="str">
            <v>272132</v>
          </cell>
          <cell r="B1154" t="str">
            <v>大阪府</v>
          </cell>
          <cell r="C1154" t="str">
            <v>泉佐野市</v>
          </cell>
          <cell r="D1154" t="str">
            <v>大阪府泉佐野市</v>
          </cell>
          <cell r="E1154" t="str">
            <v>ｵｵｻｶﾌ</v>
          </cell>
          <cell r="F1154" t="str">
            <v>ｲｽﾞﾐｻﾉｼ</v>
          </cell>
          <cell r="G1154" t="str">
            <v>ｵｵｻｶﾌｲｽﾞﾐｻﾉｼ</v>
          </cell>
        </row>
        <row r="1155">
          <cell r="A1155" t="str">
            <v>272141</v>
          </cell>
          <cell r="B1155" t="str">
            <v>大阪府</v>
          </cell>
          <cell r="C1155" t="str">
            <v>富田林市</v>
          </cell>
          <cell r="D1155" t="str">
            <v>大阪府富田林市</v>
          </cell>
          <cell r="E1155" t="str">
            <v>ｵｵｻｶﾌ</v>
          </cell>
          <cell r="F1155" t="str">
            <v>ﾄﾝﾀﾞﾊﾞﾔｼｼ</v>
          </cell>
          <cell r="G1155" t="str">
            <v>ｵｵｻｶﾌﾄﾝﾀﾞﾊﾞﾔｼｼ</v>
          </cell>
        </row>
        <row r="1156">
          <cell r="A1156" t="str">
            <v>272159</v>
          </cell>
          <cell r="B1156" t="str">
            <v>大阪府</v>
          </cell>
          <cell r="C1156" t="str">
            <v>寝屋川市</v>
          </cell>
          <cell r="D1156" t="str">
            <v>大阪府寝屋川市</v>
          </cell>
          <cell r="E1156" t="str">
            <v>ｵｵｻｶﾌ</v>
          </cell>
          <cell r="F1156" t="str">
            <v>ﾈﾔｶﾞﾜｼ</v>
          </cell>
          <cell r="G1156" t="str">
            <v>ｵｵｻｶﾌﾈﾔｶﾞﾜｼ</v>
          </cell>
        </row>
        <row r="1157">
          <cell r="A1157" t="str">
            <v>272167</v>
          </cell>
          <cell r="B1157" t="str">
            <v>大阪府</v>
          </cell>
          <cell r="C1157" t="str">
            <v>河内長野市</v>
          </cell>
          <cell r="D1157" t="str">
            <v>大阪府河内長野市</v>
          </cell>
          <cell r="E1157" t="str">
            <v>ｵｵｻｶﾌ</v>
          </cell>
          <cell r="F1157" t="str">
            <v>ｶﾜﾁﾅｶﾞﾉｼ</v>
          </cell>
          <cell r="G1157" t="str">
            <v>ｵｵｻｶﾌｶﾜﾁﾅｶﾞﾉｼ</v>
          </cell>
        </row>
        <row r="1158">
          <cell r="A1158" t="str">
            <v>272175</v>
          </cell>
          <cell r="B1158" t="str">
            <v>大阪府</v>
          </cell>
          <cell r="C1158" t="str">
            <v>松原市</v>
          </cell>
          <cell r="D1158" t="str">
            <v>大阪府松原市</v>
          </cell>
          <cell r="E1158" t="str">
            <v>ｵｵｻｶﾌ</v>
          </cell>
          <cell r="F1158" t="str">
            <v>ﾏﾂﾊﾞﾗｼ</v>
          </cell>
          <cell r="G1158" t="str">
            <v>ｵｵｻｶﾌﾏﾂﾊﾞﾗｼ</v>
          </cell>
        </row>
        <row r="1159">
          <cell r="A1159" t="str">
            <v>272183</v>
          </cell>
          <cell r="B1159" t="str">
            <v>大阪府</v>
          </cell>
          <cell r="C1159" t="str">
            <v>大東市</v>
          </cell>
          <cell r="D1159" t="str">
            <v>大阪府大東市</v>
          </cell>
          <cell r="E1159" t="str">
            <v>ｵｵｻｶﾌ</v>
          </cell>
          <cell r="F1159" t="str">
            <v>ﾀﾞｲﾄｳｼ</v>
          </cell>
          <cell r="G1159" t="str">
            <v>ｵｵｻｶﾌﾀﾞｲﾄｳｼ</v>
          </cell>
        </row>
        <row r="1160">
          <cell r="A1160" t="str">
            <v>272191</v>
          </cell>
          <cell r="B1160" t="str">
            <v>大阪府</v>
          </cell>
          <cell r="C1160" t="str">
            <v>和泉市</v>
          </cell>
          <cell r="D1160" t="str">
            <v>大阪府和泉市</v>
          </cell>
          <cell r="E1160" t="str">
            <v>ｵｵｻｶﾌ</v>
          </cell>
          <cell r="F1160" t="str">
            <v>ｲｽﾞﾐｼ</v>
          </cell>
          <cell r="G1160" t="str">
            <v>ｵｵｻｶﾌｲｽﾞﾐｼ</v>
          </cell>
        </row>
        <row r="1161">
          <cell r="A1161" t="str">
            <v>272205</v>
          </cell>
          <cell r="B1161" t="str">
            <v>大阪府</v>
          </cell>
          <cell r="C1161" t="str">
            <v>箕面市</v>
          </cell>
          <cell r="D1161" t="str">
            <v>大阪府箕面市</v>
          </cell>
          <cell r="E1161" t="str">
            <v>ｵｵｻｶﾌ</v>
          </cell>
          <cell r="F1161" t="str">
            <v>ﾐﾉｵｼ</v>
          </cell>
          <cell r="G1161" t="str">
            <v>ｵｵｻｶﾌﾐﾉｵｼ</v>
          </cell>
        </row>
        <row r="1162">
          <cell r="A1162" t="str">
            <v>272213</v>
          </cell>
          <cell r="B1162" t="str">
            <v>大阪府</v>
          </cell>
          <cell r="C1162" t="str">
            <v>柏原市</v>
          </cell>
          <cell r="D1162" t="str">
            <v>大阪府柏原市</v>
          </cell>
          <cell r="E1162" t="str">
            <v>ｵｵｻｶﾌ</v>
          </cell>
          <cell r="F1162" t="str">
            <v>ｶｼﾜﾗｼ</v>
          </cell>
          <cell r="G1162" t="str">
            <v>ｵｵｻｶﾌｶｼﾜﾗｼ</v>
          </cell>
        </row>
        <row r="1163">
          <cell r="A1163" t="str">
            <v>272221</v>
          </cell>
          <cell r="B1163" t="str">
            <v>大阪府</v>
          </cell>
          <cell r="C1163" t="str">
            <v>羽曳野市</v>
          </cell>
          <cell r="D1163" t="str">
            <v>大阪府羽曳野市</v>
          </cell>
          <cell r="E1163" t="str">
            <v>ｵｵｻｶﾌ</v>
          </cell>
          <cell r="F1163" t="str">
            <v>ﾊﾋﾞｷﾉｼ</v>
          </cell>
          <cell r="G1163" t="str">
            <v>ｵｵｻｶﾌﾊﾋﾞｷﾉｼ</v>
          </cell>
        </row>
        <row r="1164">
          <cell r="A1164" t="str">
            <v>272230</v>
          </cell>
          <cell r="B1164" t="str">
            <v>大阪府</v>
          </cell>
          <cell r="C1164" t="str">
            <v>門真市</v>
          </cell>
          <cell r="D1164" t="str">
            <v>大阪府門真市</v>
          </cell>
          <cell r="E1164" t="str">
            <v>ｵｵｻｶﾌ</v>
          </cell>
          <cell r="F1164" t="str">
            <v>ｶﾄﾞﾏｼ</v>
          </cell>
          <cell r="G1164" t="str">
            <v>ｵｵｻｶﾌｶﾄﾞﾏｼ</v>
          </cell>
        </row>
        <row r="1165">
          <cell r="A1165" t="str">
            <v>272248</v>
          </cell>
          <cell r="B1165" t="str">
            <v>大阪府</v>
          </cell>
          <cell r="C1165" t="str">
            <v>摂津市</v>
          </cell>
          <cell r="D1165" t="str">
            <v>大阪府摂津市</v>
          </cell>
          <cell r="E1165" t="str">
            <v>ｵｵｻｶﾌ</v>
          </cell>
          <cell r="F1165" t="str">
            <v>ｾｯﾂｼ</v>
          </cell>
          <cell r="G1165" t="str">
            <v>ｵｵｻｶﾌｾｯﾂｼ</v>
          </cell>
        </row>
        <row r="1166">
          <cell r="A1166" t="str">
            <v>272256</v>
          </cell>
          <cell r="B1166" t="str">
            <v>大阪府</v>
          </cell>
          <cell r="C1166" t="str">
            <v>高石市</v>
          </cell>
          <cell r="D1166" t="str">
            <v>大阪府高石市</v>
          </cell>
          <cell r="E1166" t="str">
            <v>ｵｵｻｶﾌ</v>
          </cell>
          <cell r="F1166" t="str">
            <v>ﾀｶｲｼｼ</v>
          </cell>
          <cell r="G1166" t="str">
            <v>ｵｵｻｶﾌﾀｶｲｼｼ</v>
          </cell>
        </row>
        <row r="1167">
          <cell r="A1167" t="str">
            <v>272264</v>
          </cell>
          <cell r="B1167" t="str">
            <v>大阪府</v>
          </cell>
          <cell r="C1167" t="str">
            <v>藤井寺市</v>
          </cell>
          <cell r="D1167" t="str">
            <v>大阪府藤井寺市</v>
          </cell>
          <cell r="E1167" t="str">
            <v>ｵｵｻｶﾌ</v>
          </cell>
          <cell r="F1167" t="str">
            <v>ﾌｼﾞｲﾃﾞﾗｼ</v>
          </cell>
          <cell r="G1167" t="str">
            <v>ｵｵｻｶﾌﾌｼﾞｲﾃﾞﾗｼ</v>
          </cell>
        </row>
        <row r="1168">
          <cell r="A1168" t="str">
            <v>272272</v>
          </cell>
          <cell r="B1168" t="str">
            <v>大阪府</v>
          </cell>
          <cell r="C1168" t="str">
            <v>東大阪市</v>
          </cell>
          <cell r="D1168" t="str">
            <v>大阪府東大阪市</v>
          </cell>
          <cell r="E1168" t="str">
            <v>ｵｵｻｶﾌ</v>
          </cell>
          <cell r="F1168" t="str">
            <v>ﾋｶﾞｼｵｵｻｶｼ</v>
          </cell>
          <cell r="G1168" t="str">
            <v>ｵｵｻｶﾌﾋｶﾞｼｵｵｻｶｼ</v>
          </cell>
        </row>
        <row r="1169">
          <cell r="A1169" t="str">
            <v>272281</v>
          </cell>
          <cell r="B1169" t="str">
            <v>大阪府</v>
          </cell>
          <cell r="C1169" t="str">
            <v>泉南市</v>
          </cell>
          <cell r="D1169" t="str">
            <v>大阪府泉南市</v>
          </cell>
          <cell r="E1169" t="str">
            <v>ｵｵｻｶﾌ</v>
          </cell>
          <cell r="F1169" t="str">
            <v>ｾﾝﾅﾝｼ</v>
          </cell>
          <cell r="G1169" t="str">
            <v>ｵｵｻｶﾌｾﾝﾅﾝｼ</v>
          </cell>
        </row>
        <row r="1170">
          <cell r="A1170" t="str">
            <v>272299</v>
          </cell>
          <cell r="B1170" t="str">
            <v>大阪府</v>
          </cell>
          <cell r="C1170" t="str">
            <v>四條畷市</v>
          </cell>
          <cell r="D1170" t="str">
            <v>大阪府四條畷市</v>
          </cell>
          <cell r="E1170" t="str">
            <v>ｵｵｻｶﾌ</v>
          </cell>
          <cell r="F1170" t="str">
            <v>ｼｼﾞﾖｳﾅﾜﾃｼ</v>
          </cell>
          <cell r="G1170" t="str">
            <v>ｵｵｻｶﾌｼｼﾞﾖｳﾅﾜﾃｼ</v>
          </cell>
        </row>
        <row r="1171">
          <cell r="A1171" t="str">
            <v>272302</v>
          </cell>
          <cell r="B1171" t="str">
            <v>大阪府</v>
          </cell>
          <cell r="C1171" t="str">
            <v>交野市</v>
          </cell>
          <cell r="D1171" t="str">
            <v>大阪府交野市</v>
          </cell>
          <cell r="E1171" t="str">
            <v>ｵｵｻｶﾌ</v>
          </cell>
          <cell r="F1171" t="str">
            <v>ｶﾀﾉｼ</v>
          </cell>
          <cell r="G1171" t="str">
            <v>ｵｵｻｶﾌｶﾀﾉｼ</v>
          </cell>
        </row>
        <row r="1172">
          <cell r="A1172" t="str">
            <v>272311</v>
          </cell>
          <cell r="B1172" t="str">
            <v>大阪府</v>
          </cell>
          <cell r="C1172" t="str">
            <v>大阪狭山市</v>
          </cell>
          <cell r="D1172" t="str">
            <v>大阪府大阪狭山市</v>
          </cell>
          <cell r="E1172" t="str">
            <v>ｵｵｻｶﾌ</v>
          </cell>
          <cell r="F1172" t="str">
            <v>ｵｵｻｶｻﾔﾏｼ</v>
          </cell>
          <cell r="G1172" t="str">
            <v>ｵｵｻｶﾌｵｵｻｶｻﾔﾏｼ</v>
          </cell>
        </row>
        <row r="1173">
          <cell r="A1173" t="str">
            <v>272329</v>
          </cell>
          <cell r="B1173" t="str">
            <v>大阪府</v>
          </cell>
          <cell r="C1173" t="str">
            <v>阪南市</v>
          </cell>
          <cell r="D1173" t="str">
            <v>大阪府阪南市</v>
          </cell>
          <cell r="E1173" t="str">
            <v>ｵｵｻｶﾌ</v>
          </cell>
          <cell r="F1173" t="str">
            <v>ﾊﾝﾅﾝｼ</v>
          </cell>
          <cell r="G1173" t="str">
            <v>ｵｵｻｶﾌﾊﾝﾅﾝｼ</v>
          </cell>
        </row>
        <row r="1174">
          <cell r="A1174" t="str">
            <v>273015</v>
          </cell>
          <cell r="B1174" t="str">
            <v>大阪府</v>
          </cell>
          <cell r="C1174" t="str">
            <v>島本町</v>
          </cell>
          <cell r="D1174" t="str">
            <v>大阪府島本町</v>
          </cell>
          <cell r="E1174" t="str">
            <v>ｵｵｻｶﾌ</v>
          </cell>
          <cell r="F1174" t="str">
            <v>ｼﾏﾓﾄﾁｮｳ</v>
          </cell>
          <cell r="G1174" t="str">
            <v>ｵｵｻｶﾌｼﾏﾓﾄﾁｮｳ</v>
          </cell>
        </row>
        <row r="1175">
          <cell r="A1175" t="str">
            <v>273210</v>
          </cell>
          <cell r="B1175" t="str">
            <v>大阪府</v>
          </cell>
          <cell r="C1175" t="str">
            <v>豊能町</v>
          </cell>
          <cell r="D1175" t="str">
            <v>大阪府豊能町</v>
          </cell>
          <cell r="E1175" t="str">
            <v>ｵｵｻｶﾌ</v>
          </cell>
          <cell r="F1175" t="str">
            <v>ﾄﾖﾉﾁｮｳ</v>
          </cell>
          <cell r="G1175" t="str">
            <v>ｵｵｻｶﾌﾄﾖﾉﾁｮｳ</v>
          </cell>
        </row>
        <row r="1176">
          <cell r="A1176" t="str">
            <v>273228</v>
          </cell>
          <cell r="B1176" t="str">
            <v>大阪府</v>
          </cell>
          <cell r="C1176" t="str">
            <v>能勢町</v>
          </cell>
          <cell r="D1176" t="str">
            <v>大阪府能勢町</v>
          </cell>
          <cell r="E1176" t="str">
            <v>ｵｵｻｶﾌ</v>
          </cell>
          <cell r="F1176" t="str">
            <v>ﾉｾﾁｮｳ</v>
          </cell>
          <cell r="G1176" t="str">
            <v>ｵｵｻｶﾌﾉｾﾁｮｳ</v>
          </cell>
        </row>
        <row r="1177">
          <cell r="A1177" t="str">
            <v>273414</v>
          </cell>
          <cell r="B1177" t="str">
            <v>大阪府</v>
          </cell>
          <cell r="C1177" t="str">
            <v>忠岡町</v>
          </cell>
          <cell r="D1177" t="str">
            <v>大阪府忠岡町</v>
          </cell>
          <cell r="E1177" t="str">
            <v>ｵｵｻｶﾌ</v>
          </cell>
          <cell r="F1177" t="str">
            <v>ﾀﾀﾞｵｶﾁｮｳ</v>
          </cell>
          <cell r="G1177" t="str">
            <v>ｵｵｻｶﾌﾀﾀﾞｵｶﾁｮｳ</v>
          </cell>
        </row>
        <row r="1178">
          <cell r="A1178" t="str">
            <v>273619</v>
          </cell>
          <cell r="B1178" t="str">
            <v>大阪府</v>
          </cell>
          <cell r="C1178" t="str">
            <v>熊取町</v>
          </cell>
          <cell r="D1178" t="str">
            <v>大阪府熊取町</v>
          </cell>
          <cell r="E1178" t="str">
            <v>ｵｵｻｶﾌ</v>
          </cell>
          <cell r="F1178" t="str">
            <v>ｸﾏﾄﾘﾁｮｳ</v>
          </cell>
          <cell r="G1178" t="str">
            <v>ｵｵｻｶﾌｸﾏﾄﾘﾁｮｳ</v>
          </cell>
        </row>
        <row r="1179">
          <cell r="A1179" t="str">
            <v>273627</v>
          </cell>
          <cell r="B1179" t="str">
            <v>大阪府</v>
          </cell>
          <cell r="C1179" t="str">
            <v>田尻町</v>
          </cell>
          <cell r="D1179" t="str">
            <v>大阪府田尻町</v>
          </cell>
          <cell r="E1179" t="str">
            <v>ｵｵｻｶﾌ</v>
          </cell>
          <cell r="F1179" t="str">
            <v>ﾀｼﾞﾘﾁｮｳ</v>
          </cell>
          <cell r="G1179" t="str">
            <v>ｵｵｻｶﾌﾀｼﾞﾘﾁｮｳ</v>
          </cell>
        </row>
        <row r="1180">
          <cell r="A1180" t="str">
            <v>273660</v>
          </cell>
          <cell r="B1180" t="str">
            <v>大阪府</v>
          </cell>
          <cell r="C1180" t="str">
            <v>岬町</v>
          </cell>
          <cell r="D1180" t="str">
            <v>大阪府岬町</v>
          </cell>
          <cell r="E1180" t="str">
            <v>ｵｵｻｶﾌ</v>
          </cell>
          <cell r="F1180" t="str">
            <v>ﾐｻｷﾁｮｳ</v>
          </cell>
          <cell r="G1180" t="str">
            <v>ｵｵｻｶﾌﾐｻｷﾁｮｳ</v>
          </cell>
        </row>
        <row r="1181">
          <cell r="A1181" t="str">
            <v>273813</v>
          </cell>
          <cell r="B1181" t="str">
            <v>大阪府</v>
          </cell>
          <cell r="C1181" t="str">
            <v>太子町</v>
          </cell>
          <cell r="D1181" t="str">
            <v>大阪府太子町</v>
          </cell>
          <cell r="E1181" t="str">
            <v>ｵｵｻｶﾌ</v>
          </cell>
          <cell r="F1181" t="str">
            <v>ﾀｲｼﾁｮｳ</v>
          </cell>
          <cell r="G1181" t="str">
            <v>ｵｵｻｶﾌﾀｲｼﾁｮｳ</v>
          </cell>
        </row>
        <row r="1182">
          <cell r="A1182" t="str">
            <v>273821</v>
          </cell>
          <cell r="B1182" t="str">
            <v>大阪府</v>
          </cell>
          <cell r="C1182" t="str">
            <v>河南町</v>
          </cell>
          <cell r="D1182" t="str">
            <v>大阪府河南町</v>
          </cell>
          <cell r="E1182" t="str">
            <v>ｵｵｻｶﾌ</v>
          </cell>
          <cell r="F1182" t="str">
            <v>ｶﾅﾝﾁｮｳ</v>
          </cell>
          <cell r="G1182" t="str">
            <v>ｵｵｻｶﾌｶﾅﾝﾁｮｳ</v>
          </cell>
        </row>
        <row r="1183">
          <cell r="A1183" t="str">
            <v>273830</v>
          </cell>
          <cell r="B1183" t="str">
            <v>大阪府</v>
          </cell>
          <cell r="C1183" t="str">
            <v>千早赤阪村</v>
          </cell>
          <cell r="D1183" t="str">
            <v>大阪府千早赤阪村</v>
          </cell>
          <cell r="E1183" t="str">
            <v>ｵｵｻｶﾌ</v>
          </cell>
          <cell r="F1183" t="str">
            <v>ﾁﾊﾔｱｶｻｶﾑﾗ</v>
          </cell>
          <cell r="G1183" t="str">
            <v>ｵｵｻｶﾌﾁﾊﾔｱｶｻｶﾑﾗ</v>
          </cell>
        </row>
        <row r="1184">
          <cell r="A1184" t="str">
            <v>280003</v>
          </cell>
          <cell r="B1184" t="str">
            <v>兵庫県</v>
          </cell>
          <cell r="D1184" t="str">
            <v>兵庫県</v>
          </cell>
          <cell r="E1184" t="str">
            <v>ﾋｮｳｺﾞｹﾝ</v>
          </cell>
          <cell r="G1184" t="str">
            <v>ﾋｮｳｺﾞｹﾝ</v>
          </cell>
        </row>
        <row r="1185">
          <cell r="A1185" t="str">
            <v>281000</v>
          </cell>
          <cell r="B1185" t="str">
            <v>兵庫県</v>
          </cell>
          <cell r="C1185" t="str">
            <v>神戸市</v>
          </cell>
          <cell r="D1185" t="str">
            <v>兵庫県神戸市</v>
          </cell>
          <cell r="E1185" t="str">
            <v>ﾋｮｳｺﾞｹﾝ</v>
          </cell>
          <cell r="F1185" t="str">
            <v>ｺｳﾍﾞｼ</v>
          </cell>
          <cell r="G1185" t="str">
            <v>ﾋｮｳｺﾞｹﾝｺｳﾍﾞｼ</v>
          </cell>
        </row>
        <row r="1186">
          <cell r="A1186" t="str">
            <v>282014</v>
          </cell>
          <cell r="B1186" t="str">
            <v>兵庫県</v>
          </cell>
          <cell r="C1186" t="str">
            <v>姫路市</v>
          </cell>
          <cell r="D1186" t="str">
            <v>兵庫県姫路市</v>
          </cell>
          <cell r="E1186" t="str">
            <v>ﾋｮｳｺﾞｹﾝ</v>
          </cell>
          <cell r="F1186" t="str">
            <v>ﾋﾒｼﾞｼ</v>
          </cell>
          <cell r="G1186" t="str">
            <v>ﾋｮｳｺﾞｹﾝﾋﾒｼﾞｼ</v>
          </cell>
        </row>
        <row r="1187">
          <cell r="A1187" t="str">
            <v>282022</v>
          </cell>
          <cell r="B1187" t="str">
            <v>兵庫県</v>
          </cell>
          <cell r="C1187" t="str">
            <v>尼崎市</v>
          </cell>
          <cell r="D1187" t="str">
            <v>兵庫県尼崎市</v>
          </cell>
          <cell r="E1187" t="str">
            <v>ﾋｮｳｺﾞｹﾝ</v>
          </cell>
          <cell r="F1187" t="str">
            <v>ｱﾏｶﾞｻｷｼ</v>
          </cell>
          <cell r="G1187" t="str">
            <v>ﾋｮｳｺﾞｹﾝｱﾏｶﾞｻｷｼ</v>
          </cell>
        </row>
        <row r="1188">
          <cell r="A1188" t="str">
            <v>282031</v>
          </cell>
          <cell r="B1188" t="str">
            <v>兵庫県</v>
          </cell>
          <cell r="C1188" t="str">
            <v>明石市</v>
          </cell>
          <cell r="D1188" t="str">
            <v>兵庫県明石市</v>
          </cell>
          <cell r="E1188" t="str">
            <v>ﾋｮｳｺﾞｹﾝ</v>
          </cell>
          <cell r="F1188" t="str">
            <v>ｱｶｼｼ</v>
          </cell>
          <cell r="G1188" t="str">
            <v>ﾋｮｳｺﾞｹﾝｱｶｼｼ</v>
          </cell>
        </row>
        <row r="1189">
          <cell r="A1189" t="str">
            <v>282049</v>
          </cell>
          <cell r="B1189" t="str">
            <v>兵庫県</v>
          </cell>
          <cell r="C1189" t="str">
            <v>西宮市</v>
          </cell>
          <cell r="D1189" t="str">
            <v>兵庫県西宮市</v>
          </cell>
          <cell r="E1189" t="str">
            <v>ﾋｮｳｺﾞｹﾝ</v>
          </cell>
          <cell r="F1189" t="str">
            <v>ﾆｼﾉﾐﾔｼ</v>
          </cell>
          <cell r="G1189" t="str">
            <v>ﾋｮｳｺﾞｹﾝﾆｼﾉﾐﾔｼ</v>
          </cell>
        </row>
        <row r="1190">
          <cell r="A1190" t="str">
            <v>282057</v>
          </cell>
          <cell r="B1190" t="str">
            <v>兵庫県</v>
          </cell>
          <cell r="C1190" t="str">
            <v>洲本市</v>
          </cell>
          <cell r="D1190" t="str">
            <v>兵庫県洲本市</v>
          </cell>
          <cell r="E1190" t="str">
            <v>ﾋｮｳｺﾞｹﾝ</v>
          </cell>
          <cell r="F1190" t="str">
            <v>ｽﾓﾄｼ</v>
          </cell>
          <cell r="G1190" t="str">
            <v>ﾋｮｳｺﾞｹﾝｽﾓﾄｼ</v>
          </cell>
        </row>
        <row r="1191">
          <cell r="A1191" t="str">
            <v>282065</v>
          </cell>
          <cell r="B1191" t="str">
            <v>兵庫県</v>
          </cell>
          <cell r="C1191" t="str">
            <v>芦屋市</v>
          </cell>
          <cell r="D1191" t="str">
            <v>兵庫県芦屋市</v>
          </cell>
          <cell r="E1191" t="str">
            <v>ﾋｮｳｺﾞｹﾝ</v>
          </cell>
          <cell r="F1191" t="str">
            <v>ｱｼﾔｼ</v>
          </cell>
          <cell r="G1191" t="str">
            <v>ﾋｮｳｺﾞｹﾝｱｼﾔｼ</v>
          </cell>
        </row>
        <row r="1192">
          <cell r="A1192" t="str">
            <v>282073</v>
          </cell>
          <cell r="B1192" t="str">
            <v>兵庫県</v>
          </cell>
          <cell r="C1192" t="str">
            <v>伊丹市</v>
          </cell>
          <cell r="D1192" t="str">
            <v>兵庫県伊丹市</v>
          </cell>
          <cell r="E1192" t="str">
            <v>ﾋｮｳｺﾞｹﾝ</v>
          </cell>
          <cell r="F1192" t="str">
            <v>ｲﾀﾐｼ</v>
          </cell>
          <cell r="G1192" t="str">
            <v>ﾋｮｳｺﾞｹﾝｲﾀﾐｼ</v>
          </cell>
        </row>
        <row r="1193">
          <cell r="A1193" t="str">
            <v>282081</v>
          </cell>
          <cell r="B1193" t="str">
            <v>兵庫県</v>
          </cell>
          <cell r="C1193" t="str">
            <v>相生市</v>
          </cell>
          <cell r="D1193" t="str">
            <v>兵庫県相生市</v>
          </cell>
          <cell r="E1193" t="str">
            <v>ﾋｮｳｺﾞｹﾝ</v>
          </cell>
          <cell r="F1193" t="str">
            <v>ｱｲｵｲｼ</v>
          </cell>
          <cell r="G1193" t="str">
            <v>ﾋｮｳｺﾞｹﾝｱｲｵｲｼ</v>
          </cell>
        </row>
        <row r="1194">
          <cell r="A1194" t="str">
            <v>282090</v>
          </cell>
          <cell r="B1194" t="str">
            <v>兵庫県</v>
          </cell>
          <cell r="C1194" t="str">
            <v>豊岡市</v>
          </cell>
          <cell r="D1194" t="str">
            <v>兵庫県豊岡市</v>
          </cell>
          <cell r="E1194" t="str">
            <v>ﾋｮｳｺﾞｹﾝ</v>
          </cell>
          <cell r="F1194" t="str">
            <v>ﾄﾖｵｶｼ</v>
          </cell>
          <cell r="G1194" t="str">
            <v>ﾋｮｳｺﾞｹﾝﾄﾖｵｶｼ</v>
          </cell>
        </row>
        <row r="1195">
          <cell r="A1195" t="str">
            <v>282103</v>
          </cell>
          <cell r="B1195" t="str">
            <v>兵庫県</v>
          </cell>
          <cell r="C1195" t="str">
            <v>加古川市</v>
          </cell>
          <cell r="D1195" t="str">
            <v>兵庫県加古川市</v>
          </cell>
          <cell r="E1195" t="str">
            <v>ﾋｮｳｺﾞｹﾝ</v>
          </cell>
          <cell r="F1195" t="str">
            <v>ｶｺｶﾞﾜｼ</v>
          </cell>
          <cell r="G1195" t="str">
            <v>ﾋｮｳｺﾞｹﾝｶｺｶﾞﾜｼ</v>
          </cell>
        </row>
        <row r="1196">
          <cell r="A1196" t="str">
            <v>282120</v>
          </cell>
          <cell r="B1196" t="str">
            <v>兵庫県</v>
          </cell>
          <cell r="C1196" t="str">
            <v>赤穂市</v>
          </cell>
          <cell r="D1196" t="str">
            <v>兵庫県赤穂市</v>
          </cell>
          <cell r="E1196" t="str">
            <v>ﾋｮｳｺﾞｹﾝ</v>
          </cell>
          <cell r="F1196" t="str">
            <v>ｱｺｳｼ</v>
          </cell>
          <cell r="G1196" t="str">
            <v>ﾋｮｳｺﾞｹﾝｱｺｳｼ</v>
          </cell>
        </row>
        <row r="1197">
          <cell r="A1197" t="str">
            <v>282138</v>
          </cell>
          <cell r="B1197" t="str">
            <v>兵庫県</v>
          </cell>
          <cell r="C1197" t="str">
            <v>西脇市</v>
          </cell>
          <cell r="D1197" t="str">
            <v>兵庫県西脇市</v>
          </cell>
          <cell r="E1197" t="str">
            <v>ﾋｮｳｺﾞｹﾝ</v>
          </cell>
          <cell r="F1197" t="str">
            <v>ﾆｼﾜｷｼ</v>
          </cell>
          <cell r="G1197" t="str">
            <v>ﾋｮｳｺﾞｹﾝﾆｼﾜｷｼ</v>
          </cell>
        </row>
        <row r="1198">
          <cell r="A1198" t="str">
            <v>282146</v>
          </cell>
          <cell r="B1198" t="str">
            <v>兵庫県</v>
          </cell>
          <cell r="C1198" t="str">
            <v>宝塚市</v>
          </cell>
          <cell r="D1198" t="str">
            <v>兵庫県宝塚市</v>
          </cell>
          <cell r="E1198" t="str">
            <v>ﾋｮｳｺﾞｹﾝ</v>
          </cell>
          <cell r="F1198" t="str">
            <v>ﾀｶﾗﾂﾞｶｼ</v>
          </cell>
          <cell r="G1198" t="str">
            <v>ﾋｮｳｺﾞｹﾝﾀｶﾗﾂﾞｶｼ</v>
          </cell>
        </row>
        <row r="1199">
          <cell r="A1199" t="str">
            <v>282154</v>
          </cell>
          <cell r="B1199" t="str">
            <v>兵庫県</v>
          </cell>
          <cell r="C1199" t="str">
            <v>三木市</v>
          </cell>
          <cell r="D1199" t="str">
            <v>兵庫県三木市</v>
          </cell>
          <cell r="E1199" t="str">
            <v>ﾋｮｳｺﾞｹﾝ</v>
          </cell>
          <cell r="F1199" t="str">
            <v>ﾐｷｼ</v>
          </cell>
          <cell r="G1199" t="str">
            <v>ﾋｮｳｺﾞｹﾝﾐｷｼ</v>
          </cell>
        </row>
        <row r="1200">
          <cell r="A1200" t="str">
            <v>282162</v>
          </cell>
          <cell r="B1200" t="str">
            <v>兵庫県</v>
          </cell>
          <cell r="C1200" t="str">
            <v>高砂市</v>
          </cell>
          <cell r="D1200" t="str">
            <v>兵庫県高砂市</v>
          </cell>
          <cell r="E1200" t="str">
            <v>ﾋｮｳｺﾞｹﾝ</v>
          </cell>
          <cell r="F1200" t="str">
            <v>ﾀｶｻｺﾞｼ</v>
          </cell>
          <cell r="G1200" t="str">
            <v>ﾋｮｳｺﾞｹﾝﾀｶｻｺﾞｼ</v>
          </cell>
        </row>
        <row r="1201">
          <cell r="A1201" t="str">
            <v>282171</v>
          </cell>
          <cell r="B1201" t="str">
            <v>兵庫県</v>
          </cell>
          <cell r="C1201" t="str">
            <v>川西市</v>
          </cell>
          <cell r="D1201" t="str">
            <v>兵庫県川西市</v>
          </cell>
          <cell r="E1201" t="str">
            <v>ﾋｮｳｺﾞｹﾝ</v>
          </cell>
          <cell r="F1201" t="str">
            <v>ｶﾜﾆｼｼ</v>
          </cell>
          <cell r="G1201" t="str">
            <v>ﾋｮｳｺﾞｹﾝｶﾜﾆｼｼ</v>
          </cell>
        </row>
        <row r="1202">
          <cell r="A1202" t="str">
            <v>282189</v>
          </cell>
          <cell r="B1202" t="str">
            <v>兵庫県</v>
          </cell>
          <cell r="C1202" t="str">
            <v>小野市</v>
          </cell>
          <cell r="D1202" t="str">
            <v>兵庫県小野市</v>
          </cell>
          <cell r="E1202" t="str">
            <v>ﾋｮｳｺﾞｹﾝ</v>
          </cell>
          <cell r="F1202" t="str">
            <v>ｵﾉｼ</v>
          </cell>
          <cell r="G1202" t="str">
            <v>ﾋｮｳｺﾞｹﾝｵﾉｼ</v>
          </cell>
        </row>
        <row r="1203">
          <cell r="A1203" t="str">
            <v>282197</v>
          </cell>
          <cell r="B1203" t="str">
            <v>兵庫県</v>
          </cell>
          <cell r="C1203" t="str">
            <v>三田市</v>
          </cell>
          <cell r="D1203" t="str">
            <v>兵庫県三田市</v>
          </cell>
          <cell r="E1203" t="str">
            <v>ﾋｮｳｺﾞｹﾝ</v>
          </cell>
          <cell r="F1203" t="str">
            <v>ｻﾝﾀﾞｼ</v>
          </cell>
          <cell r="G1203" t="str">
            <v>ﾋｮｳｺﾞｹﾝｻﾝﾀﾞｼ</v>
          </cell>
        </row>
        <row r="1204">
          <cell r="A1204" t="str">
            <v>282201</v>
          </cell>
          <cell r="B1204" t="str">
            <v>兵庫県</v>
          </cell>
          <cell r="C1204" t="str">
            <v>加西市</v>
          </cell>
          <cell r="D1204" t="str">
            <v>兵庫県加西市</v>
          </cell>
          <cell r="E1204" t="str">
            <v>ﾋｮｳｺﾞｹﾝ</v>
          </cell>
          <cell r="F1204" t="str">
            <v>ｶｻｲｼ</v>
          </cell>
          <cell r="G1204" t="str">
            <v>ﾋｮｳｺﾞｹﾝｶｻｲｼ</v>
          </cell>
        </row>
        <row r="1205">
          <cell r="A1205" t="str">
            <v>282219</v>
          </cell>
          <cell r="B1205" t="str">
            <v>兵庫県</v>
          </cell>
          <cell r="C1205" t="str">
            <v>篠山市</v>
          </cell>
          <cell r="D1205" t="str">
            <v>兵庫県篠山市</v>
          </cell>
          <cell r="E1205" t="str">
            <v>ﾋｮｳｺﾞｹﾝ</v>
          </cell>
          <cell r="F1205" t="str">
            <v>ｻｻﾔﾏｼ</v>
          </cell>
          <cell r="G1205" t="str">
            <v>ﾋｮｳｺﾞｹﾝｻｻﾔﾏｼ</v>
          </cell>
        </row>
        <row r="1206">
          <cell r="A1206" t="str">
            <v>282227</v>
          </cell>
          <cell r="B1206" t="str">
            <v>兵庫県</v>
          </cell>
          <cell r="C1206" t="str">
            <v>養父市</v>
          </cell>
          <cell r="D1206" t="str">
            <v>兵庫県養父市</v>
          </cell>
          <cell r="E1206" t="str">
            <v>ﾋｮｳｺﾞｹﾝ</v>
          </cell>
          <cell r="F1206" t="str">
            <v>ﾔﾌﾞｼ</v>
          </cell>
          <cell r="G1206" t="str">
            <v>ﾋｮｳｺﾞｹﾝﾔﾌﾞｼ</v>
          </cell>
        </row>
        <row r="1207">
          <cell r="A1207" t="str">
            <v>282235</v>
          </cell>
          <cell r="B1207" t="str">
            <v>兵庫県</v>
          </cell>
          <cell r="C1207" t="str">
            <v>丹波市</v>
          </cell>
          <cell r="D1207" t="str">
            <v>兵庫県丹波市</v>
          </cell>
          <cell r="E1207" t="str">
            <v>ﾋｮｳｺﾞｹﾝ</v>
          </cell>
          <cell r="F1207" t="str">
            <v>ﾀﾝﾊﾞｼ</v>
          </cell>
          <cell r="G1207" t="str">
            <v>ﾋｮｳｺﾞｹﾝﾀﾝﾊﾞｼ</v>
          </cell>
        </row>
        <row r="1208">
          <cell r="A1208" t="str">
            <v>282243</v>
          </cell>
          <cell r="B1208" t="str">
            <v>兵庫県</v>
          </cell>
          <cell r="C1208" t="str">
            <v>南あわじ市</v>
          </cell>
          <cell r="D1208" t="str">
            <v>兵庫県南あわじ市</v>
          </cell>
          <cell r="E1208" t="str">
            <v>ﾋｮｳｺﾞｹﾝ</v>
          </cell>
          <cell r="F1208" t="str">
            <v>ﾐﾅﾐｱﾜｼﾞｼ</v>
          </cell>
          <cell r="G1208" t="str">
            <v>ﾋｮｳｺﾞｹﾝﾐﾅﾐｱﾜｼﾞｼ</v>
          </cell>
        </row>
        <row r="1209">
          <cell r="A1209" t="str">
            <v>282251</v>
          </cell>
          <cell r="B1209" t="str">
            <v>兵庫県</v>
          </cell>
          <cell r="C1209" t="str">
            <v>朝来市</v>
          </cell>
          <cell r="D1209" t="str">
            <v>兵庫県朝来市</v>
          </cell>
          <cell r="E1209" t="str">
            <v>ﾋｮｳｺﾞｹﾝ</v>
          </cell>
          <cell r="F1209" t="str">
            <v>ｱｻｺﾞｼ</v>
          </cell>
          <cell r="G1209" t="str">
            <v>ﾋｮｳｺﾞｹﾝｱｻｺﾞｼ</v>
          </cell>
        </row>
        <row r="1210">
          <cell r="A1210" t="str">
            <v>282260</v>
          </cell>
          <cell r="B1210" t="str">
            <v>兵庫県</v>
          </cell>
          <cell r="C1210" t="str">
            <v>淡路市</v>
          </cell>
          <cell r="D1210" t="str">
            <v>兵庫県淡路市</v>
          </cell>
          <cell r="E1210" t="str">
            <v>ﾋｮｳｺﾞｹﾝ</v>
          </cell>
          <cell r="F1210" t="str">
            <v>ｱﾜｼﾞｼ</v>
          </cell>
          <cell r="G1210" t="str">
            <v>ﾋｮｳｺﾞｹﾝｱﾜｼﾞｼ</v>
          </cell>
        </row>
        <row r="1211">
          <cell r="A1211" t="str">
            <v>282278</v>
          </cell>
          <cell r="B1211" t="str">
            <v>兵庫県</v>
          </cell>
          <cell r="C1211" t="str">
            <v>宍粟市</v>
          </cell>
          <cell r="D1211" t="str">
            <v>兵庫県宍粟市</v>
          </cell>
          <cell r="E1211" t="str">
            <v>ﾋｮｳｺﾞｹﾝ</v>
          </cell>
          <cell r="F1211" t="str">
            <v>ｼｿｳｼ</v>
          </cell>
          <cell r="G1211" t="str">
            <v>ﾋｮｳｺﾞｹﾝｼｿｳｼ</v>
          </cell>
        </row>
        <row r="1212">
          <cell r="A1212" t="str">
            <v>282286</v>
          </cell>
          <cell r="B1212" t="str">
            <v>兵庫県</v>
          </cell>
          <cell r="C1212" t="str">
            <v>加東市</v>
          </cell>
          <cell r="D1212" t="str">
            <v>兵庫県加東市</v>
          </cell>
          <cell r="E1212" t="str">
            <v>ﾋｮｳｺﾞｹﾝ</v>
          </cell>
          <cell r="F1212" t="str">
            <v>ｶﾄｳｼ</v>
          </cell>
          <cell r="G1212" t="str">
            <v>ﾋｮｳｺﾞｹﾝｶﾄｳｼ</v>
          </cell>
        </row>
        <row r="1213">
          <cell r="A1213" t="str">
            <v>282294</v>
          </cell>
          <cell r="B1213" t="str">
            <v>兵庫県</v>
          </cell>
          <cell r="C1213" t="str">
            <v>たつの市</v>
          </cell>
          <cell r="D1213" t="str">
            <v>兵庫県たつの市</v>
          </cell>
          <cell r="E1213" t="str">
            <v>ﾋｮｳｺﾞｹﾝ</v>
          </cell>
          <cell r="F1213" t="str">
            <v>ﾀﾂﾉｼ</v>
          </cell>
          <cell r="G1213" t="str">
            <v>ﾋｮｳｺﾞｹﾝﾀﾂﾉｼ</v>
          </cell>
        </row>
        <row r="1214">
          <cell r="A1214" t="str">
            <v>283011</v>
          </cell>
          <cell r="B1214" t="str">
            <v>兵庫県</v>
          </cell>
          <cell r="C1214" t="str">
            <v>猪名川町</v>
          </cell>
          <cell r="D1214" t="str">
            <v>兵庫県猪名川町</v>
          </cell>
          <cell r="E1214" t="str">
            <v>ﾋｮｳｺﾞｹﾝ</v>
          </cell>
          <cell r="F1214" t="str">
            <v>ｲﾅｶﾞﾜﾁｮｳ</v>
          </cell>
          <cell r="G1214" t="str">
            <v>ﾋｮｳｺﾞｹﾝｲﾅｶﾞﾜﾁｮｳ</v>
          </cell>
        </row>
        <row r="1215">
          <cell r="A1215" t="str">
            <v>283657</v>
          </cell>
          <cell r="B1215" t="str">
            <v>兵庫県</v>
          </cell>
          <cell r="C1215" t="str">
            <v>多可町</v>
          </cell>
          <cell r="D1215" t="str">
            <v>兵庫県多可町</v>
          </cell>
          <cell r="E1215" t="str">
            <v>ﾋｮｳｺﾞｹﾝ</v>
          </cell>
          <cell r="F1215" t="str">
            <v>ﾀｶﾁｮｳ</v>
          </cell>
          <cell r="G1215" t="str">
            <v>ﾋｮｳｺﾞｹﾝﾀｶﾁｮｳ</v>
          </cell>
        </row>
        <row r="1216">
          <cell r="A1216" t="str">
            <v>283819</v>
          </cell>
          <cell r="B1216" t="str">
            <v>兵庫県</v>
          </cell>
          <cell r="C1216" t="str">
            <v>稲美町</v>
          </cell>
          <cell r="D1216" t="str">
            <v>兵庫県稲美町</v>
          </cell>
          <cell r="E1216" t="str">
            <v>ﾋｮｳｺﾞｹﾝ</v>
          </cell>
          <cell r="F1216" t="str">
            <v>ｲﾅﾐﾁｮｳ</v>
          </cell>
          <cell r="G1216" t="str">
            <v>ﾋｮｳｺﾞｹﾝｲﾅﾐﾁｮｳ</v>
          </cell>
        </row>
        <row r="1217">
          <cell r="A1217" t="str">
            <v>283827</v>
          </cell>
          <cell r="B1217" t="str">
            <v>兵庫県</v>
          </cell>
          <cell r="C1217" t="str">
            <v>播磨町</v>
          </cell>
          <cell r="D1217" t="str">
            <v>兵庫県播磨町</v>
          </cell>
          <cell r="E1217" t="str">
            <v>ﾋｮｳｺﾞｹﾝ</v>
          </cell>
          <cell r="F1217" t="str">
            <v>ﾊﾘﾏﾁｮｳ</v>
          </cell>
          <cell r="G1217" t="str">
            <v>ﾋｮｳｺﾞｹﾝﾊﾘﾏﾁｮｳ</v>
          </cell>
        </row>
        <row r="1218">
          <cell r="A1218" t="str">
            <v>284424</v>
          </cell>
          <cell r="B1218" t="str">
            <v>兵庫県</v>
          </cell>
          <cell r="C1218" t="str">
            <v>市川町</v>
          </cell>
          <cell r="D1218" t="str">
            <v>兵庫県市川町</v>
          </cell>
          <cell r="E1218" t="str">
            <v>ﾋｮｳｺﾞｹﾝ</v>
          </cell>
          <cell r="F1218" t="str">
            <v>ｲﾁｶﾜﾁｮｳ</v>
          </cell>
          <cell r="G1218" t="str">
            <v>ﾋｮｳｺﾞｹﾝｲﾁｶﾜﾁｮｳ</v>
          </cell>
        </row>
        <row r="1219">
          <cell r="A1219" t="str">
            <v>284432</v>
          </cell>
          <cell r="B1219" t="str">
            <v>兵庫県</v>
          </cell>
          <cell r="C1219" t="str">
            <v>福崎町</v>
          </cell>
          <cell r="D1219" t="str">
            <v>兵庫県福崎町</v>
          </cell>
          <cell r="E1219" t="str">
            <v>ﾋｮｳｺﾞｹﾝ</v>
          </cell>
          <cell r="F1219" t="str">
            <v>ﾌｸｻｷﾁｮｳ</v>
          </cell>
          <cell r="G1219" t="str">
            <v>ﾋｮｳｺﾞｹﾝﾌｸｻｷﾁｮｳ</v>
          </cell>
        </row>
        <row r="1220">
          <cell r="A1220" t="str">
            <v>284467</v>
          </cell>
          <cell r="B1220" t="str">
            <v>兵庫県</v>
          </cell>
          <cell r="C1220" t="str">
            <v>神河町</v>
          </cell>
          <cell r="D1220" t="str">
            <v>兵庫県神河町</v>
          </cell>
          <cell r="E1220" t="str">
            <v>ﾋｮｳｺﾞｹﾝ</v>
          </cell>
          <cell r="F1220" t="str">
            <v>ｶﾐｶﾜﾁｮｳ</v>
          </cell>
          <cell r="G1220" t="str">
            <v>ﾋｮｳｺﾞｹﾝｶﾐｶﾜﾁｮｳ</v>
          </cell>
        </row>
        <row r="1221">
          <cell r="A1221" t="str">
            <v>284645</v>
          </cell>
          <cell r="B1221" t="str">
            <v>兵庫県</v>
          </cell>
          <cell r="C1221" t="str">
            <v>太子町</v>
          </cell>
          <cell r="D1221" t="str">
            <v>兵庫県太子町</v>
          </cell>
          <cell r="E1221" t="str">
            <v>ﾋｮｳｺﾞｹﾝ</v>
          </cell>
          <cell r="F1221" t="str">
            <v>ﾀｲｼﾁｮｳ</v>
          </cell>
          <cell r="G1221" t="str">
            <v>ﾋｮｳｺﾞｹﾝﾀｲｼﾁｮｳ</v>
          </cell>
        </row>
        <row r="1222">
          <cell r="A1222" t="str">
            <v>284815</v>
          </cell>
          <cell r="B1222" t="str">
            <v>兵庫県</v>
          </cell>
          <cell r="C1222" t="str">
            <v>上郡町</v>
          </cell>
          <cell r="D1222" t="str">
            <v>兵庫県上郡町</v>
          </cell>
          <cell r="E1222" t="str">
            <v>ﾋｮｳｺﾞｹﾝ</v>
          </cell>
          <cell r="F1222" t="str">
            <v>ｶﾐｺﾞｵﾘﾁｮｳ</v>
          </cell>
          <cell r="G1222" t="str">
            <v>ﾋｮｳｺﾞｹﾝｶﾐｺﾞｵﾘﾁｮｳ</v>
          </cell>
        </row>
        <row r="1223">
          <cell r="A1223" t="str">
            <v>285013</v>
          </cell>
          <cell r="B1223" t="str">
            <v>兵庫県</v>
          </cell>
          <cell r="C1223" t="str">
            <v>佐用町</v>
          </cell>
          <cell r="D1223" t="str">
            <v>兵庫県佐用町</v>
          </cell>
          <cell r="E1223" t="str">
            <v>ﾋｮｳｺﾞｹﾝ</v>
          </cell>
          <cell r="F1223" t="str">
            <v>ｻﾖｳﾁｮｳ</v>
          </cell>
          <cell r="G1223" t="str">
            <v>ﾋｮｳｺﾞｹﾝｻﾖｳﾁｮｳ</v>
          </cell>
        </row>
        <row r="1224">
          <cell r="A1224" t="str">
            <v>285854</v>
          </cell>
          <cell r="B1224" t="str">
            <v>兵庫県</v>
          </cell>
          <cell r="C1224" t="str">
            <v>香美町</v>
          </cell>
          <cell r="D1224" t="str">
            <v>兵庫県香美町</v>
          </cell>
          <cell r="E1224" t="str">
            <v>ﾋｮｳｺﾞｹﾝ</v>
          </cell>
          <cell r="F1224" t="str">
            <v>ｶﾐﾁｮｳ</v>
          </cell>
          <cell r="G1224" t="str">
            <v>ﾋｮｳｺﾞｹﾝｶﾐﾁｮｳ</v>
          </cell>
        </row>
        <row r="1225">
          <cell r="A1225" t="str">
            <v>285862</v>
          </cell>
          <cell r="B1225" t="str">
            <v>兵庫県</v>
          </cell>
          <cell r="C1225" t="str">
            <v>新温泉町</v>
          </cell>
          <cell r="D1225" t="str">
            <v>兵庫県新温泉町</v>
          </cell>
          <cell r="E1225" t="str">
            <v>ﾋｮｳｺﾞｹﾝ</v>
          </cell>
          <cell r="F1225" t="str">
            <v>ｼﾝｵﾝｾﾝﾁｮｳ</v>
          </cell>
          <cell r="G1225" t="str">
            <v>ﾋｮｳｺﾞｹﾝｼﾝｵﾝｾﾝﾁｮｳ</v>
          </cell>
        </row>
        <row r="1226">
          <cell r="A1226" t="str">
            <v>290009</v>
          </cell>
          <cell r="B1226" t="str">
            <v>奈良県</v>
          </cell>
          <cell r="D1226" t="str">
            <v>奈良県</v>
          </cell>
          <cell r="E1226" t="str">
            <v>ﾅﾗｹﾝ</v>
          </cell>
          <cell r="G1226" t="str">
            <v>ﾅﾗｹﾝ</v>
          </cell>
        </row>
        <row r="1227">
          <cell r="A1227" t="str">
            <v>292010</v>
          </cell>
          <cell r="B1227" t="str">
            <v>奈良県</v>
          </cell>
          <cell r="C1227" t="str">
            <v>奈良市</v>
          </cell>
          <cell r="D1227" t="str">
            <v>奈良県奈良市</v>
          </cell>
          <cell r="E1227" t="str">
            <v>ﾅﾗｹﾝ</v>
          </cell>
          <cell r="F1227" t="str">
            <v>ﾅﾗｼ</v>
          </cell>
          <cell r="G1227" t="str">
            <v>ﾅﾗｹﾝﾅﾗｼ</v>
          </cell>
        </row>
        <row r="1228">
          <cell r="A1228" t="str">
            <v>292028</v>
          </cell>
          <cell r="B1228" t="str">
            <v>奈良県</v>
          </cell>
          <cell r="C1228" t="str">
            <v>大和高田市</v>
          </cell>
          <cell r="D1228" t="str">
            <v>奈良県大和高田市</v>
          </cell>
          <cell r="E1228" t="str">
            <v>ﾅﾗｹﾝ</v>
          </cell>
          <cell r="F1228" t="str">
            <v>ﾔﾏﾄﾀｶﾀﾞｼ</v>
          </cell>
          <cell r="G1228" t="str">
            <v>ﾅﾗｹﾝﾔﾏﾄﾀｶﾀﾞｼ</v>
          </cell>
        </row>
        <row r="1229">
          <cell r="A1229" t="str">
            <v>292036</v>
          </cell>
          <cell r="B1229" t="str">
            <v>奈良県</v>
          </cell>
          <cell r="C1229" t="str">
            <v>大和郡山市</v>
          </cell>
          <cell r="D1229" t="str">
            <v>奈良県大和郡山市</v>
          </cell>
          <cell r="E1229" t="str">
            <v>ﾅﾗｹﾝ</v>
          </cell>
          <cell r="F1229" t="str">
            <v>ﾔﾏﾄｺｵﾘﾔﾏｼ</v>
          </cell>
          <cell r="G1229" t="str">
            <v>ﾅﾗｹﾝﾔﾏﾄｺｵﾘﾔﾏｼ</v>
          </cell>
        </row>
        <row r="1230">
          <cell r="A1230" t="str">
            <v>292044</v>
          </cell>
          <cell r="B1230" t="str">
            <v>奈良県</v>
          </cell>
          <cell r="C1230" t="str">
            <v>天理市</v>
          </cell>
          <cell r="D1230" t="str">
            <v>奈良県天理市</v>
          </cell>
          <cell r="E1230" t="str">
            <v>ﾅﾗｹﾝ</v>
          </cell>
          <cell r="F1230" t="str">
            <v>ﾃﾝﾘｼ</v>
          </cell>
          <cell r="G1230" t="str">
            <v>ﾅﾗｹﾝﾃﾝﾘｼ</v>
          </cell>
        </row>
        <row r="1231">
          <cell r="A1231" t="str">
            <v>292052</v>
          </cell>
          <cell r="B1231" t="str">
            <v>奈良県</v>
          </cell>
          <cell r="C1231" t="str">
            <v>橿原市</v>
          </cell>
          <cell r="D1231" t="str">
            <v>奈良県橿原市</v>
          </cell>
          <cell r="E1231" t="str">
            <v>ﾅﾗｹﾝ</v>
          </cell>
          <cell r="F1231" t="str">
            <v>ｶｼﾊﾗｼ</v>
          </cell>
          <cell r="G1231" t="str">
            <v>ﾅﾗｹﾝｶｼﾊﾗｼ</v>
          </cell>
        </row>
        <row r="1232">
          <cell r="A1232" t="str">
            <v>292061</v>
          </cell>
          <cell r="B1232" t="str">
            <v>奈良県</v>
          </cell>
          <cell r="C1232" t="str">
            <v>桜井市</v>
          </cell>
          <cell r="D1232" t="str">
            <v>奈良県桜井市</v>
          </cell>
          <cell r="E1232" t="str">
            <v>ﾅﾗｹﾝ</v>
          </cell>
          <cell r="F1232" t="str">
            <v>ｻｸﾗｲｼ</v>
          </cell>
          <cell r="G1232" t="str">
            <v>ﾅﾗｹﾝｻｸﾗｲｼ</v>
          </cell>
        </row>
        <row r="1233">
          <cell r="A1233" t="str">
            <v>292079</v>
          </cell>
          <cell r="B1233" t="str">
            <v>奈良県</v>
          </cell>
          <cell r="C1233" t="str">
            <v>五條市</v>
          </cell>
          <cell r="D1233" t="str">
            <v>奈良県五條市</v>
          </cell>
          <cell r="E1233" t="str">
            <v>ﾅﾗｹﾝ</v>
          </cell>
          <cell r="F1233" t="str">
            <v>ｺﾞｼﾞｮｳｼ</v>
          </cell>
          <cell r="G1233" t="str">
            <v>ﾅﾗｹﾝｺﾞｼﾞｮｳｼ</v>
          </cell>
        </row>
        <row r="1234">
          <cell r="A1234" t="str">
            <v>292087</v>
          </cell>
          <cell r="B1234" t="str">
            <v>奈良県</v>
          </cell>
          <cell r="C1234" t="str">
            <v>御所市</v>
          </cell>
          <cell r="D1234" t="str">
            <v>奈良県御所市</v>
          </cell>
          <cell r="E1234" t="str">
            <v>ﾅﾗｹﾝ</v>
          </cell>
          <cell r="F1234" t="str">
            <v>ｺﾞｾｼ</v>
          </cell>
          <cell r="G1234" t="str">
            <v>ﾅﾗｹﾝｺﾞｾｼ</v>
          </cell>
        </row>
        <row r="1235">
          <cell r="A1235" t="str">
            <v>292095</v>
          </cell>
          <cell r="B1235" t="str">
            <v>奈良県</v>
          </cell>
          <cell r="C1235" t="str">
            <v>生駒市</v>
          </cell>
          <cell r="D1235" t="str">
            <v>奈良県生駒市</v>
          </cell>
          <cell r="E1235" t="str">
            <v>ﾅﾗｹﾝ</v>
          </cell>
          <cell r="F1235" t="str">
            <v>ｲｺﾏｼ</v>
          </cell>
          <cell r="G1235" t="str">
            <v>ﾅﾗｹﾝｲｺﾏｼ</v>
          </cell>
        </row>
        <row r="1236">
          <cell r="A1236" t="str">
            <v>292109</v>
          </cell>
          <cell r="B1236" t="str">
            <v>奈良県</v>
          </cell>
          <cell r="C1236" t="str">
            <v>香芝市</v>
          </cell>
          <cell r="D1236" t="str">
            <v>奈良県香芝市</v>
          </cell>
          <cell r="E1236" t="str">
            <v>ﾅﾗｹﾝ</v>
          </cell>
          <cell r="F1236" t="str">
            <v>ｶｼﾊﾞｼ</v>
          </cell>
          <cell r="G1236" t="str">
            <v>ﾅﾗｹﾝｶｼﾊﾞｼ</v>
          </cell>
        </row>
        <row r="1237">
          <cell r="A1237" t="str">
            <v>292117</v>
          </cell>
          <cell r="B1237" t="str">
            <v>奈良県</v>
          </cell>
          <cell r="C1237" t="str">
            <v>葛城市</v>
          </cell>
          <cell r="D1237" t="str">
            <v>奈良県葛城市</v>
          </cell>
          <cell r="E1237" t="str">
            <v>ﾅﾗｹﾝ</v>
          </cell>
          <cell r="F1237" t="str">
            <v>ｶﾂﾗｷﾞｼ</v>
          </cell>
          <cell r="G1237" t="str">
            <v>ﾅﾗｹﾝｶﾂﾗｷﾞｼ</v>
          </cell>
        </row>
        <row r="1238">
          <cell r="A1238" t="str">
            <v>292125</v>
          </cell>
          <cell r="B1238" t="str">
            <v>奈良県</v>
          </cell>
          <cell r="C1238" t="str">
            <v>宇陀市</v>
          </cell>
          <cell r="D1238" t="str">
            <v>奈良県宇陀市</v>
          </cell>
          <cell r="E1238" t="str">
            <v>ﾅﾗｹﾝ</v>
          </cell>
          <cell r="F1238" t="str">
            <v>ｳﾀﾞｼ</v>
          </cell>
          <cell r="G1238" t="str">
            <v>ﾅﾗｹﾝｳﾀﾞｼ</v>
          </cell>
        </row>
        <row r="1239">
          <cell r="A1239" t="str">
            <v>293229</v>
          </cell>
          <cell r="B1239" t="str">
            <v>奈良県</v>
          </cell>
          <cell r="C1239" t="str">
            <v>山添村</v>
          </cell>
          <cell r="D1239" t="str">
            <v>奈良県山添村</v>
          </cell>
          <cell r="E1239" t="str">
            <v>ﾅﾗｹﾝ</v>
          </cell>
          <cell r="F1239" t="str">
            <v>ﾔﾏｿﾞｴﾑﾗ</v>
          </cell>
          <cell r="G1239" t="str">
            <v>ﾅﾗｹﾝﾔﾏｿﾞｴﾑﾗ</v>
          </cell>
        </row>
        <row r="1240">
          <cell r="A1240" t="str">
            <v>293423</v>
          </cell>
          <cell r="B1240" t="str">
            <v>奈良県</v>
          </cell>
          <cell r="C1240" t="str">
            <v>平群町</v>
          </cell>
          <cell r="D1240" t="str">
            <v>奈良県平群町</v>
          </cell>
          <cell r="E1240" t="str">
            <v>ﾅﾗｹﾝ</v>
          </cell>
          <cell r="F1240" t="str">
            <v>ﾍｸﾞﾘﾁｮｳ</v>
          </cell>
          <cell r="G1240" t="str">
            <v>ﾅﾗｹﾝﾍｸﾞﾘﾁｮｳ</v>
          </cell>
        </row>
        <row r="1241">
          <cell r="A1241" t="str">
            <v>293431</v>
          </cell>
          <cell r="B1241" t="str">
            <v>奈良県</v>
          </cell>
          <cell r="C1241" t="str">
            <v>三郷町</v>
          </cell>
          <cell r="D1241" t="str">
            <v>奈良県三郷町</v>
          </cell>
          <cell r="E1241" t="str">
            <v>ﾅﾗｹﾝ</v>
          </cell>
          <cell r="F1241" t="str">
            <v>ｻﾝｺﾞｳﾁｮｳ</v>
          </cell>
          <cell r="G1241" t="str">
            <v>ﾅﾗｹﾝｻﾝｺﾞｳﾁｮｳ</v>
          </cell>
        </row>
        <row r="1242">
          <cell r="A1242" t="str">
            <v>293440</v>
          </cell>
          <cell r="B1242" t="str">
            <v>奈良県</v>
          </cell>
          <cell r="C1242" t="str">
            <v>斑鳩町</v>
          </cell>
          <cell r="D1242" t="str">
            <v>奈良県斑鳩町</v>
          </cell>
          <cell r="E1242" t="str">
            <v>ﾅﾗｹﾝ</v>
          </cell>
          <cell r="F1242" t="str">
            <v>ｲｶﾙｶﾞﾁｮｳ</v>
          </cell>
          <cell r="G1242" t="str">
            <v>ﾅﾗｹﾝｲｶﾙｶﾞﾁｮｳ</v>
          </cell>
        </row>
        <row r="1243">
          <cell r="A1243" t="str">
            <v>293458</v>
          </cell>
          <cell r="B1243" t="str">
            <v>奈良県</v>
          </cell>
          <cell r="C1243" t="str">
            <v>安堵町</v>
          </cell>
          <cell r="D1243" t="str">
            <v>奈良県安堵町</v>
          </cell>
          <cell r="E1243" t="str">
            <v>ﾅﾗｹﾝ</v>
          </cell>
          <cell r="F1243" t="str">
            <v>ｱﾝﾄﾞﾁｮｳ</v>
          </cell>
          <cell r="G1243" t="str">
            <v>ﾅﾗｹﾝｱﾝﾄﾞﾁｮｳ</v>
          </cell>
        </row>
        <row r="1244">
          <cell r="A1244" t="str">
            <v>293610</v>
          </cell>
          <cell r="B1244" t="str">
            <v>奈良県</v>
          </cell>
          <cell r="C1244" t="str">
            <v>川西町</v>
          </cell>
          <cell r="D1244" t="str">
            <v>奈良県川西町</v>
          </cell>
          <cell r="E1244" t="str">
            <v>ﾅﾗｹﾝ</v>
          </cell>
          <cell r="F1244" t="str">
            <v>ｶﾜﾆｼﾁｮｳ</v>
          </cell>
          <cell r="G1244" t="str">
            <v>ﾅﾗｹﾝｶﾜﾆｼﾁｮｳ</v>
          </cell>
        </row>
        <row r="1245">
          <cell r="A1245" t="str">
            <v>293628</v>
          </cell>
          <cell r="B1245" t="str">
            <v>奈良県</v>
          </cell>
          <cell r="C1245" t="str">
            <v>三宅町</v>
          </cell>
          <cell r="D1245" t="str">
            <v>奈良県三宅町</v>
          </cell>
          <cell r="E1245" t="str">
            <v>ﾅﾗｹﾝ</v>
          </cell>
          <cell r="F1245" t="str">
            <v>ﾐﾔｹﾁｮｳ</v>
          </cell>
          <cell r="G1245" t="str">
            <v>ﾅﾗｹﾝﾐﾔｹﾁｮｳ</v>
          </cell>
        </row>
        <row r="1246">
          <cell r="A1246" t="str">
            <v>293636</v>
          </cell>
          <cell r="B1246" t="str">
            <v>奈良県</v>
          </cell>
          <cell r="C1246" t="str">
            <v>田原本町</v>
          </cell>
          <cell r="D1246" t="str">
            <v>奈良県田原本町</v>
          </cell>
          <cell r="E1246" t="str">
            <v>ﾅﾗｹﾝ</v>
          </cell>
          <cell r="F1246" t="str">
            <v>ﾀﾜﾗﾓﾄﾁｮｳ</v>
          </cell>
          <cell r="G1246" t="str">
            <v>ﾅﾗｹﾝﾀﾜﾗﾓﾄﾁｮｳ</v>
          </cell>
        </row>
        <row r="1247">
          <cell r="A1247" t="str">
            <v>293857</v>
          </cell>
          <cell r="B1247" t="str">
            <v>奈良県</v>
          </cell>
          <cell r="C1247" t="str">
            <v>曽爾村</v>
          </cell>
          <cell r="D1247" t="str">
            <v>奈良県曽爾村</v>
          </cell>
          <cell r="E1247" t="str">
            <v>ﾅﾗｹﾝ</v>
          </cell>
          <cell r="F1247" t="str">
            <v>ｿﾆﾑﾗ</v>
          </cell>
          <cell r="G1247" t="str">
            <v>ﾅﾗｹﾝｿﾆﾑﾗ</v>
          </cell>
        </row>
        <row r="1248">
          <cell r="A1248" t="str">
            <v>293865</v>
          </cell>
          <cell r="B1248" t="str">
            <v>奈良県</v>
          </cell>
          <cell r="C1248" t="str">
            <v>御杖村</v>
          </cell>
          <cell r="D1248" t="str">
            <v>奈良県御杖村</v>
          </cell>
          <cell r="E1248" t="str">
            <v>ﾅﾗｹﾝ</v>
          </cell>
          <cell r="F1248" t="str">
            <v>ﾐﾂｴﾑﾗ</v>
          </cell>
          <cell r="G1248" t="str">
            <v>ﾅﾗｹﾝﾐﾂｴﾑﾗ</v>
          </cell>
        </row>
        <row r="1249">
          <cell r="A1249" t="str">
            <v>294012</v>
          </cell>
          <cell r="B1249" t="str">
            <v>奈良県</v>
          </cell>
          <cell r="C1249" t="str">
            <v>高取町</v>
          </cell>
          <cell r="D1249" t="str">
            <v>奈良県高取町</v>
          </cell>
          <cell r="E1249" t="str">
            <v>ﾅﾗｹﾝ</v>
          </cell>
          <cell r="F1249" t="str">
            <v>ﾀｶﾄﾘﾁｮｳ</v>
          </cell>
          <cell r="G1249" t="str">
            <v>ﾅﾗｹﾝﾀｶﾄﾘﾁｮｳ</v>
          </cell>
        </row>
        <row r="1250">
          <cell r="A1250" t="str">
            <v>294021</v>
          </cell>
          <cell r="B1250" t="str">
            <v>奈良県</v>
          </cell>
          <cell r="C1250" t="str">
            <v>明日香村</v>
          </cell>
          <cell r="D1250" t="str">
            <v>奈良県明日香村</v>
          </cell>
          <cell r="E1250" t="str">
            <v>ﾅﾗｹﾝ</v>
          </cell>
          <cell r="F1250" t="str">
            <v>ｱｽｶﾑﾗ</v>
          </cell>
          <cell r="G1250" t="str">
            <v>ﾅﾗｹﾝｱｽｶﾑﾗ</v>
          </cell>
        </row>
        <row r="1251">
          <cell r="A1251" t="str">
            <v>294241</v>
          </cell>
          <cell r="B1251" t="str">
            <v>奈良県</v>
          </cell>
          <cell r="C1251" t="str">
            <v>上牧町</v>
          </cell>
          <cell r="D1251" t="str">
            <v>奈良県上牧町</v>
          </cell>
          <cell r="E1251" t="str">
            <v>ﾅﾗｹﾝ</v>
          </cell>
          <cell r="F1251" t="str">
            <v>ｶﾝﾏｷﾁｮｳ</v>
          </cell>
          <cell r="G1251" t="str">
            <v>ﾅﾗｹﾝｶﾝﾏｷﾁｮｳ</v>
          </cell>
        </row>
        <row r="1252">
          <cell r="A1252" t="str">
            <v>294250</v>
          </cell>
          <cell r="B1252" t="str">
            <v>奈良県</v>
          </cell>
          <cell r="C1252" t="str">
            <v>王寺町</v>
          </cell>
          <cell r="D1252" t="str">
            <v>奈良県王寺町</v>
          </cell>
          <cell r="E1252" t="str">
            <v>ﾅﾗｹﾝ</v>
          </cell>
          <cell r="F1252" t="str">
            <v>ｵｳｼﾞﾁｮｳ</v>
          </cell>
          <cell r="G1252" t="str">
            <v>ﾅﾗｹﾝｵｳｼﾞﾁｮｳ</v>
          </cell>
        </row>
        <row r="1253">
          <cell r="A1253" t="str">
            <v>294268</v>
          </cell>
          <cell r="B1253" t="str">
            <v>奈良県</v>
          </cell>
          <cell r="C1253" t="str">
            <v>広陵町</v>
          </cell>
          <cell r="D1253" t="str">
            <v>奈良県広陵町</v>
          </cell>
          <cell r="E1253" t="str">
            <v>ﾅﾗｹﾝ</v>
          </cell>
          <cell r="F1253" t="str">
            <v>ｺｳﾘﾖｳﾁｮｳ</v>
          </cell>
          <cell r="G1253" t="str">
            <v>ﾅﾗｹﾝｺｳﾘﾖｳﾁｮｳ</v>
          </cell>
        </row>
        <row r="1254">
          <cell r="A1254" t="str">
            <v>294276</v>
          </cell>
          <cell r="B1254" t="str">
            <v>奈良県</v>
          </cell>
          <cell r="C1254" t="str">
            <v>河合町</v>
          </cell>
          <cell r="D1254" t="str">
            <v>奈良県河合町</v>
          </cell>
          <cell r="E1254" t="str">
            <v>ﾅﾗｹﾝ</v>
          </cell>
          <cell r="F1254" t="str">
            <v>ｶﾜｲﾁｮｳ</v>
          </cell>
          <cell r="G1254" t="str">
            <v>ﾅﾗｹﾝｶﾜｲﾁｮｳ</v>
          </cell>
        </row>
        <row r="1255">
          <cell r="A1255" t="str">
            <v>294411</v>
          </cell>
          <cell r="B1255" t="str">
            <v>奈良県</v>
          </cell>
          <cell r="C1255" t="str">
            <v>吉野町</v>
          </cell>
          <cell r="D1255" t="str">
            <v>奈良県吉野町</v>
          </cell>
          <cell r="E1255" t="str">
            <v>ﾅﾗｹﾝ</v>
          </cell>
          <cell r="F1255" t="str">
            <v>ﾖｼﾉﾁｮｳ</v>
          </cell>
          <cell r="G1255" t="str">
            <v>ﾅﾗｹﾝﾖｼﾉﾁｮｳ</v>
          </cell>
        </row>
        <row r="1256">
          <cell r="A1256" t="str">
            <v>294420</v>
          </cell>
          <cell r="B1256" t="str">
            <v>奈良県</v>
          </cell>
          <cell r="C1256" t="str">
            <v>大淀町</v>
          </cell>
          <cell r="D1256" t="str">
            <v>奈良県大淀町</v>
          </cell>
          <cell r="E1256" t="str">
            <v>ﾅﾗｹﾝ</v>
          </cell>
          <cell r="F1256" t="str">
            <v>ｵｵﾖﾄﾞﾁｮｳ</v>
          </cell>
          <cell r="G1256" t="str">
            <v>ﾅﾗｹﾝｵｵﾖﾄﾞﾁｮｳ</v>
          </cell>
        </row>
        <row r="1257">
          <cell r="A1257" t="str">
            <v>294438</v>
          </cell>
          <cell r="B1257" t="str">
            <v>奈良県</v>
          </cell>
          <cell r="C1257" t="str">
            <v>下市町</v>
          </cell>
          <cell r="D1257" t="str">
            <v>奈良県下市町</v>
          </cell>
          <cell r="E1257" t="str">
            <v>ﾅﾗｹﾝ</v>
          </cell>
          <cell r="F1257" t="str">
            <v>ｼﾓｲﾁﾁｮｳ</v>
          </cell>
          <cell r="G1257" t="str">
            <v>ﾅﾗｹﾝｼﾓｲﾁﾁｮｳ</v>
          </cell>
        </row>
        <row r="1258">
          <cell r="A1258" t="str">
            <v>294446</v>
          </cell>
          <cell r="B1258" t="str">
            <v>奈良県</v>
          </cell>
          <cell r="C1258" t="str">
            <v>黒滝村</v>
          </cell>
          <cell r="D1258" t="str">
            <v>奈良県黒滝村</v>
          </cell>
          <cell r="E1258" t="str">
            <v>ﾅﾗｹﾝ</v>
          </cell>
          <cell r="F1258" t="str">
            <v>ｸﾛﾀｷﾑﾗ</v>
          </cell>
          <cell r="G1258" t="str">
            <v>ﾅﾗｹﾝｸﾛﾀｷﾑﾗ</v>
          </cell>
        </row>
        <row r="1259">
          <cell r="A1259" t="str">
            <v>294462</v>
          </cell>
          <cell r="B1259" t="str">
            <v>奈良県</v>
          </cell>
          <cell r="C1259" t="str">
            <v>天川村</v>
          </cell>
          <cell r="D1259" t="str">
            <v>奈良県天川村</v>
          </cell>
          <cell r="E1259" t="str">
            <v>ﾅﾗｹﾝ</v>
          </cell>
          <cell r="F1259" t="str">
            <v>ﾃﾝｶﾜﾑﾗ</v>
          </cell>
          <cell r="G1259" t="str">
            <v>ﾅﾗｹﾝﾃﾝｶﾜﾑﾗ</v>
          </cell>
        </row>
        <row r="1260">
          <cell r="A1260" t="str">
            <v>294471</v>
          </cell>
          <cell r="B1260" t="str">
            <v>奈良県</v>
          </cell>
          <cell r="C1260" t="str">
            <v>野迫川村</v>
          </cell>
          <cell r="D1260" t="str">
            <v>奈良県野迫川村</v>
          </cell>
          <cell r="E1260" t="str">
            <v>ﾅﾗｹﾝ</v>
          </cell>
          <cell r="F1260" t="str">
            <v>ﾉｾｶﾞﾜﾑﾗ</v>
          </cell>
          <cell r="G1260" t="str">
            <v>ﾅﾗｹﾝﾉｾｶﾞﾜﾑﾗ</v>
          </cell>
        </row>
        <row r="1261">
          <cell r="A1261" t="str">
            <v>294497</v>
          </cell>
          <cell r="B1261" t="str">
            <v>奈良県</v>
          </cell>
          <cell r="C1261" t="str">
            <v>十津川村</v>
          </cell>
          <cell r="D1261" t="str">
            <v>奈良県十津川村</v>
          </cell>
          <cell r="E1261" t="str">
            <v>ﾅﾗｹﾝ</v>
          </cell>
          <cell r="F1261" t="str">
            <v>ﾄﾂｶﾜﾑﾗ</v>
          </cell>
          <cell r="G1261" t="str">
            <v>ﾅﾗｹﾝﾄﾂｶﾜﾑﾗ</v>
          </cell>
        </row>
        <row r="1262">
          <cell r="A1262" t="str">
            <v>294501</v>
          </cell>
          <cell r="B1262" t="str">
            <v>奈良県</v>
          </cell>
          <cell r="C1262" t="str">
            <v>下北山村</v>
          </cell>
          <cell r="D1262" t="str">
            <v>奈良県下北山村</v>
          </cell>
          <cell r="E1262" t="str">
            <v>ﾅﾗｹﾝ</v>
          </cell>
          <cell r="F1262" t="str">
            <v>ｼﾓｷﾀﾔﾏﾑﾗ</v>
          </cell>
          <cell r="G1262" t="str">
            <v>ﾅﾗｹﾝｼﾓｷﾀﾔﾏﾑﾗ</v>
          </cell>
        </row>
        <row r="1263">
          <cell r="A1263" t="str">
            <v>294519</v>
          </cell>
          <cell r="B1263" t="str">
            <v>奈良県</v>
          </cell>
          <cell r="C1263" t="str">
            <v>上北山村</v>
          </cell>
          <cell r="D1263" t="str">
            <v>奈良県上北山村</v>
          </cell>
          <cell r="E1263" t="str">
            <v>ﾅﾗｹﾝ</v>
          </cell>
          <cell r="F1263" t="str">
            <v>ｶﾐｷﾀﾔﾏﾑﾗ</v>
          </cell>
          <cell r="G1263" t="str">
            <v>ﾅﾗｹﾝｶﾐｷﾀﾔﾏﾑﾗ</v>
          </cell>
        </row>
        <row r="1264">
          <cell r="A1264" t="str">
            <v>294527</v>
          </cell>
          <cell r="B1264" t="str">
            <v>奈良県</v>
          </cell>
          <cell r="C1264" t="str">
            <v>川上村</v>
          </cell>
          <cell r="D1264" t="str">
            <v>奈良県川上村</v>
          </cell>
          <cell r="E1264" t="str">
            <v>ﾅﾗｹﾝ</v>
          </cell>
          <cell r="F1264" t="str">
            <v>ｶﾜｶﾐﾑﾗ</v>
          </cell>
          <cell r="G1264" t="str">
            <v>ﾅﾗｹﾝｶﾜｶﾐﾑﾗ</v>
          </cell>
        </row>
        <row r="1265">
          <cell r="A1265" t="str">
            <v>294535</v>
          </cell>
          <cell r="B1265" t="str">
            <v>奈良県</v>
          </cell>
          <cell r="C1265" t="str">
            <v>東吉野村</v>
          </cell>
          <cell r="D1265" t="str">
            <v>奈良県東吉野村</v>
          </cell>
          <cell r="E1265" t="str">
            <v>ﾅﾗｹﾝ</v>
          </cell>
          <cell r="F1265" t="str">
            <v>ﾋｶﾞｼﾖｼﾉﾑﾗ</v>
          </cell>
          <cell r="G1265" t="str">
            <v>ﾅﾗｹﾝﾋｶﾞｼﾖｼﾉﾑﾗ</v>
          </cell>
        </row>
        <row r="1266">
          <cell r="A1266" t="str">
            <v>300004</v>
          </cell>
          <cell r="B1266" t="str">
            <v>和歌山県</v>
          </cell>
          <cell r="D1266" t="str">
            <v>和歌山県</v>
          </cell>
          <cell r="E1266" t="str">
            <v>ﾜｶﾔﾏｹﾝ</v>
          </cell>
          <cell r="G1266" t="str">
            <v>ﾜｶﾔﾏｹﾝ</v>
          </cell>
        </row>
        <row r="1267">
          <cell r="A1267" t="str">
            <v>302015</v>
          </cell>
          <cell r="B1267" t="str">
            <v>和歌山県</v>
          </cell>
          <cell r="C1267" t="str">
            <v>和歌山市</v>
          </cell>
          <cell r="D1267" t="str">
            <v>和歌山県和歌山市</v>
          </cell>
          <cell r="E1267" t="str">
            <v>ﾜｶﾔﾏｹﾝ</v>
          </cell>
          <cell r="F1267" t="str">
            <v>ﾜｶﾔﾏｼ</v>
          </cell>
          <cell r="G1267" t="str">
            <v>ﾜｶﾔﾏｹﾝﾜｶﾔﾏｼ</v>
          </cell>
        </row>
        <row r="1268">
          <cell r="A1268" t="str">
            <v>302023</v>
          </cell>
          <cell r="B1268" t="str">
            <v>和歌山県</v>
          </cell>
          <cell r="C1268" t="str">
            <v>海南市</v>
          </cell>
          <cell r="D1268" t="str">
            <v>和歌山県海南市</v>
          </cell>
          <cell r="E1268" t="str">
            <v>ﾜｶﾔﾏｹﾝ</v>
          </cell>
          <cell r="F1268" t="str">
            <v>ｶｲﾅﾝｼ</v>
          </cell>
          <cell r="G1268" t="str">
            <v>ﾜｶﾔﾏｹﾝｶｲﾅﾝｼ</v>
          </cell>
        </row>
        <row r="1269">
          <cell r="A1269" t="str">
            <v>302031</v>
          </cell>
          <cell r="B1269" t="str">
            <v>和歌山県</v>
          </cell>
          <cell r="C1269" t="str">
            <v>橋本市</v>
          </cell>
          <cell r="D1269" t="str">
            <v>和歌山県橋本市</v>
          </cell>
          <cell r="E1269" t="str">
            <v>ﾜｶﾔﾏｹﾝ</v>
          </cell>
          <cell r="F1269" t="str">
            <v>ﾊｼﾓﾄｼ</v>
          </cell>
          <cell r="G1269" t="str">
            <v>ﾜｶﾔﾏｹﾝﾊｼﾓﾄｼ</v>
          </cell>
        </row>
        <row r="1270">
          <cell r="A1270" t="str">
            <v>302040</v>
          </cell>
          <cell r="B1270" t="str">
            <v>和歌山県</v>
          </cell>
          <cell r="C1270" t="str">
            <v>有田市</v>
          </cell>
          <cell r="D1270" t="str">
            <v>和歌山県有田市</v>
          </cell>
          <cell r="E1270" t="str">
            <v>ﾜｶﾔﾏｹﾝ</v>
          </cell>
          <cell r="F1270" t="str">
            <v>ｱﾘﾀﾞｼ</v>
          </cell>
          <cell r="G1270" t="str">
            <v>ﾜｶﾔﾏｹﾝｱﾘﾀﾞｼ</v>
          </cell>
        </row>
        <row r="1271">
          <cell r="A1271" t="str">
            <v>302058</v>
          </cell>
          <cell r="B1271" t="str">
            <v>和歌山県</v>
          </cell>
          <cell r="C1271" t="str">
            <v>御坊市</v>
          </cell>
          <cell r="D1271" t="str">
            <v>和歌山県御坊市</v>
          </cell>
          <cell r="E1271" t="str">
            <v>ﾜｶﾔﾏｹﾝ</v>
          </cell>
          <cell r="F1271" t="str">
            <v>ｺﾞﾎﾞｳｼ</v>
          </cell>
          <cell r="G1271" t="str">
            <v>ﾜｶﾔﾏｹﾝｺﾞﾎﾞｳｼ</v>
          </cell>
        </row>
        <row r="1272">
          <cell r="A1272" t="str">
            <v>302066</v>
          </cell>
          <cell r="B1272" t="str">
            <v>和歌山県</v>
          </cell>
          <cell r="C1272" t="str">
            <v>田辺市</v>
          </cell>
          <cell r="D1272" t="str">
            <v>和歌山県田辺市</v>
          </cell>
          <cell r="E1272" t="str">
            <v>ﾜｶﾔﾏｹﾝ</v>
          </cell>
          <cell r="F1272" t="str">
            <v>ﾀﾅﾍﾞｼ</v>
          </cell>
          <cell r="G1272" t="str">
            <v>ﾜｶﾔﾏｹﾝﾀﾅﾍﾞｼ</v>
          </cell>
        </row>
        <row r="1273">
          <cell r="A1273" t="str">
            <v>302074</v>
          </cell>
          <cell r="B1273" t="str">
            <v>和歌山県</v>
          </cell>
          <cell r="C1273" t="str">
            <v>新宮市</v>
          </cell>
          <cell r="D1273" t="str">
            <v>和歌山県新宮市</v>
          </cell>
          <cell r="E1273" t="str">
            <v>ﾜｶﾔﾏｹﾝ</v>
          </cell>
          <cell r="F1273" t="str">
            <v>ｼﾝｸﾞｳｼ</v>
          </cell>
          <cell r="G1273" t="str">
            <v>ﾜｶﾔﾏｹﾝｼﾝｸﾞｳｼ</v>
          </cell>
        </row>
        <row r="1274">
          <cell r="A1274" t="str">
            <v>302082</v>
          </cell>
          <cell r="B1274" t="str">
            <v>和歌山県</v>
          </cell>
          <cell r="C1274" t="str">
            <v>紀の川市</v>
          </cell>
          <cell r="D1274" t="str">
            <v>和歌山県紀の川市</v>
          </cell>
          <cell r="E1274" t="str">
            <v>ﾜｶﾔﾏｹﾝ</v>
          </cell>
          <cell r="F1274" t="str">
            <v>ｷﾉｶﾜｼ</v>
          </cell>
          <cell r="G1274" t="str">
            <v>ﾜｶﾔﾏｹﾝｷﾉｶﾜｼ</v>
          </cell>
        </row>
        <row r="1275">
          <cell r="A1275" t="str">
            <v>302091</v>
          </cell>
          <cell r="B1275" t="str">
            <v>和歌山県</v>
          </cell>
          <cell r="C1275" t="str">
            <v>岩出市</v>
          </cell>
          <cell r="D1275" t="str">
            <v>和歌山県岩出市</v>
          </cell>
          <cell r="E1275" t="str">
            <v>ﾜｶﾔﾏｹﾝ</v>
          </cell>
          <cell r="F1275" t="str">
            <v>ｲﾜﾃﾞｼ</v>
          </cell>
          <cell r="G1275" t="str">
            <v>ﾜｶﾔﾏｹﾝｲﾜﾃﾞｼ</v>
          </cell>
        </row>
        <row r="1276">
          <cell r="A1276" t="str">
            <v>303046</v>
          </cell>
          <cell r="B1276" t="str">
            <v>和歌山県</v>
          </cell>
          <cell r="C1276" t="str">
            <v>紀美野町</v>
          </cell>
          <cell r="D1276" t="str">
            <v>和歌山県紀美野町</v>
          </cell>
          <cell r="E1276" t="str">
            <v>ﾜｶﾔﾏｹﾝ</v>
          </cell>
          <cell r="F1276" t="str">
            <v>ｷﾐﾉﾁｮｳ</v>
          </cell>
          <cell r="G1276" t="str">
            <v>ﾜｶﾔﾏｹﾝｷﾐﾉﾁｮｳ</v>
          </cell>
        </row>
        <row r="1277">
          <cell r="A1277" t="str">
            <v>303411</v>
          </cell>
          <cell r="B1277" t="str">
            <v>和歌山県</v>
          </cell>
          <cell r="C1277" t="str">
            <v>かつらぎ町</v>
          </cell>
          <cell r="D1277" t="str">
            <v>和歌山県かつらぎ町</v>
          </cell>
          <cell r="E1277" t="str">
            <v>ﾜｶﾔﾏｹﾝ</v>
          </cell>
          <cell r="F1277" t="str">
            <v>ｶﾂﾗｷﾞﾁｮｳ</v>
          </cell>
          <cell r="G1277" t="str">
            <v>ﾜｶﾔﾏｹﾝｶﾂﾗｷﾞﾁｮｳ</v>
          </cell>
        </row>
        <row r="1278">
          <cell r="A1278" t="str">
            <v>303437</v>
          </cell>
          <cell r="B1278" t="str">
            <v>和歌山県</v>
          </cell>
          <cell r="C1278" t="str">
            <v>九度山町</v>
          </cell>
          <cell r="D1278" t="str">
            <v>和歌山県九度山町</v>
          </cell>
          <cell r="E1278" t="str">
            <v>ﾜｶﾔﾏｹﾝ</v>
          </cell>
          <cell r="F1278" t="str">
            <v>ｸﾄﾞﾔﾏﾁｮｳ</v>
          </cell>
          <cell r="G1278" t="str">
            <v>ﾜｶﾔﾏｹﾝｸﾄﾞﾔﾏﾁｮｳ</v>
          </cell>
        </row>
        <row r="1279">
          <cell r="A1279" t="str">
            <v>303445</v>
          </cell>
          <cell r="B1279" t="str">
            <v>和歌山県</v>
          </cell>
          <cell r="C1279" t="str">
            <v>高野町</v>
          </cell>
          <cell r="D1279" t="str">
            <v>和歌山県高野町</v>
          </cell>
          <cell r="E1279" t="str">
            <v>ﾜｶﾔﾏｹﾝ</v>
          </cell>
          <cell r="F1279" t="str">
            <v>ｺｳﾔﾁｮｳ</v>
          </cell>
          <cell r="G1279" t="str">
            <v>ﾜｶﾔﾏｹﾝｺｳﾔﾁｮｳ</v>
          </cell>
        </row>
        <row r="1280">
          <cell r="A1280" t="str">
            <v>303615</v>
          </cell>
          <cell r="B1280" t="str">
            <v>和歌山県</v>
          </cell>
          <cell r="C1280" t="str">
            <v>湯浅町</v>
          </cell>
          <cell r="D1280" t="str">
            <v>和歌山県湯浅町</v>
          </cell>
          <cell r="E1280" t="str">
            <v>ﾜｶﾔﾏｹﾝ</v>
          </cell>
          <cell r="F1280" t="str">
            <v>ﾕｱｻﾁｮｳ</v>
          </cell>
          <cell r="G1280" t="str">
            <v>ﾜｶﾔﾏｹﾝﾕｱｻﾁｮｳ</v>
          </cell>
        </row>
        <row r="1281">
          <cell r="A1281" t="str">
            <v>303623</v>
          </cell>
          <cell r="B1281" t="str">
            <v>和歌山県</v>
          </cell>
          <cell r="C1281" t="str">
            <v>広川町</v>
          </cell>
          <cell r="D1281" t="str">
            <v>和歌山県広川町</v>
          </cell>
          <cell r="E1281" t="str">
            <v>ﾜｶﾔﾏｹﾝ</v>
          </cell>
          <cell r="F1281" t="str">
            <v>ﾋﾛｶﾞﾜﾁｮｳ</v>
          </cell>
          <cell r="G1281" t="str">
            <v>ﾜｶﾔﾏｹﾝﾋﾛｶﾞﾜﾁｮｳ</v>
          </cell>
        </row>
        <row r="1282">
          <cell r="A1282" t="str">
            <v>303666</v>
          </cell>
          <cell r="B1282" t="str">
            <v>和歌山県</v>
          </cell>
          <cell r="C1282" t="str">
            <v>有田川町</v>
          </cell>
          <cell r="D1282" t="str">
            <v>和歌山県有田川町</v>
          </cell>
          <cell r="E1282" t="str">
            <v>ﾜｶﾔﾏｹﾝ</v>
          </cell>
          <cell r="F1282" t="str">
            <v>ｱﾘﾀﾞｶﾞﾜﾁｮｳ</v>
          </cell>
          <cell r="G1282" t="str">
            <v>ﾜｶﾔﾏｹﾝｱﾘﾀﾞｶﾞﾜﾁｮｳ</v>
          </cell>
        </row>
        <row r="1283">
          <cell r="A1283" t="str">
            <v>303810</v>
          </cell>
          <cell r="B1283" t="str">
            <v>和歌山県</v>
          </cell>
          <cell r="C1283" t="str">
            <v>美浜町</v>
          </cell>
          <cell r="D1283" t="str">
            <v>和歌山県美浜町</v>
          </cell>
          <cell r="E1283" t="str">
            <v>ﾜｶﾔﾏｹﾝ</v>
          </cell>
          <cell r="F1283" t="str">
            <v>ﾐﾊﾏﾁｮｳ</v>
          </cell>
          <cell r="G1283" t="str">
            <v>ﾜｶﾔﾏｹﾝﾐﾊﾏﾁｮｳ</v>
          </cell>
        </row>
        <row r="1284">
          <cell r="A1284" t="str">
            <v>303828</v>
          </cell>
          <cell r="B1284" t="str">
            <v>和歌山県</v>
          </cell>
          <cell r="C1284" t="str">
            <v>日高町</v>
          </cell>
          <cell r="D1284" t="str">
            <v>和歌山県日高町</v>
          </cell>
          <cell r="E1284" t="str">
            <v>ﾜｶﾔﾏｹﾝ</v>
          </cell>
          <cell r="F1284" t="str">
            <v>ﾋﾀﾞｶﾁｮｳ</v>
          </cell>
          <cell r="G1284" t="str">
            <v>ﾜｶﾔﾏｹﾝﾋﾀﾞｶﾁｮｳ</v>
          </cell>
        </row>
        <row r="1285">
          <cell r="A1285" t="str">
            <v>303836</v>
          </cell>
          <cell r="B1285" t="str">
            <v>和歌山県</v>
          </cell>
          <cell r="C1285" t="str">
            <v>由良町</v>
          </cell>
          <cell r="D1285" t="str">
            <v>和歌山県由良町</v>
          </cell>
          <cell r="E1285" t="str">
            <v>ﾜｶﾔﾏｹﾝ</v>
          </cell>
          <cell r="F1285" t="str">
            <v>ﾕﾗﾁｮｳ</v>
          </cell>
          <cell r="G1285" t="str">
            <v>ﾜｶﾔﾏｹﾝﾕﾗﾁｮｳ</v>
          </cell>
        </row>
        <row r="1286">
          <cell r="A1286" t="str">
            <v>303909</v>
          </cell>
          <cell r="B1286" t="str">
            <v>和歌山県</v>
          </cell>
          <cell r="C1286" t="str">
            <v>印南町</v>
          </cell>
          <cell r="D1286" t="str">
            <v>和歌山県印南町</v>
          </cell>
          <cell r="E1286" t="str">
            <v>ﾜｶﾔﾏｹﾝ</v>
          </cell>
          <cell r="F1286" t="str">
            <v>ｲﾅﾐﾁｮｳ</v>
          </cell>
          <cell r="G1286" t="str">
            <v>ﾜｶﾔﾏｹﾝｲﾅﾐﾁｮｳ</v>
          </cell>
        </row>
        <row r="1287">
          <cell r="A1287" t="str">
            <v>303917</v>
          </cell>
          <cell r="B1287" t="str">
            <v>和歌山県</v>
          </cell>
          <cell r="C1287" t="str">
            <v>みなべ町</v>
          </cell>
          <cell r="D1287" t="str">
            <v>和歌山県みなべ町</v>
          </cell>
          <cell r="E1287" t="str">
            <v>ﾜｶﾔﾏｹﾝ</v>
          </cell>
          <cell r="F1287" t="str">
            <v>ﾐﾅﾍﾞﾁｮｳ</v>
          </cell>
          <cell r="G1287" t="str">
            <v>ﾜｶﾔﾏｹﾝﾐﾅﾍﾞﾁｮｳ</v>
          </cell>
        </row>
        <row r="1288">
          <cell r="A1288" t="str">
            <v>303925</v>
          </cell>
          <cell r="B1288" t="str">
            <v>和歌山県</v>
          </cell>
          <cell r="C1288" t="str">
            <v>日高川町</v>
          </cell>
          <cell r="D1288" t="str">
            <v>和歌山県日高川町</v>
          </cell>
          <cell r="E1288" t="str">
            <v>ﾜｶﾔﾏｹﾝ</v>
          </cell>
          <cell r="F1288" t="str">
            <v>ﾋﾀﾞｶｶﾞﾜﾁｮｳ</v>
          </cell>
          <cell r="G1288" t="str">
            <v>ﾜｶﾔﾏｹﾝﾋﾀﾞｶｶﾞﾜﾁｮｳ</v>
          </cell>
        </row>
        <row r="1289">
          <cell r="A1289" t="str">
            <v>304018</v>
          </cell>
          <cell r="B1289" t="str">
            <v>和歌山県</v>
          </cell>
          <cell r="C1289" t="str">
            <v>白浜町</v>
          </cell>
          <cell r="D1289" t="str">
            <v>和歌山県白浜町</v>
          </cell>
          <cell r="E1289" t="str">
            <v>ﾜｶﾔﾏｹﾝ</v>
          </cell>
          <cell r="F1289" t="str">
            <v>ｼﾗﾊﾏﾁｮｳ</v>
          </cell>
          <cell r="G1289" t="str">
            <v>ﾜｶﾔﾏｹﾝｼﾗﾊﾏﾁｮｳ</v>
          </cell>
        </row>
        <row r="1290">
          <cell r="A1290" t="str">
            <v>304042</v>
          </cell>
          <cell r="B1290" t="str">
            <v>和歌山県</v>
          </cell>
          <cell r="C1290" t="str">
            <v>上富田町</v>
          </cell>
          <cell r="D1290" t="str">
            <v>和歌山県上富田町</v>
          </cell>
          <cell r="E1290" t="str">
            <v>ﾜｶﾔﾏｹﾝ</v>
          </cell>
          <cell r="F1290" t="str">
            <v>ｶﾐﾄﾝﾀﾞﾁｮｳ</v>
          </cell>
          <cell r="G1290" t="str">
            <v>ﾜｶﾔﾏｹﾝｶﾐﾄﾝﾀﾞﾁｮｳ</v>
          </cell>
        </row>
        <row r="1291">
          <cell r="A1291" t="str">
            <v>304069</v>
          </cell>
          <cell r="B1291" t="str">
            <v>和歌山県</v>
          </cell>
          <cell r="C1291" t="str">
            <v>すさみ町</v>
          </cell>
          <cell r="D1291" t="str">
            <v>和歌山県すさみ町</v>
          </cell>
          <cell r="E1291" t="str">
            <v>ﾜｶﾔﾏｹﾝ</v>
          </cell>
          <cell r="F1291" t="str">
            <v>ｽｻﾐﾁｮｳ</v>
          </cell>
          <cell r="G1291" t="str">
            <v>ﾜｶﾔﾏｹﾝｽｻﾐﾁｮｳ</v>
          </cell>
        </row>
        <row r="1292">
          <cell r="A1292" t="str">
            <v>304212</v>
          </cell>
          <cell r="B1292" t="str">
            <v>和歌山県</v>
          </cell>
          <cell r="C1292" t="str">
            <v>那智勝浦町</v>
          </cell>
          <cell r="D1292" t="str">
            <v>和歌山県那智勝浦町</v>
          </cell>
          <cell r="E1292" t="str">
            <v>ﾜｶﾔﾏｹﾝ</v>
          </cell>
          <cell r="F1292" t="str">
            <v>ﾅﾁｶﾂｳﾗﾁｮｳ</v>
          </cell>
          <cell r="G1292" t="str">
            <v>ﾜｶﾔﾏｹﾝﾅﾁｶﾂｳﾗﾁｮｳ</v>
          </cell>
        </row>
        <row r="1293">
          <cell r="A1293" t="str">
            <v>304221</v>
          </cell>
          <cell r="B1293" t="str">
            <v>和歌山県</v>
          </cell>
          <cell r="C1293" t="str">
            <v>太地町</v>
          </cell>
          <cell r="D1293" t="str">
            <v>和歌山県太地町</v>
          </cell>
          <cell r="E1293" t="str">
            <v>ﾜｶﾔﾏｹﾝ</v>
          </cell>
          <cell r="F1293" t="str">
            <v>ﾀｲｼﾞﾁｮｳ</v>
          </cell>
          <cell r="G1293" t="str">
            <v>ﾜｶﾔﾏｹﾝﾀｲｼﾞﾁｮｳ</v>
          </cell>
        </row>
        <row r="1294">
          <cell r="A1294" t="str">
            <v>304247</v>
          </cell>
          <cell r="B1294" t="str">
            <v>和歌山県</v>
          </cell>
          <cell r="C1294" t="str">
            <v>古座川町</v>
          </cell>
          <cell r="D1294" t="str">
            <v>和歌山県古座川町</v>
          </cell>
          <cell r="E1294" t="str">
            <v>ﾜｶﾔﾏｹﾝ</v>
          </cell>
          <cell r="F1294" t="str">
            <v>ｺｻﾞｶﾞﾜﾁｮｳ</v>
          </cell>
          <cell r="G1294" t="str">
            <v>ﾜｶﾔﾏｹﾝｺｻﾞｶﾞﾜﾁｮｳ</v>
          </cell>
        </row>
        <row r="1295">
          <cell r="A1295" t="str">
            <v>304271</v>
          </cell>
          <cell r="B1295" t="str">
            <v>和歌山県</v>
          </cell>
          <cell r="C1295" t="str">
            <v>北山村</v>
          </cell>
          <cell r="D1295" t="str">
            <v>和歌山県北山村</v>
          </cell>
          <cell r="E1295" t="str">
            <v>ﾜｶﾔﾏｹﾝ</v>
          </cell>
          <cell r="F1295" t="str">
            <v>ｷﾀﾔﾏﾑﾗ</v>
          </cell>
          <cell r="G1295" t="str">
            <v>ﾜｶﾔﾏｹﾝｷﾀﾔﾏﾑﾗ</v>
          </cell>
        </row>
        <row r="1296">
          <cell r="A1296" t="str">
            <v>304280</v>
          </cell>
          <cell r="B1296" t="str">
            <v>和歌山県</v>
          </cell>
          <cell r="C1296" t="str">
            <v>串本町</v>
          </cell>
          <cell r="D1296" t="str">
            <v>和歌山県串本町</v>
          </cell>
          <cell r="E1296" t="str">
            <v>ﾜｶﾔﾏｹﾝ</v>
          </cell>
          <cell r="F1296" t="str">
            <v>ｸｼﾓﾄﾁｮｳ</v>
          </cell>
          <cell r="G1296" t="str">
            <v>ﾜｶﾔﾏｹﾝｸｼﾓﾄﾁｮｳ</v>
          </cell>
        </row>
        <row r="1297">
          <cell r="A1297" t="str">
            <v>310000</v>
          </cell>
          <cell r="B1297" t="str">
            <v>鳥取県</v>
          </cell>
          <cell r="D1297" t="str">
            <v>鳥取県</v>
          </cell>
          <cell r="E1297" t="str">
            <v>ﾄｯﾄﾘｹﾝ</v>
          </cell>
          <cell r="G1297" t="str">
            <v>ﾄｯﾄﾘｹﾝ</v>
          </cell>
        </row>
        <row r="1298">
          <cell r="A1298" t="str">
            <v>312011</v>
          </cell>
          <cell r="B1298" t="str">
            <v>鳥取県</v>
          </cell>
          <cell r="C1298" t="str">
            <v>鳥取市</v>
          </cell>
          <cell r="D1298" t="str">
            <v>鳥取県鳥取市</v>
          </cell>
          <cell r="E1298" t="str">
            <v>ﾄｯﾄﾘｹﾝ</v>
          </cell>
          <cell r="F1298" t="str">
            <v>ﾄｯﾄﾘｼ</v>
          </cell>
          <cell r="G1298" t="str">
            <v>ﾄｯﾄﾘｹﾝﾄｯﾄﾘｼ</v>
          </cell>
        </row>
        <row r="1299">
          <cell r="A1299" t="str">
            <v>312029</v>
          </cell>
          <cell r="B1299" t="str">
            <v>鳥取県</v>
          </cell>
          <cell r="C1299" t="str">
            <v>米子市</v>
          </cell>
          <cell r="D1299" t="str">
            <v>鳥取県米子市</v>
          </cell>
          <cell r="E1299" t="str">
            <v>ﾄｯﾄﾘｹﾝ</v>
          </cell>
          <cell r="F1299" t="str">
            <v>ﾖﾅｺﾞｼ</v>
          </cell>
          <cell r="G1299" t="str">
            <v>ﾄｯﾄﾘｹﾝﾖﾅｺﾞｼ</v>
          </cell>
        </row>
        <row r="1300">
          <cell r="A1300" t="str">
            <v>312037</v>
          </cell>
          <cell r="B1300" t="str">
            <v>鳥取県</v>
          </cell>
          <cell r="C1300" t="str">
            <v>倉吉市</v>
          </cell>
          <cell r="D1300" t="str">
            <v>鳥取県倉吉市</v>
          </cell>
          <cell r="E1300" t="str">
            <v>ﾄｯﾄﾘｹﾝ</v>
          </cell>
          <cell r="F1300" t="str">
            <v>ｸﾗﾖｼｼ</v>
          </cell>
          <cell r="G1300" t="str">
            <v>ﾄｯﾄﾘｹﾝｸﾗﾖｼｼ</v>
          </cell>
        </row>
        <row r="1301">
          <cell r="A1301" t="str">
            <v>312045</v>
          </cell>
          <cell r="B1301" t="str">
            <v>鳥取県</v>
          </cell>
          <cell r="C1301" t="str">
            <v>境港市</v>
          </cell>
          <cell r="D1301" t="str">
            <v>鳥取県境港市</v>
          </cell>
          <cell r="E1301" t="str">
            <v>ﾄｯﾄﾘｹﾝ</v>
          </cell>
          <cell r="F1301" t="str">
            <v>ｻｶｲﾐﾅﾄｼ</v>
          </cell>
          <cell r="G1301" t="str">
            <v>ﾄｯﾄﾘｹﾝｻｶｲﾐﾅﾄｼ</v>
          </cell>
        </row>
        <row r="1302">
          <cell r="A1302" t="str">
            <v>313025</v>
          </cell>
          <cell r="B1302" t="str">
            <v>鳥取県</v>
          </cell>
          <cell r="C1302" t="str">
            <v>岩美町</v>
          </cell>
          <cell r="D1302" t="str">
            <v>鳥取県岩美町</v>
          </cell>
          <cell r="E1302" t="str">
            <v>ﾄｯﾄﾘｹﾝ</v>
          </cell>
          <cell r="F1302" t="str">
            <v>ｲﾜﾐﾁｮｳ</v>
          </cell>
          <cell r="G1302" t="str">
            <v>ﾄｯﾄﾘｹﾝｲﾜﾐﾁｮｳ</v>
          </cell>
        </row>
        <row r="1303">
          <cell r="A1303" t="str">
            <v>313254</v>
          </cell>
          <cell r="B1303" t="str">
            <v>鳥取県</v>
          </cell>
          <cell r="C1303" t="str">
            <v>若桜町</v>
          </cell>
          <cell r="D1303" t="str">
            <v>鳥取県若桜町</v>
          </cell>
          <cell r="E1303" t="str">
            <v>ﾄｯﾄﾘｹﾝ</v>
          </cell>
          <cell r="F1303" t="str">
            <v>ﾜｶｻﾁｮｳ</v>
          </cell>
          <cell r="G1303" t="str">
            <v>ﾄｯﾄﾘｹﾝﾜｶｻﾁｮｳ</v>
          </cell>
        </row>
        <row r="1304">
          <cell r="A1304" t="str">
            <v>313289</v>
          </cell>
          <cell r="B1304" t="str">
            <v>鳥取県</v>
          </cell>
          <cell r="C1304" t="str">
            <v>智頭町</v>
          </cell>
          <cell r="D1304" t="str">
            <v>鳥取県智頭町</v>
          </cell>
          <cell r="E1304" t="str">
            <v>ﾄｯﾄﾘｹﾝ</v>
          </cell>
          <cell r="F1304" t="str">
            <v>ﾁﾂﾞﾁｮｳ</v>
          </cell>
          <cell r="G1304" t="str">
            <v>ﾄｯﾄﾘｹﾝﾁﾂﾞﾁｮｳ</v>
          </cell>
        </row>
        <row r="1305">
          <cell r="A1305" t="str">
            <v>313297</v>
          </cell>
          <cell r="B1305" t="str">
            <v>鳥取県</v>
          </cell>
          <cell r="C1305" t="str">
            <v>八頭町</v>
          </cell>
          <cell r="D1305" t="str">
            <v>鳥取県八頭町</v>
          </cell>
          <cell r="E1305" t="str">
            <v>ﾄｯﾄﾘｹﾝ</v>
          </cell>
          <cell r="F1305" t="str">
            <v>ﾔｽﾞﾁｮｳ</v>
          </cell>
          <cell r="G1305" t="str">
            <v>ﾄｯﾄﾘｹﾝﾔｽﾞﾁｮｳ</v>
          </cell>
        </row>
        <row r="1306">
          <cell r="A1306" t="str">
            <v>313645</v>
          </cell>
          <cell r="B1306" t="str">
            <v>鳥取県</v>
          </cell>
          <cell r="C1306" t="str">
            <v>三朝町</v>
          </cell>
          <cell r="D1306" t="str">
            <v>鳥取県三朝町</v>
          </cell>
          <cell r="E1306" t="str">
            <v>ﾄｯﾄﾘｹﾝ</v>
          </cell>
          <cell r="F1306" t="str">
            <v>ﾐｻｻﾁｮｳ</v>
          </cell>
          <cell r="G1306" t="str">
            <v>ﾄｯﾄﾘｹﾝﾐｻｻﾁｮｳ</v>
          </cell>
        </row>
        <row r="1307">
          <cell r="A1307" t="str">
            <v>313700</v>
          </cell>
          <cell r="B1307" t="str">
            <v>鳥取県</v>
          </cell>
          <cell r="C1307" t="str">
            <v>湯梨浜町</v>
          </cell>
          <cell r="D1307" t="str">
            <v>鳥取県湯梨浜町</v>
          </cell>
          <cell r="E1307" t="str">
            <v>ﾄｯﾄﾘｹﾝ</v>
          </cell>
          <cell r="F1307" t="str">
            <v>ﾕﾘﾊﾏﾁｮｳ</v>
          </cell>
          <cell r="G1307" t="str">
            <v>ﾄｯﾄﾘｹﾝﾕﾘﾊﾏﾁｮｳ</v>
          </cell>
        </row>
        <row r="1308">
          <cell r="A1308" t="str">
            <v>313718</v>
          </cell>
          <cell r="B1308" t="str">
            <v>鳥取県</v>
          </cell>
          <cell r="C1308" t="str">
            <v>琴浦町</v>
          </cell>
          <cell r="D1308" t="str">
            <v>鳥取県琴浦町</v>
          </cell>
          <cell r="E1308" t="str">
            <v>ﾄｯﾄﾘｹﾝ</v>
          </cell>
          <cell r="F1308" t="str">
            <v>ｺﾄｳﾗﾁｮｳ</v>
          </cell>
          <cell r="G1308" t="str">
            <v>ﾄｯﾄﾘｹﾝｺﾄｳﾗﾁｮｳ</v>
          </cell>
        </row>
        <row r="1309">
          <cell r="A1309" t="str">
            <v>313726</v>
          </cell>
          <cell r="B1309" t="str">
            <v>鳥取県</v>
          </cell>
          <cell r="C1309" t="str">
            <v>北栄町</v>
          </cell>
          <cell r="D1309" t="str">
            <v>鳥取県北栄町</v>
          </cell>
          <cell r="E1309" t="str">
            <v>ﾄｯﾄﾘｹﾝ</v>
          </cell>
          <cell r="F1309" t="str">
            <v>ﾎｸｴｲﾁｮｳ</v>
          </cell>
          <cell r="G1309" t="str">
            <v>ﾄｯﾄﾘｹﾝﾎｸｴｲﾁｮｳ</v>
          </cell>
        </row>
        <row r="1310">
          <cell r="A1310" t="str">
            <v>313840</v>
          </cell>
          <cell r="B1310" t="str">
            <v>鳥取県</v>
          </cell>
          <cell r="C1310" t="str">
            <v>日吉津村</v>
          </cell>
          <cell r="D1310" t="str">
            <v>鳥取県日吉津村</v>
          </cell>
          <cell r="E1310" t="str">
            <v>ﾄｯﾄﾘｹﾝ</v>
          </cell>
          <cell r="F1310" t="str">
            <v>ﾋｴﾂﾞｿﾝ</v>
          </cell>
          <cell r="G1310" t="str">
            <v>ﾄｯﾄﾘｹﾝﾋｴﾂﾞｿﾝ</v>
          </cell>
        </row>
        <row r="1311">
          <cell r="A1311" t="str">
            <v>313866</v>
          </cell>
          <cell r="B1311" t="str">
            <v>鳥取県</v>
          </cell>
          <cell r="C1311" t="str">
            <v>大山町</v>
          </cell>
          <cell r="D1311" t="str">
            <v>鳥取県大山町</v>
          </cell>
          <cell r="E1311" t="str">
            <v>ﾄｯﾄﾘｹﾝ</v>
          </cell>
          <cell r="F1311" t="str">
            <v>ﾀﾞｲｾﾝﾁｮｳ</v>
          </cell>
          <cell r="G1311" t="str">
            <v>ﾄｯﾄﾘｹﾝﾀﾞｲｾﾝﾁｮｳ</v>
          </cell>
        </row>
        <row r="1312">
          <cell r="A1312" t="str">
            <v>313891</v>
          </cell>
          <cell r="B1312" t="str">
            <v>鳥取県</v>
          </cell>
          <cell r="C1312" t="str">
            <v>南部町</v>
          </cell>
          <cell r="D1312" t="str">
            <v>鳥取県南部町</v>
          </cell>
          <cell r="E1312" t="str">
            <v>ﾄｯﾄﾘｹﾝ</v>
          </cell>
          <cell r="F1312" t="str">
            <v>ﾅﾝﾌﾞﾁｮｳ</v>
          </cell>
          <cell r="G1312" t="str">
            <v>ﾄｯﾄﾘｹﾝﾅﾝﾌﾞﾁｮｳ</v>
          </cell>
        </row>
        <row r="1313">
          <cell r="A1313" t="str">
            <v>313904</v>
          </cell>
          <cell r="B1313" t="str">
            <v>鳥取県</v>
          </cell>
          <cell r="C1313" t="str">
            <v>伯耆町</v>
          </cell>
          <cell r="D1313" t="str">
            <v>鳥取県伯耆町</v>
          </cell>
          <cell r="E1313" t="str">
            <v>ﾄｯﾄﾘｹﾝ</v>
          </cell>
          <cell r="F1313" t="str">
            <v>ﾎｳｷﾁｮｳ</v>
          </cell>
          <cell r="G1313" t="str">
            <v>ﾄｯﾄﾘｹﾝﾎｳｷﾁｮｳ</v>
          </cell>
        </row>
        <row r="1314">
          <cell r="A1314" t="str">
            <v>314013</v>
          </cell>
          <cell r="B1314" t="str">
            <v>鳥取県</v>
          </cell>
          <cell r="C1314" t="str">
            <v>日南町</v>
          </cell>
          <cell r="D1314" t="str">
            <v>鳥取県日南町</v>
          </cell>
          <cell r="E1314" t="str">
            <v>ﾄｯﾄﾘｹﾝ</v>
          </cell>
          <cell r="F1314" t="str">
            <v>ﾆﾁﾅﾝﾁｮｳ</v>
          </cell>
          <cell r="G1314" t="str">
            <v>ﾄｯﾄﾘｹﾝﾆﾁﾅﾝﾁｮｳ</v>
          </cell>
        </row>
        <row r="1315">
          <cell r="A1315" t="str">
            <v>314021</v>
          </cell>
          <cell r="B1315" t="str">
            <v>鳥取県</v>
          </cell>
          <cell r="C1315" t="str">
            <v>日野町</v>
          </cell>
          <cell r="D1315" t="str">
            <v>鳥取県日野町</v>
          </cell>
          <cell r="E1315" t="str">
            <v>ﾄｯﾄﾘｹﾝ</v>
          </cell>
          <cell r="F1315" t="str">
            <v>ﾋﾉﾁｮｳ</v>
          </cell>
          <cell r="G1315" t="str">
            <v>ﾄｯﾄﾘｹﾝﾋﾉﾁｮｳ</v>
          </cell>
        </row>
        <row r="1316">
          <cell r="A1316" t="str">
            <v>314030</v>
          </cell>
          <cell r="B1316" t="str">
            <v>鳥取県</v>
          </cell>
          <cell r="C1316" t="str">
            <v>江府町</v>
          </cell>
          <cell r="D1316" t="str">
            <v>鳥取県江府町</v>
          </cell>
          <cell r="E1316" t="str">
            <v>ﾄｯﾄﾘｹﾝ</v>
          </cell>
          <cell r="F1316" t="str">
            <v>ｺｳﾌﾁｮｳ</v>
          </cell>
          <cell r="G1316" t="str">
            <v>ﾄｯﾄﾘｹﾝｺｳﾌﾁｮｳ</v>
          </cell>
        </row>
        <row r="1317">
          <cell r="A1317" t="str">
            <v>320005</v>
          </cell>
          <cell r="B1317" t="str">
            <v>島根県</v>
          </cell>
          <cell r="D1317" t="str">
            <v>島根県</v>
          </cell>
          <cell r="E1317" t="str">
            <v>ｼﾏﾈｹﾝ</v>
          </cell>
          <cell r="G1317" t="str">
            <v>ｼﾏﾈｹﾝ</v>
          </cell>
        </row>
        <row r="1318">
          <cell r="A1318" t="str">
            <v>322016</v>
          </cell>
          <cell r="B1318" t="str">
            <v>島根県</v>
          </cell>
          <cell r="C1318" t="str">
            <v>松江市</v>
          </cell>
          <cell r="D1318" t="str">
            <v>島根県松江市</v>
          </cell>
          <cell r="E1318" t="str">
            <v>ｼﾏﾈｹﾝ</v>
          </cell>
          <cell r="F1318" t="str">
            <v>ﾏﾂｴｼ</v>
          </cell>
          <cell r="G1318" t="str">
            <v>ｼﾏﾈｹﾝﾏﾂｴｼ</v>
          </cell>
        </row>
        <row r="1319">
          <cell r="A1319" t="str">
            <v>322024</v>
          </cell>
          <cell r="B1319" t="str">
            <v>島根県</v>
          </cell>
          <cell r="C1319" t="str">
            <v>浜田市</v>
          </cell>
          <cell r="D1319" t="str">
            <v>島根県浜田市</v>
          </cell>
          <cell r="E1319" t="str">
            <v>ｼﾏﾈｹﾝ</v>
          </cell>
          <cell r="F1319" t="str">
            <v>ﾊﾏﾀﾞｼ</v>
          </cell>
          <cell r="G1319" t="str">
            <v>ｼﾏﾈｹﾝﾊﾏﾀﾞｼ</v>
          </cell>
        </row>
        <row r="1320">
          <cell r="A1320" t="str">
            <v>322032</v>
          </cell>
          <cell r="B1320" t="str">
            <v>島根県</v>
          </cell>
          <cell r="C1320" t="str">
            <v>出雲市</v>
          </cell>
          <cell r="D1320" t="str">
            <v>島根県出雲市</v>
          </cell>
          <cell r="E1320" t="str">
            <v>ｼﾏﾈｹﾝ</v>
          </cell>
          <cell r="F1320" t="str">
            <v>ｲｽﾞﾓｼ</v>
          </cell>
          <cell r="G1320" t="str">
            <v>ｼﾏﾈｹﾝｲｽﾞﾓｼ</v>
          </cell>
        </row>
        <row r="1321">
          <cell r="A1321" t="str">
            <v>322041</v>
          </cell>
          <cell r="B1321" t="str">
            <v>島根県</v>
          </cell>
          <cell r="C1321" t="str">
            <v>益田市</v>
          </cell>
          <cell r="D1321" t="str">
            <v>島根県益田市</v>
          </cell>
          <cell r="E1321" t="str">
            <v>ｼﾏﾈｹﾝ</v>
          </cell>
          <cell r="F1321" t="str">
            <v>ﾏｽﾀﾞｼ</v>
          </cell>
          <cell r="G1321" t="str">
            <v>ｼﾏﾈｹﾝﾏｽﾀﾞｼ</v>
          </cell>
        </row>
        <row r="1322">
          <cell r="A1322" t="str">
            <v>322059</v>
          </cell>
          <cell r="B1322" t="str">
            <v>島根県</v>
          </cell>
          <cell r="C1322" t="str">
            <v>大田市</v>
          </cell>
          <cell r="D1322" t="str">
            <v>島根県大田市</v>
          </cell>
          <cell r="E1322" t="str">
            <v>ｼﾏﾈｹﾝ</v>
          </cell>
          <cell r="F1322" t="str">
            <v>ｵｵﾀﾞｼ</v>
          </cell>
          <cell r="G1322" t="str">
            <v>ｼﾏﾈｹﾝｵｵﾀﾞｼ</v>
          </cell>
        </row>
        <row r="1323">
          <cell r="A1323" t="str">
            <v>322067</v>
          </cell>
          <cell r="B1323" t="str">
            <v>島根県</v>
          </cell>
          <cell r="C1323" t="str">
            <v>安来市</v>
          </cell>
          <cell r="D1323" t="str">
            <v>島根県安来市</v>
          </cell>
          <cell r="E1323" t="str">
            <v>ｼﾏﾈｹﾝ</v>
          </cell>
          <cell r="F1323" t="str">
            <v>ﾔｽｷﾞｼ</v>
          </cell>
          <cell r="G1323" t="str">
            <v>ｼﾏﾈｹﾝﾔｽｷﾞｼ</v>
          </cell>
        </row>
        <row r="1324">
          <cell r="A1324" t="str">
            <v>322075</v>
          </cell>
          <cell r="B1324" t="str">
            <v>島根県</v>
          </cell>
          <cell r="C1324" t="str">
            <v>江津市</v>
          </cell>
          <cell r="D1324" t="str">
            <v>島根県江津市</v>
          </cell>
          <cell r="E1324" t="str">
            <v>ｼﾏﾈｹﾝ</v>
          </cell>
          <cell r="F1324" t="str">
            <v>ｺﾞｳﾂｼ</v>
          </cell>
          <cell r="G1324" t="str">
            <v>ｼﾏﾈｹﾝｺﾞｳﾂｼ</v>
          </cell>
        </row>
        <row r="1325">
          <cell r="A1325" t="str">
            <v>322091</v>
          </cell>
          <cell r="B1325" t="str">
            <v>島根県</v>
          </cell>
          <cell r="C1325" t="str">
            <v>雲南市</v>
          </cell>
          <cell r="D1325" t="str">
            <v>島根県雲南市</v>
          </cell>
          <cell r="E1325" t="str">
            <v>ｼﾏﾈｹﾝ</v>
          </cell>
          <cell r="F1325" t="str">
            <v>ｳﾝﾅﾝｼ</v>
          </cell>
          <cell r="G1325" t="str">
            <v>ｼﾏﾈｹﾝｳﾝﾅﾝｼ</v>
          </cell>
        </row>
        <row r="1326">
          <cell r="A1326" t="str">
            <v>323438</v>
          </cell>
          <cell r="B1326" t="str">
            <v>島根県</v>
          </cell>
          <cell r="C1326" t="str">
            <v>奥出雲町</v>
          </cell>
          <cell r="D1326" t="str">
            <v>島根県奥出雲町</v>
          </cell>
          <cell r="E1326" t="str">
            <v>ｼﾏﾈｹﾝ</v>
          </cell>
          <cell r="F1326" t="str">
            <v>ｵｸｲｽﾞﾓﾁｮｳ</v>
          </cell>
          <cell r="G1326" t="str">
            <v>ｼﾏﾈｹﾝｵｸｲｽﾞﾓﾁｮｳ</v>
          </cell>
        </row>
        <row r="1327">
          <cell r="A1327" t="str">
            <v>323861</v>
          </cell>
          <cell r="B1327" t="str">
            <v>島根県</v>
          </cell>
          <cell r="C1327" t="str">
            <v>飯南町</v>
          </cell>
          <cell r="D1327" t="str">
            <v>島根県飯南町</v>
          </cell>
          <cell r="E1327" t="str">
            <v>ｼﾏﾈｹﾝ</v>
          </cell>
          <cell r="F1327" t="str">
            <v>ｲｲﾅﾝﾁｮｳ</v>
          </cell>
          <cell r="G1327" t="str">
            <v>ｼﾏﾈｹﾝｲｲﾅﾝﾁｮｳ</v>
          </cell>
        </row>
        <row r="1328">
          <cell r="A1328" t="str">
            <v>324418</v>
          </cell>
          <cell r="B1328" t="str">
            <v>島根県</v>
          </cell>
          <cell r="C1328" t="str">
            <v>川本町</v>
          </cell>
          <cell r="D1328" t="str">
            <v>島根県川本町</v>
          </cell>
          <cell r="E1328" t="str">
            <v>ｼﾏﾈｹﾝ</v>
          </cell>
          <cell r="F1328" t="str">
            <v>ｶﾜﾓﾄﾏﾁ</v>
          </cell>
          <cell r="G1328" t="str">
            <v>ｼﾏﾈｹﾝｶﾜﾓﾄﾏﾁ</v>
          </cell>
        </row>
        <row r="1329">
          <cell r="A1329" t="str">
            <v>324485</v>
          </cell>
          <cell r="B1329" t="str">
            <v>島根県</v>
          </cell>
          <cell r="C1329" t="str">
            <v>美郷町</v>
          </cell>
          <cell r="D1329" t="str">
            <v>島根県美郷町</v>
          </cell>
          <cell r="E1329" t="str">
            <v>ｼﾏﾈｹﾝ</v>
          </cell>
          <cell r="F1329" t="str">
            <v>ﾐｻﾄﾁｮｳ</v>
          </cell>
          <cell r="G1329" t="str">
            <v>ｼﾏﾈｹﾝﾐｻﾄﾁｮｳ</v>
          </cell>
        </row>
        <row r="1330">
          <cell r="A1330" t="str">
            <v>324493</v>
          </cell>
          <cell r="B1330" t="str">
            <v>島根県</v>
          </cell>
          <cell r="C1330" t="str">
            <v>邑南町</v>
          </cell>
          <cell r="D1330" t="str">
            <v>島根県邑南町</v>
          </cell>
          <cell r="E1330" t="str">
            <v>ｼﾏﾈｹﾝ</v>
          </cell>
          <cell r="F1330" t="str">
            <v>ｵｵﾅﾝﾁｮｳ</v>
          </cell>
          <cell r="G1330" t="str">
            <v>ｼﾏﾈｹﾝｵｵﾅﾝﾁｮｳ</v>
          </cell>
        </row>
        <row r="1331">
          <cell r="A1331" t="str">
            <v>325015</v>
          </cell>
          <cell r="B1331" t="str">
            <v>島根県</v>
          </cell>
          <cell r="C1331" t="str">
            <v>津和野町</v>
          </cell>
          <cell r="D1331" t="str">
            <v>島根県津和野町</v>
          </cell>
          <cell r="E1331" t="str">
            <v>ｼﾏﾈｹﾝ</v>
          </cell>
          <cell r="F1331" t="str">
            <v>ﾂﾜﾉﾁｮｳ</v>
          </cell>
          <cell r="G1331" t="str">
            <v>ｼﾏﾈｹﾝﾂﾜﾉﾁｮｳ</v>
          </cell>
        </row>
        <row r="1332">
          <cell r="A1332" t="str">
            <v>325058</v>
          </cell>
          <cell r="B1332" t="str">
            <v>島根県</v>
          </cell>
          <cell r="C1332" t="str">
            <v>吉賀町</v>
          </cell>
          <cell r="D1332" t="str">
            <v>島根県吉賀町</v>
          </cell>
          <cell r="E1332" t="str">
            <v>ｼﾏﾈｹﾝ</v>
          </cell>
          <cell r="F1332" t="str">
            <v>ﾖｼｶﾁｮｳ</v>
          </cell>
          <cell r="G1332" t="str">
            <v>ｼﾏﾈｹﾝﾖｼｶﾁｮｳ</v>
          </cell>
        </row>
        <row r="1333">
          <cell r="A1333" t="str">
            <v>325252</v>
          </cell>
          <cell r="B1333" t="str">
            <v>島根県</v>
          </cell>
          <cell r="C1333" t="str">
            <v>海士町</v>
          </cell>
          <cell r="D1333" t="str">
            <v>島根県海士町</v>
          </cell>
          <cell r="E1333" t="str">
            <v>ｼﾏﾈｹﾝ</v>
          </cell>
          <cell r="F1333" t="str">
            <v>ｱﾏﾁｮｳ</v>
          </cell>
          <cell r="G1333" t="str">
            <v>ｼﾏﾈｹﾝｱﾏﾁｮｳ</v>
          </cell>
        </row>
        <row r="1334">
          <cell r="A1334" t="str">
            <v>325261</v>
          </cell>
          <cell r="B1334" t="str">
            <v>島根県</v>
          </cell>
          <cell r="C1334" t="str">
            <v>西ノ島町</v>
          </cell>
          <cell r="D1334" t="str">
            <v>島根県西ノ島町</v>
          </cell>
          <cell r="E1334" t="str">
            <v>ｼﾏﾈｹﾝ</v>
          </cell>
          <cell r="F1334" t="str">
            <v>ﾆｼﾉｼﾏﾁｮｳ</v>
          </cell>
          <cell r="G1334" t="str">
            <v>ｼﾏﾈｹﾝﾆｼﾉｼﾏﾁｮｳ</v>
          </cell>
        </row>
        <row r="1335">
          <cell r="A1335" t="str">
            <v>325279</v>
          </cell>
          <cell r="B1335" t="str">
            <v>島根県</v>
          </cell>
          <cell r="C1335" t="str">
            <v>知夫村</v>
          </cell>
          <cell r="D1335" t="str">
            <v>島根県知夫村</v>
          </cell>
          <cell r="E1335" t="str">
            <v>ｼﾏﾈｹﾝ</v>
          </cell>
          <cell r="F1335" t="str">
            <v>ﾁﾌﾞﾑﾗ</v>
          </cell>
          <cell r="G1335" t="str">
            <v>ｼﾏﾈｹﾝﾁﾌﾞﾑﾗ</v>
          </cell>
        </row>
        <row r="1336">
          <cell r="A1336" t="str">
            <v>325287</v>
          </cell>
          <cell r="B1336" t="str">
            <v>島根県</v>
          </cell>
          <cell r="C1336" t="str">
            <v>隠岐の島町</v>
          </cell>
          <cell r="D1336" t="str">
            <v>島根県隠岐の島町</v>
          </cell>
          <cell r="E1336" t="str">
            <v>ｼﾏﾈｹﾝ</v>
          </cell>
          <cell r="F1336" t="str">
            <v>ｵｷﾉｼﾏﾁｮｳ</v>
          </cell>
          <cell r="G1336" t="str">
            <v>ｼﾏﾈｹﾝｵｷﾉｼﾏﾁｮｳ</v>
          </cell>
        </row>
        <row r="1337">
          <cell r="A1337" t="str">
            <v>330001</v>
          </cell>
          <cell r="B1337" t="str">
            <v>岡山県</v>
          </cell>
          <cell r="D1337" t="str">
            <v>岡山県</v>
          </cell>
          <cell r="E1337" t="str">
            <v>ｵｶﾔﾏｹﾝ</v>
          </cell>
          <cell r="G1337" t="str">
            <v>ｵｶﾔﾏｹﾝ</v>
          </cell>
        </row>
        <row r="1338">
          <cell r="A1338" t="str">
            <v>331007</v>
          </cell>
          <cell r="B1338" t="str">
            <v>岡山県</v>
          </cell>
          <cell r="C1338" t="str">
            <v>岡山市</v>
          </cell>
          <cell r="D1338" t="str">
            <v>岡山県岡山市</v>
          </cell>
          <cell r="E1338" t="str">
            <v>ｵｶﾔﾏｹﾝ</v>
          </cell>
          <cell r="F1338" t="str">
            <v>ｵｶﾔﾏｼ</v>
          </cell>
          <cell r="G1338" t="str">
            <v>ｵｶﾔﾏｹﾝｵｶﾔﾏｼ</v>
          </cell>
        </row>
        <row r="1339">
          <cell r="A1339" t="str">
            <v>332020</v>
          </cell>
          <cell r="B1339" t="str">
            <v>岡山県</v>
          </cell>
          <cell r="C1339" t="str">
            <v>倉敷市</v>
          </cell>
          <cell r="D1339" t="str">
            <v>岡山県倉敷市</v>
          </cell>
          <cell r="E1339" t="str">
            <v>ｵｶﾔﾏｹﾝ</v>
          </cell>
          <cell r="F1339" t="str">
            <v>ｸﾗｼｷｼ</v>
          </cell>
          <cell r="G1339" t="str">
            <v>ｵｶﾔﾏｹﾝｸﾗｼｷｼ</v>
          </cell>
        </row>
        <row r="1340">
          <cell r="A1340" t="str">
            <v>332038</v>
          </cell>
          <cell r="B1340" t="str">
            <v>岡山県</v>
          </cell>
          <cell r="C1340" t="str">
            <v>津山市</v>
          </cell>
          <cell r="D1340" t="str">
            <v>岡山県津山市</v>
          </cell>
          <cell r="E1340" t="str">
            <v>ｵｶﾔﾏｹﾝ</v>
          </cell>
          <cell r="F1340" t="str">
            <v>ﾂﾔﾏｼ</v>
          </cell>
          <cell r="G1340" t="str">
            <v>ｵｶﾔﾏｹﾝﾂﾔﾏｼ</v>
          </cell>
        </row>
        <row r="1341">
          <cell r="A1341" t="str">
            <v>332046</v>
          </cell>
          <cell r="B1341" t="str">
            <v>岡山県</v>
          </cell>
          <cell r="C1341" t="str">
            <v>玉野市</v>
          </cell>
          <cell r="D1341" t="str">
            <v>岡山県玉野市</v>
          </cell>
          <cell r="E1341" t="str">
            <v>ｵｶﾔﾏｹﾝ</v>
          </cell>
          <cell r="F1341" t="str">
            <v>ﾀﾏﾉｼ</v>
          </cell>
          <cell r="G1341" t="str">
            <v>ｵｶﾔﾏｹﾝﾀﾏﾉｼ</v>
          </cell>
        </row>
        <row r="1342">
          <cell r="A1342" t="str">
            <v>332054</v>
          </cell>
          <cell r="B1342" t="str">
            <v>岡山県</v>
          </cell>
          <cell r="C1342" t="str">
            <v>笠岡市</v>
          </cell>
          <cell r="D1342" t="str">
            <v>岡山県笠岡市</v>
          </cell>
          <cell r="E1342" t="str">
            <v>ｵｶﾔﾏｹﾝ</v>
          </cell>
          <cell r="F1342" t="str">
            <v>ｶｻｵｶｼ</v>
          </cell>
          <cell r="G1342" t="str">
            <v>ｵｶﾔﾏｹﾝｶｻｵｶｼ</v>
          </cell>
        </row>
        <row r="1343">
          <cell r="A1343" t="str">
            <v>332071</v>
          </cell>
          <cell r="B1343" t="str">
            <v>岡山県</v>
          </cell>
          <cell r="C1343" t="str">
            <v>井原市</v>
          </cell>
          <cell r="D1343" t="str">
            <v>岡山県井原市</v>
          </cell>
          <cell r="E1343" t="str">
            <v>ｵｶﾔﾏｹﾝ</v>
          </cell>
          <cell r="F1343" t="str">
            <v>ｲﾊﾞﾗｼ</v>
          </cell>
          <cell r="G1343" t="str">
            <v>ｵｶﾔﾏｹﾝｲﾊﾞﾗｼ</v>
          </cell>
        </row>
        <row r="1344">
          <cell r="A1344" t="str">
            <v>332089</v>
          </cell>
          <cell r="B1344" t="str">
            <v>岡山県</v>
          </cell>
          <cell r="C1344" t="str">
            <v>総社市</v>
          </cell>
          <cell r="D1344" t="str">
            <v>岡山県総社市</v>
          </cell>
          <cell r="E1344" t="str">
            <v>ｵｶﾔﾏｹﾝ</v>
          </cell>
          <cell r="F1344" t="str">
            <v>ｿｳｼﾞﾔｼ</v>
          </cell>
          <cell r="G1344" t="str">
            <v>ｵｶﾔﾏｹﾝｿｳｼﾞﾔｼ</v>
          </cell>
        </row>
        <row r="1345">
          <cell r="A1345" t="str">
            <v>332097</v>
          </cell>
          <cell r="B1345" t="str">
            <v>岡山県</v>
          </cell>
          <cell r="C1345" t="str">
            <v>高梁市</v>
          </cell>
          <cell r="D1345" t="str">
            <v>岡山県高梁市</v>
          </cell>
          <cell r="E1345" t="str">
            <v>ｵｶﾔﾏｹﾝ</v>
          </cell>
          <cell r="F1345" t="str">
            <v>ﾀｶﾊｼｼ</v>
          </cell>
          <cell r="G1345" t="str">
            <v>ｵｶﾔﾏｹﾝﾀｶﾊｼｼ</v>
          </cell>
        </row>
        <row r="1346">
          <cell r="A1346" t="str">
            <v>332101</v>
          </cell>
          <cell r="B1346" t="str">
            <v>岡山県</v>
          </cell>
          <cell r="C1346" t="str">
            <v>新見市</v>
          </cell>
          <cell r="D1346" t="str">
            <v>岡山県新見市</v>
          </cell>
          <cell r="E1346" t="str">
            <v>ｵｶﾔﾏｹﾝ</v>
          </cell>
          <cell r="F1346" t="str">
            <v>ﾆｲﾐｼ</v>
          </cell>
          <cell r="G1346" t="str">
            <v>ｵｶﾔﾏｹﾝﾆｲﾐｼ</v>
          </cell>
        </row>
        <row r="1347">
          <cell r="A1347" t="str">
            <v>332119</v>
          </cell>
          <cell r="B1347" t="str">
            <v>岡山県</v>
          </cell>
          <cell r="C1347" t="str">
            <v>備前市</v>
          </cell>
          <cell r="D1347" t="str">
            <v>岡山県備前市</v>
          </cell>
          <cell r="E1347" t="str">
            <v>ｵｶﾔﾏｹﾝ</v>
          </cell>
          <cell r="F1347" t="str">
            <v>ﾋﾞｾﾞﾝｼ</v>
          </cell>
          <cell r="G1347" t="str">
            <v>ｵｶﾔﾏｹﾝﾋﾞｾﾞﾝｼ</v>
          </cell>
        </row>
        <row r="1348">
          <cell r="A1348" t="str">
            <v>332127</v>
          </cell>
          <cell r="B1348" t="str">
            <v>岡山県</v>
          </cell>
          <cell r="C1348" t="str">
            <v>瀬戸内市</v>
          </cell>
          <cell r="D1348" t="str">
            <v>岡山県瀬戸内市</v>
          </cell>
          <cell r="E1348" t="str">
            <v>ｵｶﾔﾏｹﾝ</v>
          </cell>
          <cell r="F1348" t="str">
            <v>ｾﾄｳﾁｼ</v>
          </cell>
          <cell r="G1348" t="str">
            <v>ｵｶﾔﾏｹﾝｾﾄｳﾁｼ</v>
          </cell>
        </row>
        <row r="1349">
          <cell r="A1349" t="str">
            <v>332135</v>
          </cell>
          <cell r="B1349" t="str">
            <v>岡山県</v>
          </cell>
          <cell r="C1349" t="str">
            <v>赤磐市</v>
          </cell>
          <cell r="D1349" t="str">
            <v>岡山県赤磐市</v>
          </cell>
          <cell r="E1349" t="str">
            <v>ｵｶﾔﾏｹﾝ</v>
          </cell>
          <cell r="F1349" t="str">
            <v>ｱｶｲﾜｼ</v>
          </cell>
          <cell r="G1349" t="str">
            <v>ｵｶﾔﾏｹﾝｱｶｲﾜｼ</v>
          </cell>
        </row>
        <row r="1350">
          <cell r="A1350" t="str">
            <v>332143</v>
          </cell>
          <cell r="B1350" t="str">
            <v>岡山県</v>
          </cell>
          <cell r="C1350" t="str">
            <v>真庭市</v>
          </cell>
          <cell r="D1350" t="str">
            <v>岡山県真庭市</v>
          </cell>
          <cell r="E1350" t="str">
            <v>ｵｶﾔﾏｹﾝ</v>
          </cell>
          <cell r="F1350" t="str">
            <v>ﾏﾆﾜｼ</v>
          </cell>
          <cell r="G1350" t="str">
            <v>ｵｶﾔﾏｹﾝﾏﾆﾜｼ</v>
          </cell>
        </row>
        <row r="1351">
          <cell r="A1351" t="str">
            <v>332151</v>
          </cell>
          <cell r="B1351" t="str">
            <v>岡山県</v>
          </cell>
          <cell r="C1351" t="str">
            <v>美作市</v>
          </cell>
          <cell r="D1351" t="str">
            <v>岡山県美作市</v>
          </cell>
          <cell r="E1351" t="str">
            <v>ｵｶﾔﾏｹﾝ</v>
          </cell>
          <cell r="F1351" t="str">
            <v>ﾐﾏｻｶｼ</v>
          </cell>
          <cell r="G1351" t="str">
            <v>ｵｶﾔﾏｹﾝﾐﾏｻｶｼ</v>
          </cell>
        </row>
        <row r="1352">
          <cell r="A1352" t="str">
            <v>332160</v>
          </cell>
          <cell r="B1352" t="str">
            <v>岡山県</v>
          </cell>
          <cell r="C1352" t="str">
            <v>浅口市</v>
          </cell>
          <cell r="D1352" t="str">
            <v>岡山県浅口市</v>
          </cell>
          <cell r="E1352" t="str">
            <v>ｵｶﾔﾏｹﾝ</v>
          </cell>
          <cell r="F1352" t="str">
            <v>ｱｻｸﾁｼ</v>
          </cell>
          <cell r="G1352" t="str">
            <v>ｵｶﾔﾏｹﾝｱｻｸﾁｼ</v>
          </cell>
        </row>
        <row r="1353">
          <cell r="A1353" t="str">
            <v>333468</v>
          </cell>
          <cell r="B1353" t="str">
            <v>岡山県</v>
          </cell>
          <cell r="C1353" t="str">
            <v>和気町</v>
          </cell>
          <cell r="D1353" t="str">
            <v>岡山県和気町</v>
          </cell>
          <cell r="E1353" t="str">
            <v>ｵｶﾔﾏｹﾝ</v>
          </cell>
          <cell r="F1353" t="str">
            <v>ﾜｹﾁｮｳ</v>
          </cell>
          <cell r="G1353" t="str">
            <v>ｵｶﾔﾏｹﾝﾜｹﾁｮｳ</v>
          </cell>
        </row>
        <row r="1354">
          <cell r="A1354" t="str">
            <v>334235</v>
          </cell>
          <cell r="B1354" t="str">
            <v>岡山県</v>
          </cell>
          <cell r="C1354" t="str">
            <v>早島町</v>
          </cell>
          <cell r="D1354" t="str">
            <v>岡山県早島町</v>
          </cell>
          <cell r="E1354" t="str">
            <v>ｵｶﾔﾏｹﾝ</v>
          </cell>
          <cell r="F1354" t="str">
            <v>ﾊﾔｼﾏﾁｮｳ</v>
          </cell>
          <cell r="G1354" t="str">
            <v>ｵｶﾔﾏｹﾝﾊﾔｼﾏﾁｮｳ</v>
          </cell>
        </row>
        <row r="1355">
          <cell r="A1355" t="str">
            <v>334456</v>
          </cell>
          <cell r="B1355" t="str">
            <v>岡山県</v>
          </cell>
          <cell r="C1355" t="str">
            <v>里庄町</v>
          </cell>
          <cell r="D1355" t="str">
            <v>岡山県里庄町</v>
          </cell>
          <cell r="E1355" t="str">
            <v>ｵｶﾔﾏｹﾝ</v>
          </cell>
          <cell r="F1355" t="str">
            <v>ｻﾄｼｮｳﾁｮｳ</v>
          </cell>
          <cell r="G1355" t="str">
            <v>ｵｶﾔﾏｹﾝｻﾄｼｮｳﾁｮｳ</v>
          </cell>
        </row>
        <row r="1356">
          <cell r="A1356" t="str">
            <v>334618</v>
          </cell>
          <cell r="B1356" t="str">
            <v>岡山県</v>
          </cell>
          <cell r="C1356" t="str">
            <v>矢掛町</v>
          </cell>
          <cell r="D1356" t="str">
            <v>岡山県矢掛町</v>
          </cell>
          <cell r="E1356" t="str">
            <v>ｵｶﾔﾏｹﾝ</v>
          </cell>
          <cell r="F1356" t="str">
            <v>ﾔｶｹﾞﾁｮｳ</v>
          </cell>
          <cell r="G1356" t="str">
            <v>ｵｶﾔﾏｹﾝﾔｶｹﾞﾁｮｳ</v>
          </cell>
        </row>
        <row r="1357">
          <cell r="A1357" t="str">
            <v>335860</v>
          </cell>
          <cell r="B1357" t="str">
            <v>岡山県</v>
          </cell>
          <cell r="C1357" t="str">
            <v>新庄村</v>
          </cell>
          <cell r="D1357" t="str">
            <v>岡山県新庄村</v>
          </cell>
          <cell r="E1357" t="str">
            <v>ｵｶﾔﾏｹﾝ</v>
          </cell>
          <cell r="F1357" t="str">
            <v>ｼﾝｼﾞﾖｳｿﾝ</v>
          </cell>
          <cell r="G1357" t="str">
            <v>ｵｶﾔﾏｹﾝｼﾝｼﾞﾖｳｿﾝ</v>
          </cell>
        </row>
        <row r="1358">
          <cell r="A1358" t="str">
            <v>336068</v>
          </cell>
          <cell r="B1358" t="str">
            <v>岡山県</v>
          </cell>
          <cell r="C1358" t="str">
            <v>鏡野町</v>
          </cell>
          <cell r="D1358" t="str">
            <v>岡山県鏡野町</v>
          </cell>
          <cell r="E1358" t="str">
            <v>ｵｶﾔﾏｹﾝ</v>
          </cell>
          <cell r="F1358" t="str">
            <v>ｶｶﾞﾐﾉﾁｮｳ</v>
          </cell>
          <cell r="G1358" t="str">
            <v>ｵｶﾔﾏｹﾝｶｶﾞﾐﾉﾁｮｳ</v>
          </cell>
        </row>
        <row r="1359">
          <cell r="A1359" t="str">
            <v>336220</v>
          </cell>
          <cell r="B1359" t="str">
            <v>岡山県</v>
          </cell>
          <cell r="C1359" t="str">
            <v>勝央町</v>
          </cell>
          <cell r="D1359" t="str">
            <v>岡山県勝央町</v>
          </cell>
          <cell r="E1359" t="str">
            <v>ｵｶﾔﾏｹﾝ</v>
          </cell>
          <cell r="F1359" t="str">
            <v>ｼｮｳｵｳﾁｮｳ</v>
          </cell>
          <cell r="G1359" t="str">
            <v>ｵｶﾔﾏｹﾝｼｮｳｵｳﾁｮｳ</v>
          </cell>
        </row>
        <row r="1360">
          <cell r="A1360" t="str">
            <v>336238</v>
          </cell>
          <cell r="B1360" t="str">
            <v>岡山県</v>
          </cell>
          <cell r="C1360" t="str">
            <v>奈義町</v>
          </cell>
          <cell r="D1360" t="str">
            <v>岡山県奈義町</v>
          </cell>
          <cell r="E1360" t="str">
            <v>ｵｶﾔﾏｹﾝ</v>
          </cell>
          <cell r="F1360" t="str">
            <v>ﾅｷﾞﾁｮｳ</v>
          </cell>
          <cell r="G1360" t="str">
            <v>ｵｶﾔﾏｹﾝﾅｷﾞﾁｮｳ</v>
          </cell>
        </row>
        <row r="1361">
          <cell r="A1361" t="str">
            <v>336432</v>
          </cell>
          <cell r="B1361" t="str">
            <v>岡山県</v>
          </cell>
          <cell r="C1361" t="str">
            <v>西粟倉村</v>
          </cell>
          <cell r="D1361" t="str">
            <v>岡山県西粟倉村</v>
          </cell>
          <cell r="E1361" t="str">
            <v>ｵｶﾔﾏｹﾝ</v>
          </cell>
          <cell r="F1361" t="str">
            <v>ﾆｼｱﾜｸﾗｿﾝ</v>
          </cell>
          <cell r="G1361" t="str">
            <v>ｵｶﾔﾏｹﾝﾆｼｱﾜｸﾗｿﾝ</v>
          </cell>
        </row>
        <row r="1362">
          <cell r="A1362" t="str">
            <v>336637</v>
          </cell>
          <cell r="B1362" t="str">
            <v>岡山県</v>
          </cell>
          <cell r="C1362" t="str">
            <v>久米南町</v>
          </cell>
          <cell r="D1362" t="str">
            <v>岡山県久米南町</v>
          </cell>
          <cell r="E1362" t="str">
            <v>ｵｶﾔﾏｹﾝ</v>
          </cell>
          <cell r="F1362" t="str">
            <v>ｸﾒﾅﾝﾁｮｳ</v>
          </cell>
          <cell r="G1362" t="str">
            <v>ｵｶﾔﾏｹﾝｸﾒﾅﾝﾁｮｳ</v>
          </cell>
        </row>
        <row r="1363">
          <cell r="A1363" t="str">
            <v>336661</v>
          </cell>
          <cell r="B1363" t="str">
            <v>岡山県</v>
          </cell>
          <cell r="C1363" t="str">
            <v>美咲町</v>
          </cell>
          <cell r="D1363" t="str">
            <v>岡山県美咲町</v>
          </cell>
          <cell r="E1363" t="str">
            <v>ｵｶﾔﾏｹﾝ</v>
          </cell>
          <cell r="F1363" t="str">
            <v>ﾐｻｷﾁｮｳ</v>
          </cell>
          <cell r="G1363" t="str">
            <v>ｵｶﾔﾏｹﾝﾐｻｷﾁｮｳ</v>
          </cell>
        </row>
        <row r="1364">
          <cell r="A1364" t="str">
            <v>336815</v>
          </cell>
          <cell r="B1364" t="str">
            <v>岡山県</v>
          </cell>
          <cell r="C1364" t="str">
            <v>吉備中央町</v>
          </cell>
          <cell r="D1364" t="str">
            <v>岡山県吉備中央町</v>
          </cell>
          <cell r="E1364" t="str">
            <v>ｵｶﾔﾏｹﾝ</v>
          </cell>
          <cell r="F1364" t="str">
            <v>ｷﾋﾞﾁｭｳｵｳﾁｮｳ</v>
          </cell>
          <cell r="G1364" t="str">
            <v>ｵｶﾔﾏｹﾝｷﾋﾞﾁｭｳｵｳﾁｮｳ</v>
          </cell>
        </row>
        <row r="1365">
          <cell r="A1365" t="str">
            <v>340006</v>
          </cell>
          <cell r="B1365" t="str">
            <v>広島県</v>
          </cell>
          <cell r="D1365" t="str">
            <v>広島県</v>
          </cell>
          <cell r="E1365" t="str">
            <v>ﾋﾛｼﾏｹﾝ</v>
          </cell>
          <cell r="G1365" t="str">
            <v>ﾋﾛｼﾏｹﾝ</v>
          </cell>
        </row>
        <row r="1366">
          <cell r="A1366" t="str">
            <v>341002</v>
          </cell>
          <cell r="B1366" t="str">
            <v>広島県</v>
          </cell>
          <cell r="C1366" t="str">
            <v>広島市</v>
          </cell>
          <cell r="D1366" t="str">
            <v>広島県広島市</v>
          </cell>
          <cell r="E1366" t="str">
            <v>ﾋﾛｼﾏｹﾝ</v>
          </cell>
          <cell r="F1366" t="str">
            <v>ﾋﾛｼﾏｼ</v>
          </cell>
          <cell r="G1366" t="str">
            <v>ﾋﾛｼﾏｹﾝﾋﾛｼﾏｼ</v>
          </cell>
        </row>
        <row r="1367">
          <cell r="A1367" t="str">
            <v>342025</v>
          </cell>
          <cell r="B1367" t="str">
            <v>広島県</v>
          </cell>
          <cell r="C1367" t="str">
            <v>呉市</v>
          </cell>
          <cell r="D1367" t="str">
            <v>広島県呉市</v>
          </cell>
          <cell r="E1367" t="str">
            <v>ﾋﾛｼﾏｹﾝ</v>
          </cell>
          <cell r="F1367" t="str">
            <v>ｸﾚｼ</v>
          </cell>
          <cell r="G1367" t="str">
            <v>ﾋﾛｼﾏｹﾝｸﾚｼ</v>
          </cell>
        </row>
        <row r="1368">
          <cell r="A1368" t="str">
            <v>342033</v>
          </cell>
          <cell r="B1368" t="str">
            <v>広島県</v>
          </cell>
          <cell r="C1368" t="str">
            <v>竹原市</v>
          </cell>
          <cell r="D1368" t="str">
            <v>広島県竹原市</v>
          </cell>
          <cell r="E1368" t="str">
            <v>ﾋﾛｼﾏｹﾝ</v>
          </cell>
          <cell r="F1368" t="str">
            <v>ﾀｹﾊﾗｼ</v>
          </cell>
          <cell r="G1368" t="str">
            <v>ﾋﾛｼﾏｹﾝﾀｹﾊﾗｼ</v>
          </cell>
        </row>
        <row r="1369">
          <cell r="A1369" t="str">
            <v>342041</v>
          </cell>
          <cell r="B1369" t="str">
            <v>広島県</v>
          </cell>
          <cell r="C1369" t="str">
            <v>三原市</v>
          </cell>
          <cell r="D1369" t="str">
            <v>広島県三原市</v>
          </cell>
          <cell r="E1369" t="str">
            <v>ﾋﾛｼﾏｹﾝ</v>
          </cell>
          <cell r="F1369" t="str">
            <v>ﾐﾊﾗｼ</v>
          </cell>
          <cell r="G1369" t="str">
            <v>ﾋﾛｼﾏｹﾝﾐﾊﾗｼ</v>
          </cell>
        </row>
        <row r="1370">
          <cell r="A1370" t="str">
            <v>342050</v>
          </cell>
          <cell r="B1370" t="str">
            <v>広島県</v>
          </cell>
          <cell r="C1370" t="str">
            <v>尾道市</v>
          </cell>
          <cell r="D1370" t="str">
            <v>広島県尾道市</v>
          </cell>
          <cell r="E1370" t="str">
            <v>ﾋﾛｼﾏｹﾝ</v>
          </cell>
          <cell r="F1370" t="str">
            <v>ｵﾉﾐﾁｼ</v>
          </cell>
          <cell r="G1370" t="str">
            <v>ﾋﾛｼﾏｹﾝｵﾉﾐﾁｼ</v>
          </cell>
        </row>
        <row r="1371">
          <cell r="A1371" t="str">
            <v>342076</v>
          </cell>
          <cell r="B1371" t="str">
            <v>広島県</v>
          </cell>
          <cell r="C1371" t="str">
            <v>福山市</v>
          </cell>
          <cell r="D1371" t="str">
            <v>広島県福山市</v>
          </cell>
          <cell r="E1371" t="str">
            <v>ﾋﾛｼﾏｹﾝ</v>
          </cell>
          <cell r="F1371" t="str">
            <v>ﾌｸﾔﾏｼ</v>
          </cell>
          <cell r="G1371" t="str">
            <v>ﾋﾛｼﾏｹﾝﾌｸﾔﾏｼ</v>
          </cell>
        </row>
        <row r="1372">
          <cell r="A1372" t="str">
            <v>342084</v>
          </cell>
          <cell r="B1372" t="str">
            <v>広島県</v>
          </cell>
          <cell r="C1372" t="str">
            <v>府中市</v>
          </cell>
          <cell r="D1372" t="str">
            <v>広島県府中市</v>
          </cell>
          <cell r="E1372" t="str">
            <v>ﾋﾛｼﾏｹﾝ</v>
          </cell>
          <cell r="F1372" t="str">
            <v>ﾌﾁｭｳｼ</v>
          </cell>
          <cell r="G1372" t="str">
            <v>ﾋﾛｼﾏｹﾝﾌﾁｭｳｼ</v>
          </cell>
        </row>
        <row r="1373">
          <cell r="A1373" t="str">
            <v>342092</v>
          </cell>
          <cell r="B1373" t="str">
            <v>広島県</v>
          </cell>
          <cell r="C1373" t="str">
            <v>三次市</v>
          </cell>
          <cell r="D1373" t="str">
            <v>広島県三次市</v>
          </cell>
          <cell r="E1373" t="str">
            <v>ﾋﾛｼﾏｹﾝ</v>
          </cell>
          <cell r="F1373" t="str">
            <v>ﾐﾖｼｼ</v>
          </cell>
          <cell r="G1373" t="str">
            <v>ﾋﾛｼﾏｹﾝﾐﾖｼｼ</v>
          </cell>
        </row>
        <row r="1374">
          <cell r="A1374" t="str">
            <v>342106</v>
          </cell>
          <cell r="B1374" t="str">
            <v>広島県</v>
          </cell>
          <cell r="C1374" t="str">
            <v>庄原市</v>
          </cell>
          <cell r="D1374" t="str">
            <v>広島県庄原市</v>
          </cell>
          <cell r="E1374" t="str">
            <v>ﾋﾛｼﾏｹﾝ</v>
          </cell>
          <cell r="F1374" t="str">
            <v>ｼｮｳﾊﾞﾗｼ</v>
          </cell>
          <cell r="G1374" t="str">
            <v>ﾋﾛｼﾏｹﾝｼｮｳﾊﾞﾗｼ</v>
          </cell>
        </row>
        <row r="1375">
          <cell r="A1375" t="str">
            <v>342114</v>
          </cell>
          <cell r="B1375" t="str">
            <v>広島県</v>
          </cell>
          <cell r="C1375" t="str">
            <v>大竹市</v>
          </cell>
          <cell r="D1375" t="str">
            <v>広島県大竹市</v>
          </cell>
          <cell r="E1375" t="str">
            <v>ﾋﾛｼﾏｹﾝ</v>
          </cell>
          <cell r="F1375" t="str">
            <v>ｵｵﾀｹｼ</v>
          </cell>
          <cell r="G1375" t="str">
            <v>ﾋﾛｼﾏｹﾝｵｵﾀｹｼ</v>
          </cell>
        </row>
        <row r="1376">
          <cell r="A1376" t="str">
            <v>342122</v>
          </cell>
          <cell r="B1376" t="str">
            <v>広島県</v>
          </cell>
          <cell r="C1376" t="str">
            <v>東広島市</v>
          </cell>
          <cell r="D1376" t="str">
            <v>広島県東広島市</v>
          </cell>
          <cell r="E1376" t="str">
            <v>ﾋﾛｼﾏｹﾝ</v>
          </cell>
          <cell r="F1376" t="str">
            <v>ﾋｶﾞｼﾋﾛｼﾏｼ</v>
          </cell>
          <cell r="G1376" t="str">
            <v>ﾋﾛｼﾏｹﾝﾋｶﾞｼﾋﾛｼﾏｼ</v>
          </cell>
        </row>
        <row r="1377">
          <cell r="A1377" t="str">
            <v>342131</v>
          </cell>
          <cell r="B1377" t="str">
            <v>広島県</v>
          </cell>
          <cell r="C1377" t="str">
            <v>廿日市市</v>
          </cell>
          <cell r="D1377" t="str">
            <v>広島県廿日市市</v>
          </cell>
          <cell r="E1377" t="str">
            <v>ﾋﾛｼﾏｹﾝ</v>
          </cell>
          <cell r="F1377" t="str">
            <v>ﾊﾂｶｲﾁｼ</v>
          </cell>
          <cell r="G1377" t="str">
            <v>ﾋﾛｼﾏｹﾝﾊﾂｶｲﾁｼ</v>
          </cell>
        </row>
        <row r="1378">
          <cell r="A1378" t="str">
            <v>342149</v>
          </cell>
          <cell r="B1378" t="str">
            <v>広島県</v>
          </cell>
          <cell r="C1378" t="str">
            <v>安芸高田市</v>
          </cell>
          <cell r="D1378" t="str">
            <v>広島県安芸高田市</v>
          </cell>
          <cell r="E1378" t="str">
            <v>ﾋﾛｼﾏｹﾝ</v>
          </cell>
          <cell r="F1378" t="str">
            <v>ｱｷﾀｶﾀｼ</v>
          </cell>
          <cell r="G1378" t="str">
            <v>ﾋﾛｼﾏｹﾝｱｷﾀｶﾀｼ</v>
          </cell>
        </row>
        <row r="1379">
          <cell r="A1379" t="str">
            <v>342157</v>
          </cell>
          <cell r="B1379" t="str">
            <v>広島県</v>
          </cell>
          <cell r="C1379" t="str">
            <v>江田島市</v>
          </cell>
          <cell r="D1379" t="str">
            <v>広島県江田島市</v>
          </cell>
          <cell r="E1379" t="str">
            <v>ﾋﾛｼﾏｹﾝ</v>
          </cell>
          <cell r="F1379" t="str">
            <v>ｴﾀｼﾞﾏｼ</v>
          </cell>
          <cell r="G1379" t="str">
            <v>ﾋﾛｼﾏｹﾝｴﾀｼﾞﾏｼ</v>
          </cell>
        </row>
        <row r="1380">
          <cell r="A1380" t="str">
            <v>343021</v>
          </cell>
          <cell r="B1380" t="str">
            <v>広島県</v>
          </cell>
          <cell r="C1380" t="str">
            <v>府中町</v>
          </cell>
          <cell r="D1380" t="str">
            <v>広島県府中町</v>
          </cell>
          <cell r="E1380" t="str">
            <v>ﾋﾛｼﾏｹﾝ</v>
          </cell>
          <cell r="F1380" t="str">
            <v>ﾌﾁｭｳﾁｮｳ</v>
          </cell>
          <cell r="G1380" t="str">
            <v>ﾋﾛｼﾏｹﾝﾌﾁｭｳﾁｮｳ</v>
          </cell>
        </row>
        <row r="1381">
          <cell r="A1381" t="str">
            <v>343048</v>
          </cell>
          <cell r="B1381" t="str">
            <v>広島県</v>
          </cell>
          <cell r="C1381" t="str">
            <v>海田町</v>
          </cell>
          <cell r="D1381" t="str">
            <v>広島県海田町</v>
          </cell>
          <cell r="E1381" t="str">
            <v>ﾋﾛｼﾏｹﾝ</v>
          </cell>
          <cell r="F1381" t="str">
            <v>ｶｲﾀﾁｮｳ</v>
          </cell>
          <cell r="G1381" t="str">
            <v>ﾋﾛｼﾏｹﾝｶｲﾀﾁｮｳ</v>
          </cell>
        </row>
        <row r="1382">
          <cell r="A1382" t="str">
            <v>343072</v>
          </cell>
          <cell r="B1382" t="str">
            <v>広島県</v>
          </cell>
          <cell r="C1382" t="str">
            <v>熊野町</v>
          </cell>
          <cell r="D1382" t="str">
            <v>広島県熊野町</v>
          </cell>
          <cell r="E1382" t="str">
            <v>ﾋﾛｼﾏｹﾝ</v>
          </cell>
          <cell r="F1382" t="str">
            <v>ｸﾏﾉﾁｮｳ</v>
          </cell>
          <cell r="G1382" t="str">
            <v>ﾋﾛｼﾏｹﾝｸﾏﾉﾁｮｳ</v>
          </cell>
        </row>
        <row r="1383">
          <cell r="A1383" t="str">
            <v>343099</v>
          </cell>
          <cell r="B1383" t="str">
            <v>広島県</v>
          </cell>
          <cell r="C1383" t="str">
            <v>坂町</v>
          </cell>
          <cell r="D1383" t="str">
            <v>広島県坂町</v>
          </cell>
          <cell r="E1383" t="str">
            <v>ﾋﾛｼﾏｹﾝ</v>
          </cell>
          <cell r="F1383" t="str">
            <v>ｻｶﾁｮｳ</v>
          </cell>
          <cell r="G1383" t="str">
            <v>ﾋﾛｼﾏｹﾝｻｶﾁｮｳ</v>
          </cell>
        </row>
        <row r="1384">
          <cell r="A1384" t="str">
            <v>343684</v>
          </cell>
          <cell r="B1384" t="str">
            <v>広島県</v>
          </cell>
          <cell r="C1384" t="str">
            <v>安芸太田町</v>
          </cell>
          <cell r="D1384" t="str">
            <v>広島県安芸太田町</v>
          </cell>
          <cell r="E1384" t="str">
            <v>ﾋﾛｼﾏｹﾝ</v>
          </cell>
          <cell r="F1384" t="str">
            <v>ｱｷｵｵﾀﾁｮｳ</v>
          </cell>
          <cell r="G1384" t="str">
            <v>ﾋﾛｼﾏｹﾝｱｷｵｵﾀﾁｮｳ</v>
          </cell>
        </row>
        <row r="1385">
          <cell r="A1385" t="str">
            <v>343692</v>
          </cell>
          <cell r="B1385" t="str">
            <v>広島県</v>
          </cell>
          <cell r="C1385" t="str">
            <v>北広島町</v>
          </cell>
          <cell r="D1385" t="str">
            <v>広島県北広島町</v>
          </cell>
          <cell r="E1385" t="str">
            <v>ﾋﾛｼﾏｹﾝ</v>
          </cell>
          <cell r="F1385" t="str">
            <v>ｷﾀﾋﾛｼﾏﾁｮｳ</v>
          </cell>
          <cell r="G1385" t="str">
            <v>ﾋﾛｼﾏｹﾝｷﾀﾋﾛｼﾏﾁｮｳ</v>
          </cell>
        </row>
        <row r="1386">
          <cell r="A1386" t="str">
            <v>344311</v>
          </cell>
          <cell r="B1386" t="str">
            <v>広島県</v>
          </cell>
          <cell r="C1386" t="str">
            <v>大崎上島町</v>
          </cell>
          <cell r="D1386" t="str">
            <v>広島県大崎上島町</v>
          </cell>
          <cell r="E1386" t="str">
            <v>ﾋﾛｼﾏｹﾝ</v>
          </cell>
          <cell r="F1386" t="str">
            <v>ｵｵｻｷｶﾐｼﾞﾏﾁｮｳ</v>
          </cell>
          <cell r="G1386" t="str">
            <v>ﾋﾛｼﾏｹﾝｵｵｻｷｶﾐｼﾞﾏﾁｮｳ</v>
          </cell>
        </row>
        <row r="1387">
          <cell r="A1387" t="str">
            <v>344621</v>
          </cell>
          <cell r="B1387" t="str">
            <v>広島県</v>
          </cell>
          <cell r="C1387" t="str">
            <v>世羅町</v>
          </cell>
          <cell r="D1387" t="str">
            <v>広島県世羅町</v>
          </cell>
          <cell r="E1387" t="str">
            <v>ﾋﾛｼﾏｹﾝ</v>
          </cell>
          <cell r="F1387" t="str">
            <v>ｾﾗﾁｮｳ</v>
          </cell>
          <cell r="G1387" t="str">
            <v>ﾋﾛｼﾏｹﾝｾﾗﾁｮｳ</v>
          </cell>
        </row>
        <row r="1388">
          <cell r="A1388" t="str">
            <v>345458</v>
          </cell>
          <cell r="B1388" t="str">
            <v>広島県</v>
          </cell>
          <cell r="C1388" t="str">
            <v>神石高原町</v>
          </cell>
          <cell r="D1388" t="str">
            <v>広島県神石高原町</v>
          </cell>
          <cell r="E1388" t="str">
            <v>ﾋﾛｼﾏｹﾝ</v>
          </cell>
          <cell r="F1388" t="str">
            <v>ｼﾞﾝｾｷｺｳｹﾞﾝﾁｮｳ</v>
          </cell>
          <cell r="G1388" t="str">
            <v>ﾋﾛｼﾏｹﾝｼﾞﾝｾｷｺｳｹﾞﾝﾁｮｳ</v>
          </cell>
        </row>
        <row r="1389">
          <cell r="A1389" t="str">
            <v>350001</v>
          </cell>
          <cell r="B1389" t="str">
            <v>山口県</v>
          </cell>
          <cell r="D1389" t="str">
            <v>山口県</v>
          </cell>
          <cell r="E1389" t="str">
            <v>ﾔﾏｸﾞﾁｹﾝ</v>
          </cell>
          <cell r="G1389" t="str">
            <v>ﾔﾏｸﾞﾁｹﾝ</v>
          </cell>
        </row>
        <row r="1390">
          <cell r="A1390" t="str">
            <v>352012</v>
          </cell>
          <cell r="B1390" t="str">
            <v>山口県</v>
          </cell>
          <cell r="C1390" t="str">
            <v>下関市</v>
          </cell>
          <cell r="D1390" t="str">
            <v>山口県下関市</v>
          </cell>
          <cell r="E1390" t="str">
            <v>ﾔﾏｸﾞﾁｹﾝ</v>
          </cell>
          <cell r="F1390" t="str">
            <v>ｼﾓﾉｾｷｼ</v>
          </cell>
          <cell r="G1390" t="str">
            <v>ﾔﾏｸﾞﾁｹﾝｼﾓﾉｾｷｼ</v>
          </cell>
        </row>
        <row r="1391">
          <cell r="A1391" t="str">
            <v>352021</v>
          </cell>
          <cell r="B1391" t="str">
            <v>山口県</v>
          </cell>
          <cell r="C1391" t="str">
            <v>宇部市</v>
          </cell>
          <cell r="D1391" t="str">
            <v>山口県宇部市</v>
          </cell>
          <cell r="E1391" t="str">
            <v>ﾔﾏｸﾞﾁｹﾝ</v>
          </cell>
          <cell r="F1391" t="str">
            <v>ｳﾍﾞｼ</v>
          </cell>
          <cell r="G1391" t="str">
            <v>ﾔﾏｸﾞﾁｹﾝｳﾍﾞｼ</v>
          </cell>
        </row>
        <row r="1392">
          <cell r="A1392" t="str">
            <v>352039</v>
          </cell>
          <cell r="B1392" t="str">
            <v>山口県</v>
          </cell>
          <cell r="C1392" t="str">
            <v>山口市</v>
          </cell>
          <cell r="D1392" t="str">
            <v>山口県山口市</v>
          </cell>
          <cell r="E1392" t="str">
            <v>ﾔﾏｸﾞﾁｹﾝ</v>
          </cell>
          <cell r="F1392" t="str">
            <v>ﾔﾏｸﾞﾁｼ</v>
          </cell>
          <cell r="G1392" t="str">
            <v>ﾔﾏｸﾞﾁｹﾝﾔﾏｸﾞﾁｼ</v>
          </cell>
        </row>
        <row r="1393">
          <cell r="A1393" t="str">
            <v>352047</v>
          </cell>
          <cell r="B1393" t="str">
            <v>山口県</v>
          </cell>
          <cell r="C1393" t="str">
            <v>萩市</v>
          </cell>
          <cell r="D1393" t="str">
            <v>山口県萩市</v>
          </cell>
          <cell r="E1393" t="str">
            <v>ﾔﾏｸﾞﾁｹﾝ</v>
          </cell>
          <cell r="F1393" t="str">
            <v>ﾊｷﾞｼ</v>
          </cell>
          <cell r="G1393" t="str">
            <v>ﾔﾏｸﾞﾁｹﾝﾊｷﾞｼ</v>
          </cell>
        </row>
        <row r="1394">
          <cell r="A1394" t="str">
            <v>352063</v>
          </cell>
          <cell r="B1394" t="str">
            <v>山口県</v>
          </cell>
          <cell r="C1394" t="str">
            <v>防府市</v>
          </cell>
          <cell r="D1394" t="str">
            <v>山口県防府市</v>
          </cell>
          <cell r="E1394" t="str">
            <v>ﾔﾏｸﾞﾁｹﾝ</v>
          </cell>
          <cell r="F1394" t="str">
            <v>ﾎｳﾌｼ</v>
          </cell>
          <cell r="G1394" t="str">
            <v>ﾔﾏｸﾞﾁｹﾝﾎｳﾌｼ</v>
          </cell>
        </row>
        <row r="1395">
          <cell r="A1395" t="str">
            <v>352071</v>
          </cell>
          <cell r="B1395" t="str">
            <v>山口県</v>
          </cell>
          <cell r="C1395" t="str">
            <v>下松市</v>
          </cell>
          <cell r="D1395" t="str">
            <v>山口県下松市</v>
          </cell>
          <cell r="E1395" t="str">
            <v>ﾔﾏｸﾞﾁｹﾝ</v>
          </cell>
          <cell r="F1395" t="str">
            <v>ｸﾀﾞﾏﾂｼ</v>
          </cell>
          <cell r="G1395" t="str">
            <v>ﾔﾏｸﾞﾁｹﾝｸﾀﾞﾏﾂｼ</v>
          </cell>
        </row>
        <row r="1396">
          <cell r="A1396" t="str">
            <v>352080</v>
          </cell>
          <cell r="B1396" t="str">
            <v>山口県</v>
          </cell>
          <cell r="C1396" t="str">
            <v>岩国市</v>
          </cell>
          <cell r="D1396" t="str">
            <v>山口県岩国市</v>
          </cell>
          <cell r="E1396" t="str">
            <v>ﾔﾏｸﾞﾁｹﾝ</v>
          </cell>
          <cell r="F1396" t="str">
            <v>ｲﾜｸﾆｼ</v>
          </cell>
          <cell r="G1396" t="str">
            <v>ﾔﾏｸﾞﾁｹﾝｲﾜｸﾆｼ</v>
          </cell>
        </row>
        <row r="1397">
          <cell r="A1397" t="str">
            <v>352101</v>
          </cell>
          <cell r="B1397" t="str">
            <v>山口県</v>
          </cell>
          <cell r="C1397" t="str">
            <v>光市</v>
          </cell>
          <cell r="D1397" t="str">
            <v>山口県光市</v>
          </cell>
          <cell r="E1397" t="str">
            <v>ﾔﾏｸﾞﾁｹﾝ</v>
          </cell>
          <cell r="F1397" t="str">
            <v>ﾋｶﾘｼ</v>
          </cell>
          <cell r="G1397" t="str">
            <v>ﾔﾏｸﾞﾁｹﾝﾋｶﾘｼ</v>
          </cell>
        </row>
        <row r="1398">
          <cell r="A1398" t="str">
            <v>352110</v>
          </cell>
          <cell r="B1398" t="str">
            <v>山口県</v>
          </cell>
          <cell r="C1398" t="str">
            <v>長門市</v>
          </cell>
          <cell r="D1398" t="str">
            <v>山口県長門市</v>
          </cell>
          <cell r="E1398" t="str">
            <v>ﾔﾏｸﾞﾁｹﾝ</v>
          </cell>
          <cell r="F1398" t="str">
            <v>ﾅｶﾞﾄｼ</v>
          </cell>
          <cell r="G1398" t="str">
            <v>ﾔﾏｸﾞﾁｹﾝﾅｶﾞﾄｼ</v>
          </cell>
        </row>
        <row r="1399">
          <cell r="A1399" t="str">
            <v>352128</v>
          </cell>
          <cell r="B1399" t="str">
            <v>山口県</v>
          </cell>
          <cell r="C1399" t="str">
            <v>柳井市</v>
          </cell>
          <cell r="D1399" t="str">
            <v>山口県柳井市</v>
          </cell>
          <cell r="E1399" t="str">
            <v>ﾔﾏｸﾞﾁｹﾝ</v>
          </cell>
          <cell r="F1399" t="str">
            <v>ﾔﾅｲｼ</v>
          </cell>
          <cell r="G1399" t="str">
            <v>ﾔﾏｸﾞﾁｹﾝﾔﾅｲｼ</v>
          </cell>
        </row>
        <row r="1400">
          <cell r="A1400" t="str">
            <v>352136</v>
          </cell>
          <cell r="B1400" t="str">
            <v>山口県</v>
          </cell>
          <cell r="C1400" t="str">
            <v>美祢市</v>
          </cell>
          <cell r="D1400" t="str">
            <v>山口県美祢市</v>
          </cell>
          <cell r="E1400" t="str">
            <v>ﾔﾏｸﾞﾁｹﾝ</v>
          </cell>
          <cell r="F1400" t="str">
            <v>ﾐﾈｼ</v>
          </cell>
          <cell r="G1400" t="str">
            <v>ﾔﾏｸﾞﾁｹﾝﾐﾈｼ</v>
          </cell>
        </row>
        <row r="1401">
          <cell r="A1401" t="str">
            <v>352152</v>
          </cell>
          <cell r="B1401" t="str">
            <v>山口県</v>
          </cell>
          <cell r="C1401" t="str">
            <v>周南市</v>
          </cell>
          <cell r="D1401" t="str">
            <v>山口県周南市</v>
          </cell>
          <cell r="E1401" t="str">
            <v>ﾔﾏｸﾞﾁｹﾝ</v>
          </cell>
          <cell r="F1401" t="str">
            <v>ｼｭｳﾅﾝｼ</v>
          </cell>
          <cell r="G1401" t="str">
            <v>ﾔﾏｸﾞﾁｹﾝｼｭｳﾅﾝｼ</v>
          </cell>
        </row>
        <row r="1402">
          <cell r="A1402" t="str">
            <v>352161</v>
          </cell>
          <cell r="B1402" t="str">
            <v>山口県</v>
          </cell>
          <cell r="C1402" t="str">
            <v>山陽小野田市</v>
          </cell>
          <cell r="D1402" t="str">
            <v>山口県山陽小野田市</v>
          </cell>
          <cell r="E1402" t="str">
            <v>ﾔﾏｸﾞﾁｹﾝ</v>
          </cell>
          <cell r="F1402" t="str">
            <v>ｻﾝﾖｳｵﾉﾀﾞｼ</v>
          </cell>
          <cell r="G1402" t="str">
            <v>ﾔﾏｸﾞﾁｹﾝｻﾝﾖｳｵﾉﾀﾞｼ</v>
          </cell>
        </row>
        <row r="1403">
          <cell r="A1403" t="str">
            <v>353051</v>
          </cell>
          <cell r="B1403" t="str">
            <v>山口県</v>
          </cell>
          <cell r="C1403" t="str">
            <v>周防大島町</v>
          </cell>
          <cell r="D1403" t="str">
            <v>山口県周防大島町</v>
          </cell>
          <cell r="E1403" t="str">
            <v>ﾔﾏｸﾞﾁｹﾝ</v>
          </cell>
          <cell r="F1403" t="str">
            <v>ｽｵｳｵｵｼﾏﾁｮｳ</v>
          </cell>
          <cell r="G1403" t="str">
            <v>ﾔﾏｸﾞﾁｹﾝｽｵｳｵｵｼﾏﾁｮｳ</v>
          </cell>
        </row>
        <row r="1404">
          <cell r="A1404" t="str">
            <v>353213</v>
          </cell>
          <cell r="B1404" t="str">
            <v>山口県</v>
          </cell>
          <cell r="C1404" t="str">
            <v>和木町</v>
          </cell>
          <cell r="D1404" t="str">
            <v>山口県和木町</v>
          </cell>
          <cell r="E1404" t="str">
            <v>ﾔﾏｸﾞﾁｹﾝ</v>
          </cell>
          <cell r="F1404" t="str">
            <v>ﾜｷﾁｮｳ</v>
          </cell>
          <cell r="G1404" t="str">
            <v>ﾔﾏｸﾞﾁｹﾝﾜｷﾁｮｳ</v>
          </cell>
        </row>
        <row r="1405">
          <cell r="A1405" t="str">
            <v>353418</v>
          </cell>
          <cell r="B1405" t="str">
            <v>山口県</v>
          </cell>
          <cell r="C1405" t="str">
            <v>上関町</v>
          </cell>
          <cell r="D1405" t="str">
            <v>山口県上関町</v>
          </cell>
          <cell r="E1405" t="str">
            <v>ﾔﾏｸﾞﾁｹﾝ</v>
          </cell>
          <cell r="F1405" t="str">
            <v>ｶﾐﾉｾｷﾁｮｳ</v>
          </cell>
          <cell r="G1405" t="str">
            <v>ﾔﾏｸﾞﾁｹﾝｶﾐﾉｾｷﾁｮｳ</v>
          </cell>
        </row>
        <row r="1406">
          <cell r="A1406" t="str">
            <v>353434</v>
          </cell>
          <cell r="B1406" t="str">
            <v>山口県</v>
          </cell>
          <cell r="C1406" t="str">
            <v>田布施町</v>
          </cell>
          <cell r="D1406" t="str">
            <v>山口県田布施町</v>
          </cell>
          <cell r="E1406" t="str">
            <v>ﾔﾏｸﾞﾁｹﾝ</v>
          </cell>
          <cell r="F1406" t="str">
            <v>ﾀﾌﾞｾﾁｮｳ</v>
          </cell>
          <cell r="G1406" t="str">
            <v>ﾔﾏｸﾞﾁｹﾝﾀﾌﾞｾﾁｮｳ</v>
          </cell>
        </row>
        <row r="1407">
          <cell r="A1407" t="str">
            <v>353442</v>
          </cell>
          <cell r="B1407" t="str">
            <v>山口県</v>
          </cell>
          <cell r="C1407" t="str">
            <v>平生町</v>
          </cell>
          <cell r="D1407" t="str">
            <v>山口県平生町</v>
          </cell>
          <cell r="E1407" t="str">
            <v>ﾔﾏｸﾞﾁｹﾝ</v>
          </cell>
          <cell r="F1407" t="str">
            <v>ﾋﾗｵﾁｮｳ</v>
          </cell>
          <cell r="G1407" t="str">
            <v>ﾔﾏｸﾞﾁｹﾝﾋﾗｵﾁｮｳ</v>
          </cell>
        </row>
        <row r="1408">
          <cell r="A1408" t="str">
            <v>355020</v>
          </cell>
          <cell r="B1408" t="str">
            <v>山口県</v>
          </cell>
          <cell r="C1408" t="str">
            <v>阿武町</v>
          </cell>
          <cell r="D1408" t="str">
            <v>山口県阿武町</v>
          </cell>
          <cell r="E1408" t="str">
            <v>ﾔﾏｸﾞﾁｹﾝ</v>
          </cell>
          <cell r="F1408" t="str">
            <v>ｱﾌﾞﾁｮｳ</v>
          </cell>
          <cell r="G1408" t="str">
            <v>ﾔﾏｸﾞﾁｹﾝｱﾌﾞﾁｮｳ</v>
          </cell>
        </row>
        <row r="1409">
          <cell r="A1409" t="str">
            <v>360007</v>
          </cell>
          <cell r="B1409" t="str">
            <v>徳島県</v>
          </cell>
          <cell r="D1409" t="str">
            <v>徳島県</v>
          </cell>
          <cell r="E1409" t="str">
            <v>ﾄｸｼﾏｹﾝ</v>
          </cell>
          <cell r="G1409" t="str">
            <v>ﾄｸｼﾏｹﾝ</v>
          </cell>
        </row>
        <row r="1410">
          <cell r="A1410" t="str">
            <v>362018</v>
          </cell>
          <cell r="B1410" t="str">
            <v>徳島県</v>
          </cell>
          <cell r="C1410" t="str">
            <v>徳島市</v>
          </cell>
          <cell r="D1410" t="str">
            <v>徳島県徳島市</v>
          </cell>
          <cell r="E1410" t="str">
            <v>ﾄｸｼﾏｹﾝ</v>
          </cell>
          <cell r="F1410" t="str">
            <v>ﾄｸｼﾏｼ</v>
          </cell>
          <cell r="G1410" t="str">
            <v>ﾄｸｼﾏｹﾝﾄｸｼﾏｼ</v>
          </cell>
        </row>
        <row r="1411">
          <cell r="A1411" t="str">
            <v>362026</v>
          </cell>
          <cell r="B1411" t="str">
            <v>徳島県</v>
          </cell>
          <cell r="C1411" t="str">
            <v>鳴門市</v>
          </cell>
          <cell r="D1411" t="str">
            <v>徳島県鳴門市</v>
          </cell>
          <cell r="E1411" t="str">
            <v>ﾄｸｼﾏｹﾝ</v>
          </cell>
          <cell r="F1411" t="str">
            <v>ﾅﾙﾄｼ</v>
          </cell>
          <cell r="G1411" t="str">
            <v>ﾄｸｼﾏｹﾝﾅﾙﾄｼ</v>
          </cell>
        </row>
        <row r="1412">
          <cell r="A1412" t="str">
            <v>362034</v>
          </cell>
          <cell r="B1412" t="str">
            <v>徳島県</v>
          </cell>
          <cell r="C1412" t="str">
            <v>小松島市</v>
          </cell>
          <cell r="D1412" t="str">
            <v>徳島県小松島市</v>
          </cell>
          <cell r="E1412" t="str">
            <v>ﾄｸｼﾏｹﾝ</v>
          </cell>
          <cell r="F1412" t="str">
            <v>ｺﾏﾂｼﾏｼ</v>
          </cell>
          <cell r="G1412" t="str">
            <v>ﾄｸｼﾏｹﾝｺﾏﾂｼﾏｼ</v>
          </cell>
        </row>
        <row r="1413">
          <cell r="A1413" t="str">
            <v>362042</v>
          </cell>
          <cell r="B1413" t="str">
            <v>徳島県</v>
          </cell>
          <cell r="C1413" t="str">
            <v>阿南市</v>
          </cell>
          <cell r="D1413" t="str">
            <v>徳島県阿南市</v>
          </cell>
          <cell r="E1413" t="str">
            <v>ﾄｸｼﾏｹﾝ</v>
          </cell>
          <cell r="F1413" t="str">
            <v>ｱﾅﾝｼ</v>
          </cell>
          <cell r="G1413" t="str">
            <v>ﾄｸｼﾏｹﾝｱﾅﾝｼ</v>
          </cell>
        </row>
        <row r="1414">
          <cell r="A1414" t="str">
            <v>362051</v>
          </cell>
          <cell r="B1414" t="str">
            <v>徳島県</v>
          </cell>
          <cell r="C1414" t="str">
            <v>吉野川市</v>
          </cell>
          <cell r="D1414" t="str">
            <v>徳島県吉野川市</v>
          </cell>
          <cell r="E1414" t="str">
            <v>ﾄｸｼﾏｹﾝ</v>
          </cell>
          <cell r="F1414" t="str">
            <v>ﾖｼﾉｶﾞﾜｼ</v>
          </cell>
          <cell r="G1414" t="str">
            <v>ﾄｸｼﾏｹﾝﾖｼﾉｶﾞﾜｼ</v>
          </cell>
        </row>
        <row r="1415">
          <cell r="A1415" t="str">
            <v>362069</v>
          </cell>
          <cell r="B1415" t="str">
            <v>徳島県</v>
          </cell>
          <cell r="C1415" t="str">
            <v>阿波市</v>
          </cell>
          <cell r="D1415" t="str">
            <v>徳島県阿波市</v>
          </cell>
          <cell r="E1415" t="str">
            <v>ﾄｸｼﾏｹﾝ</v>
          </cell>
          <cell r="F1415" t="str">
            <v>ｱﾜｼ</v>
          </cell>
          <cell r="G1415" t="str">
            <v>ﾄｸｼﾏｹﾝｱﾜｼ</v>
          </cell>
        </row>
        <row r="1416">
          <cell r="A1416" t="str">
            <v>362077</v>
          </cell>
          <cell r="B1416" t="str">
            <v>徳島県</v>
          </cell>
          <cell r="C1416" t="str">
            <v>美馬市</v>
          </cell>
          <cell r="D1416" t="str">
            <v>徳島県美馬市</v>
          </cell>
          <cell r="E1416" t="str">
            <v>ﾄｸｼﾏｹﾝ</v>
          </cell>
          <cell r="F1416" t="str">
            <v>ﾐﾏｼ</v>
          </cell>
          <cell r="G1416" t="str">
            <v>ﾄｸｼﾏｹﾝﾐﾏｼ</v>
          </cell>
        </row>
        <row r="1417">
          <cell r="A1417" t="str">
            <v>362085</v>
          </cell>
          <cell r="B1417" t="str">
            <v>徳島県</v>
          </cell>
          <cell r="C1417" t="str">
            <v>三好市</v>
          </cell>
          <cell r="D1417" t="str">
            <v>徳島県三好市</v>
          </cell>
          <cell r="E1417" t="str">
            <v>ﾄｸｼﾏｹﾝ</v>
          </cell>
          <cell r="F1417" t="str">
            <v>ﾐﾖｼｼ</v>
          </cell>
          <cell r="G1417" t="str">
            <v>ﾄｸｼﾏｹﾝﾐﾖｼｼ</v>
          </cell>
        </row>
        <row r="1418">
          <cell r="A1418" t="str">
            <v>363014</v>
          </cell>
          <cell r="B1418" t="str">
            <v>徳島県</v>
          </cell>
          <cell r="C1418" t="str">
            <v>勝浦町</v>
          </cell>
          <cell r="D1418" t="str">
            <v>徳島県勝浦町</v>
          </cell>
          <cell r="E1418" t="str">
            <v>ﾄｸｼﾏｹﾝ</v>
          </cell>
          <cell r="F1418" t="str">
            <v>ｶﾂｳﾗﾁｮｳ</v>
          </cell>
          <cell r="G1418" t="str">
            <v>ﾄｸｼﾏｹﾝｶﾂｳﾗﾁｮｳ</v>
          </cell>
        </row>
        <row r="1419">
          <cell r="A1419" t="str">
            <v>363022</v>
          </cell>
          <cell r="B1419" t="str">
            <v>徳島県</v>
          </cell>
          <cell r="C1419" t="str">
            <v>上勝町</v>
          </cell>
          <cell r="D1419" t="str">
            <v>徳島県上勝町</v>
          </cell>
          <cell r="E1419" t="str">
            <v>ﾄｸｼﾏｹﾝ</v>
          </cell>
          <cell r="F1419" t="str">
            <v>ｶﾐｶﾂﾁｮｳ</v>
          </cell>
          <cell r="G1419" t="str">
            <v>ﾄｸｼﾏｹﾝｶﾐｶﾂﾁｮｳ</v>
          </cell>
        </row>
        <row r="1420">
          <cell r="A1420" t="str">
            <v>363219</v>
          </cell>
          <cell r="B1420" t="str">
            <v>徳島県</v>
          </cell>
          <cell r="C1420" t="str">
            <v>佐那河内村</v>
          </cell>
          <cell r="D1420" t="str">
            <v>徳島県佐那河内村</v>
          </cell>
          <cell r="E1420" t="str">
            <v>ﾄｸｼﾏｹﾝ</v>
          </cell>
          <cell r="F1420" t="str">
            <v>ｻﾅｺﾞｳﾁｿﾝ</v>
          </cell>
          <cell r="G1420" t="str">
            <v>ﾄｸｼﾏｹﾝｻﾅｺﾞｳﾁｿﾝ</v>
          </cell>
        </row>
        <row r="1421">
          <cell r="A1421" t="str">
            <v>363413</v>
          </cell>
          <cell r="B1421" t="str">
            <v>徳島県</v>
          </cell>
          <cell r="C1421" t="str">
            <v>石井町</v>
          </cell>
          <cell r="D1421" t="str">
            <v>徳島県石井町</v>
          </cell>
          <cell r="E1421" t="str">
            <v>ﾄｸｼﾏｹﾝ</v>
          </cell>
          <cell r="F1421" t="str">
            <v>ｲｼｲﾁｮｳ</v>
          </cell>
          <cell r="G1421" t="str">
            <v>ﾄｸｼﾏｹﾝｲｼｲﾁｮｳ</v>
          </cell>
        </row>
        <row r="1422">
          <cell r="A1422" t="str">
            <v>363421</v>
          </cell>
          <cell r="B1422" t="str">
            <v>徳島県</v>
          </cell>
          <cell r="C1422" t="str">
            <v>神山町</v>
          </cell>
          <cell r="D1422" t="str">
            <v>徳島県神山町</v>
          </cell>
          <cell r="E1422" t="str">
            <v>ﾄｸｼﾏｹﾝ</v>
          </cell>
          <cell r="F1422" t="str">
            <v>ｶﾐﾔﾏﾁｮｳ</v>
          </cell>
          <cell r="G1422" t="str">
            <v>ﾄｸｼﾏｹﾝｶﾐﾔﾏﾁｮｳ</v>
          </cell>
        </row>
        <row r="1423">
          <cell r="A1423" t="str">
            <v>363685</v>
          </cell>
          <cell r="B1423" t="str">
            <v>徳島県</v>
          </cell>
          <cell r="C1423" t="str">
            <v>那賀町</v>
          </cell>
          <cell r="D1423" t="str">
            <v>徳島県那賀町</v>
          </cell>
          <cell r="E1423" t="str">
            <v>ﾄｸｼﾏｹﾝ</v>
          </cell>
          <cell r="F1423" t="str">
            <v>ﾅｶﾁｮｳ</v>
          </cell>
          <cell r="G1423" t="str">
            <v>ﾄｸｼﾏｹﾝﾅｶﾁｮｳ</v>
          </cell>
        </row>
        <row r="1424">
          <cell r="A1424" t="str">
            <v>363839</v>
          </cell>
          <cell r="B1424" t="str">
            <v>徳島県</v>
          </cell>
          <cell r="C1424" t="str">
            <v>牟岐町</v>
          </cell>
          <cell r="D1424" t="str">
            <v>徳島県牟岐町</v>
          </cell>
          <cell r="E1424" t="str">
            <v>ﾄｸｼﾏｹﾝ</v>
          </cell>
          <cell r="F1424" t="str">
            <v>ﾑｷﾞﾁｮｳ</v>
          </cell>
          <cell r="G1424" t="str">
            <v>ﾄｸｼﾏｹﾝﾑｷﾞﾁｮｳ</v>
          </cell>
        </row>
        <row r="1425">
          <cell r="A1425" t="str">
            <v>363871</v>
          </cell>
          <cell r="B1425" t="str">
            <v>徳島県</v>
          </cell>
          <cell r="C1425" t="str">
            <v>美波町</v>
          </cell>
          <cell r="D1425" t="str">
            <v>徳島県美波町</v>
          </cell>
          <cell r="E1425" t="str">
            <v>ﾄｸｼﾏｹﾝ</v>
          </cell>
          <cell r="F1425" t="str">
            <v>ﾐﾅﾐﾁｮｳ</v>
          </cell>
          <cell r="G1425" t="str">
            <v>ﾄｸｼﾏｹﾝﾐﾅﾐﾁｮｳ</v>
          </cell>
        </row>
        <row r="1426">
          <cell r="A1426" t="str">
            <v>363880</v>
          </cell>
          <cell r="B1426" t="str">
            <v>徳島県</v>
          </cell>
          <cell r="C1426" t="str">
            <v>海陽町</v>
          </cell>
          <cell r="D1426" t="str">
            <v>徳島県海陽町</v>
          </cell>
          <cell r="E1426" t="str">
            <v>ﾄｸｼﾏｹﾝ</v>
          </cell>
          <cell r="F1426" t="str">
            <v>ｶｲﾖｳﾁｮｳ</v>
          </cell>
          <cell r="G1426" t="str">
            <v>ﾄｸｼﾏｹﾝｶｲﾖｳﾁｮｳ</v>
          </cell>
        </row>
        <row r="1427">
          <cell r="A1427" t="str">
            <v>364011</v>
          </cell>
          <cell r="B1427" t="str">
            <v>徳島県</v>
          </cell>
          <cell r="C1427" t="str">
            <v>松茂町</v>
          </cell>
          <cell r="D1427" t="str">
            <v>徳島県松茂町</v>
          </cell>
          <cell r="E1427" t="str">
            <v>ﾄｸｼﾏｹﾝ</v>
          </cell>
          <cell r="F1427" t="str">
            <v>ﾏﾂｼｹﾞﾁｮｳ</v>
          </cell>
          <cell r="G1427" t="str">
            <v>ﾄｸｼﾏｹﾝﾏﾂｼｹﾞﾁｮｳ</v>
          </cell>
        </row>
        <row r="1428">
          <cell r="A1428" t="str">
            <v>364029</v>
          </cell>
          <cell r="B1428" t="str">
            <v>徳島県</v>
          </cell>
          <cell r="C1428" t="str">
            <v>北島町</v>
          </cell>
          <cell r="D1428" t="str">
            <v>徳島県北島町</v>
          </cell>
          <cell r="E1428" t="str">
            <v>ﾄｸｼﾏｹﾝ</v>
          </cell>
          <cell r="F1428" t="str">
            <v>ｷﾀｼﾞﾏﾁｮｳ</v>
          </cell>
          <cell r="G1428" t="str">
            <v>ﾄｸｼﾏｹﾝｷﾀｼﾞﾏﾁｮｳ</v>
          </cell>
        </row>
        <row r="1429">
          <cell r="A1429" t="str">
            <v>364037</v>
          </cell>
          <cell r="B1429" t="str">
            <v>徳島県</v>
          </cell>
          <cell r="C1429" t="str">
            <v>藍住町</v>
          </cell>
          <cell r="D1429" t="str">
            <v>徳島県藍住町</v>
          </cell>
          <cell r="E1429" t="str">
            <v>ﾄｸｼﾏｹﾝ</v>
          </cell>
          <cell r="F1429" t="str">
            <v>ｱｲｽﾞﾐﾁｮｳ</v>
          </cell>
          <cell r="G1429" t="str">
            <v>ﾄｸｼﾏｹﾝｱｲｽﾞﾐﾁｮｳ</v>
          </cell>
        </row>
        <row r="1430">
          <cell r="A1430" t="str">
            <v>364045</v>
          </cell>
          <cell r="B1430" t="str">
            <v>徳島県</v>
          </cell>
          <cell r="C1430" t="str">
            <v>板野町</v>
          </cell>
          <cell r="D1430" t="str">
            <v>徳島県板野町</v>
          </cell>
          <cell r="E1430" t="str">
            <v>ﾄｸｼﾏｹﾝ</v>
          </cell>
          <cell r="F1430" t="str">
            <v>ｲﾀﾉﾁｮｳ</v>
          </cell>
          <cell r="G1430" t="str">
            <v>ﾄｸｼﾏｹﾝｲﾀﾉﾁｮｳ</v>
          </cell>
        </row>
        <row r="1431">
          <cell r="A1431" t="str">
            <v>364053</v>
          </cell>
          <cell r="B1431" t="str">
            <v>徳島県</v>
          </cell>
          <cell r="C1431" t="str">
            <v>上板町</v>
          </cell>
          <cell r="D1431" t="str">
            <v>徳島県上板町</v>
          </cell>
          <cell r="E1431" t="str">
            <v>ﾄｸｼﾏｹﾝ</v>
          </cell>
          <cell r="F1431" t="str">
            <v>ｶﾐｲﾀﾁｮｳ</v>
          </cell>
          <cell r="G1431" t="str">
            <v>ﾄｸｼﾏｹﾝｶﾐｲﾀﾁｮｳ</v>
          </cell>
        </row>
        <row r="1432">
          <cell r="A1432" t="str">
            <v>364681</v>
          </cell>
          <cell r="B1432" t="str">
            <v>徳島県</v>
          </cell>
          <cell r="C1432" t="str">
            <v>つるぎ町</v>
          </cell>
          <cell r="D1432" t="str">
            <v>徳島県つるぎ町</v>
          </cell>
          <cell r="E1432" t="str">
            <v>ﾄｸｼﾏｹﾝ</v>
          </cell>
          <cell r="F1432" t="str">
            <v>ﾂﾙｷﾞﾁｮｳ</v>
          </cell>
          <cell r="G1432" t="str">
            <v>ﾄｸｼﾏｹﾝﾂﾙｷﾞﾁｮｳ</v>
          </cell>
        </row>
        <row r="1433">
          <cell r="A1433" t="str">
            <v>364894</v>
          </cell>
          <cell r="B1433" t="str">
            <v>徳島県</v>
          </cell>
          <cell r="C1433" t="str">
            <v>東みよし町</v>
          </cell>
          <cell r="D1433" t="str">
            <v>徳島県東みよし町</v>
          </cell>
          <cell r="E1433" t="str">
            <v>ﾄｸｼﾏｹﾝ</v>
          </cell>
          <cell r="F1433" t="str">
            <v>ﾋｶﾞｼﾐﾖｼﾁｮｳ</v>
          </cell>
          <cell r="G1433" t="str">
            <v>ﾄｸｼﾏｹﾝﾋｶﾞｼﾐﾖｼﾁｮｳ</v>
          </cell>
        </row>
        <row r="1434">
          <cell r="A1434" t="str">
            <v>370002</v>
          </cell>
          <cell r="B1434" t="str">
            <v>香川県</v>
          </cell>
          <cell r="D1434" t="str">
            <v>香川県</v>
          </cell>
          <cell r="E1434" t="str">
            <v>ｶｶﾞﾜｹﾝ</v>
          </cell>
          <cell r="G1434" t="str">
            <v>ｶｶﾞﾜｹﾝ</v>
          </cell>
        </row>
        <row r="1435">
          <cell r="A1435" t="str">
            <v>372013</v>
          </cell>
          <cell r="B1435" t="str">
            <v>香川県</v>
          </cell>
          <cell r="C1435" t="str">
            <v>高松市</v>
          </cell>
          <cell r="D1435" t="str">
            <v>香川県高松市</v>
          </cell>
          <cell r="E1435" t="str">
            <v>ｶｶﾞﾜｹﾝ</v>
          </cell>
          <cell r="F1435" t="str">
            <v>ﾀｶﾏﾂｼ</v>
          </cell>
          <cell r="G1435" t="str">
            <v>ｶｶﾞﾜｹﾝﾀｶﾏﾂｼ</v>
          </cell>
        </row>
        <row r="1436">
          <cell r="A1436" t="str">
            <v>372021</v>
          </cell>
          <cell r="B1436" t="str">
            <v>香川県</v>
          </cell>
          <cell r="C1436" t="str">
            <v>丸亀市</v>
          </cell>
          <cell r="D1436" t="str">
            <v>香川県丸亀市</v>
          </cell>
          <cell r="E1436" t="str">
            <v>ｶｶﾞﾜｹﾝ</v>
          </cell>
          <cell r="F1436" t="str">
            <v>ﾏﾙｶﾞﾒｼ</v>
          </cell>
          <cell r="G1436" t="str">
            <v>ｶｶﾞﾜｹﾝﾏﾙｶﾞﾒｼ</v>
          </cell>
        </row>
        <row r="1437">
          <cell r="A1437" t="str">
            <v>372030</v>
          </cell>
          <cell r="B1437" t="str">
            <v>香川県</v>
          </cell>
          <cell r="C1437" t="str">
            <v>坂出市</v>
          </cell>
          <cell r="D1437" t="str">
            <v>香川県坂出市</v>
          </cell>
          <cell r="E1437" t="str">
            <v>ｶｶﾞﾜｹﾝ</v>
          </cell>
          <cell r="F1437" t="str">
            <v>ｻｶｲﾃﾞｼ</v>
          </cell>
          <cell r="G1437" t="str">
            <v>ｶｶﾞﾜｹﾝｻｶｲﾃﾞｼ</v>
          </cell>
        </row>
        <row r="1438">
          <cell r="A1438" t="str">
            <v>372048</v>
          </cell>
          <cell r="B1438" t="str">
            <v>香川県</v>
          </cell>
          <cell r="C1438" t="str">
            <v>善通寺市</v>
          </cell>
          <cell r="D1438" t="str">
            <v>香川県善通寺市</v>
          </cell>
          <cell r="E1438" t="str">
            <v>ｶｶﾞﾜｹﾝ</v>
          </cell>
          <cell r="F1438" t="str">
            <v>ｾﾞﾝﾂｳｼﾞｼ</v>
          </cell>
          <cell r="G1438" t="str">
            <v>ｶｶﾞﾜｹﾝｾﾞﾝﾂｳｼﾞｼ</v>
          </cell>
        </row>
        <row r="1439">
          <cell r="A1439" t="str">
            <v>372056</v>
          </cell>
          <cell r="B1439" t="str">
            <v>香川県</v>
          </cell>
          <cell r="C1439" t="str">
            <v>観音寺市</v>
          </cell>
          <cell r="D1439" t="str">
            <v>香川県観音寺市</v>
          </cell>
          <cell r="E1439" t="str">
            <v>ｶｶﾞﾜｹﾝ</v>
          </cell>
          <cell r="F1439" t="str">
            <v>ｶﾝｵﾝｼﾞｼ</v>
          </cell>
          <cell r="G1439" t="str">
            <v>ｶｶﾞﾜｹﾝｶﾝｵﾝｼﾞｼ</v>
          </cell>
        </row>
        <row r="1440">
          <cell r="A1440" t="str">
            <v>372064</v>
          </cell>
          <cell r="B1440" t="str">
            <v>香川県</v>
          </cell>
          <cell r="C1440" t="str">
            <v>さぬき市</v>
          </cell>
          <cell r="D1440" t="str">
            <v>香川県さぬき市</v>
          </cell>
          <cell r="E1440" t="str">
            <v>ｶｶﾞﾜｹﾝ</v>
          </cell>
          <cell r="F1440" t="str">
            <v>ｻﾇｷｼ</v>
          </cell>
          <cell r="G1440" t="str">
            <v>ｶｶﾞﾜｹﾝｻﾇｷｼ</v>
          </cell>
        </row>
        <row r="1441">
          <cell r="A1441" t="str">
            <v>372072</v>
          </cell>
          <cell r="B1441" t="str">
            <v>香川県</v>
          </cell>
          <cell r="C1441" t="str">
            <v>東かがわ市</v>
          </cell>
          <cell r="D1441" t="str">
            <v>香川県東かがわ市</v>
          </cell>
          <cell r="E1441" t="str">
            <v>ｶｶﾞﾜｹﾝ</v>
          </cell>
          <cell r="F1441" t="str">
            <v>ﾋｶﾞｼｶｶﾞﾜｼ</v>
          </cell>
          <cell r="G1441" t="str">
            <v>ｶｶﾞﾜｹﾝﾋｶﾞｼｶｶﾞﾜｼ</v>
          </cell>
        </row>
        <row r="1442">
          <cell r="A1442" t="str">
            <v>372081</v>
          </cell>
          <cell r="B1442" t="str">
            <v>香川県</v>
          </cell>
          <cell r="C1442" t="str">
            <v>三豊市</v>
          </cell>
          <cell r="D1442" t="str">
            <v>香川県三豊市</v>
          </cell>
          <cell r="E1442" t="str">
            <v>ｶｶﾞﾜｹﾝ</v>
          </cell>
          <cell r="F1442" t="str">
            <v>ﾐﾄﾖｼ</v>
          </cell>
          <cell r="G1442" t="str">
            <v>ｶｶﾞﾜｹﾝﾐﾄﾖｼ</v>
          </cell>
        </row>
        <row r="1443">
          <cell r="A1443" t="str">
            <v>373222</v>
          </cell>
          <cell r="B1443" t="str">
            <v>香川県</v>
          </cell>
          <cell r="C1443" t="str">
            <v>土庄町</v>
          </cell>
          <cell r="D1443" t="str">
            <v>香川県土庄町</v>
          </cell>
          <cell r="E1443" t="str">
            <v>ｶｶﾞﾜｹﾝ</v>
          </cell>
          <cell r="F1443" t="str">
            <v>ﾄﾉｼｮｳﾁｮｳ</v>
          </cell>
          <cell r="G1443" t="str">
            <v>ｶｶﾞﾜｹﾝﾄﾉｼｮｳﾁｮｳ</v>
          </cell>
        </row>
        <row r="1444">
          <cell r="A1444" t="str">
            <v>373249</v>
          </cell>
          <cell r="B1444" t="str">
            <v>香川県</v>
          </cell>
          <cell r="C1444" t="str">
            <v>小豆島町</v>
          </cell>
          <cell r="D1444" t="str">
            <v>香川県小豆島町</v>
          </cell>
          <cell r="E1444" t="str">
            <v>ｶｶﾞﾜｹﾝ</v>
          </cell>
          <cell r="F1444" t="str">
            <v>ｼｮｳﾄﾞｼﾏﾁｮｳ</v>
          </cell>
          <cell r="G1444" t="str">
            <v>ｶｶﾞﾜｹﾝｼｮｳﾄﾞｼﾏﾁｮｳ</v>
          </cell>
        </row>
        <row r="1445">
          <cell r="A1445" t="str">
            <v>373419</v>
          </cell>
          <cell r="B1445" t="str">
            <v>香川県</v>
          </cell>
          <cell r="C1445" t="str">
            <v>三木町</v>
          </cell>
          <cell r="D1445" t="str">
            <v>香川県三木町</v>
          </cell>
          <cell r="E1445" t="str">
            <v>ｶｶﾞﾜｹﾝ</v>
          </cell>
          <cell r="F1445" t="str">
            <v>ﾐｷﾁｮｳ</v>
          </cell>
          <cell r="G1445" t="str">
            <v>ｶｶﾞﾜｹﾝﾐｷﾁｮｳ</v>
          </cell>
        </row>
        <row r="1446">
          <cell r="A1446" t="str">
            <v>373648</v>
          </cell>
          <cell r="B1446" t="str">
            <v>香川県</v>
          </cell>
          <cell r="C1446" t="str">
            <v>直島町</v>
          </cell>
          <cell r="D1446" t="str">
            <v>香川県直島町</v>
          </cell>
          <cell r="E1446" t="str">
            <v>ｶｶﾞﾜｹﾝ</v>
          </cell>
          <cell r="F1446" t="str">
            <v>ﾅｵｼﾏﾁｮｳ</v>
          </cell>
          <cell r="G1446" t="str">
            <v>ｶｶﾞﾜｹﾝﾅｵｼﾏﾁｮｳ</v>
          </cell>
        </row>
        <row r="1447">
          <cell r="A1447" t="str">
            <v>373869</v>
          </cell>
          <cell r="B1447" t="str">
            <v>香川県</v>
          </cell>
          <cell r="C1447" t="str">
            <v>宇多津町</v>
          </cell>
          <cell r="D1447" t="str">
            <v>香川県宇多津町</v>
          </cell>
          <cell r="E1447" t="str">
            <v>ｶｶﾞﾜｹﾝ</v>
          </cell>
          <cell r="F1447" t="str">
            <v>ｳﾀﾂﾞﾁｮｳ</v>
          </cell>
          <cell r="G1447" t="str">
            <v>ｶｶﾞﾜｹﾝｳﾀﾂﾞﾁｮｳ</v>
          </cell>
        </row>
        <row r="1448">
          <cell r="A1448" t="str">
            <v>373877</v>
          </cell>
          <cell r="B1448" t="str">
            <v>香川県</v>
          </cell>
          <cell r="C1448" t="str">
            <v>綾川町</v>
          </cell>
          <cell r="D1448" t="str">
            <v>香川県綾川町</v>
          </cell>
          <cell r="E1448" t="str">
            <v>ｶｶﾞﾜｹﾝ</v>
          </cell>
          <cell r="F1448" t="str">
            <v>ｱﾔｶﾞﾜﾁｮｳ</v>
          </cell>
          <cell r="G1448" t="str">
            <v>ｶｶﾞﾜｹﾝｱﾔｶﾞﾜﾁｮｳ</v>
          </cell>
        </row>
        <row r="1449">
          <cell r="A1449" t="str">
            <v>374032</v>
          </cell>
          <cell r="B1449" t="str">
            <v>香川県</v>
          </cell>
          <cell r="C1449" t="str">
            <v>琴平町</v>
          </cell>
          <cell r="D1449" t="str">
            <v>香川県琴平町</v>
          </cell>
          <cell r="E1449" t="str">
            <v>ｶｶﾞﾜｹﾝ</v>
          </cell>
          <cell r="F1449" t="str">
            <v>ｺﾄﾋﾗﾁｮｳ</v>
          </cell>
          <cell r="G1449" t="str">
            <v>ｶｶﾞﾜｹﾝｺﾄﾋﾗﾁｮｳ</v>
          </cell>
        </row>
        <row r="1450">
          <cell r="A1450" t="str">
            <v>374041</v>
          </cell>
          <cell r="B1450" t="str">
            <v>香川県</v>
          </cell>
          <cell r="C1450" t="str">
            <v>多度津町</v>
          </cell>
          <cell r="D1450" t="str">
            <v>香川県多度津町</v>
          </cell>
          <cell r="E1450" t="str">
            <v>ｶｶﾞﾜｹﾝ</v>
          </cell>
          <cell r="F1450" t="str">
            <v>ﾀﾄﾞﾂﾁｮｳ</v>
          </cell>
          <cell r="G1450" t="str">
            <v>ｶｶﾞﾜｹﾝﾀﾄﾞﾂﾁｮｳ</v>
          </cell>
        </row>
        <row r="1451">
          <cell r="A1451" t="str">
            <v>374067</v>
          </cell>
          <cell r="B1451" t="str">
            <v>香川県</v>
          </cell>
          <cell r="C1451" t="str">
            <v>まんのう町</v>
          </cell>
          <cell r="D1451" t="str">
            <v>香川県まんのう町</v>
          </cell>
          <cell r="E1451" t="str">
            <v>ｶｶﾞﾜｹﾝ</v>
          </cell>
          <cell r="F1451" t="str">
            <v>ﾏﾝﾉｳﾁｮｳ</v>
          </cell>
          <cell r="G1451" t="str">
            <v>ｶｶﾞﾜｹﾝﾏﾝﾉｳﾁｮｳ</v>
          </cell>
        </row>
        <row r="1452">
          <cell r="A1452" t="str">
            <v>380008</v>
          </cell>
          <cell r="B1452" t="str">
            <v>愛媛県</v>
          </cell>
          <cell r="D1452" t="str">
            <v>愛媛県</v>
          </cell>
          <cell r="E1452" t="str">
            <v>ｴﾋﾒｹﾝ</v>
          </cell>
          <cell r="G1452" t="str">
            <v>ｴﾋﾒｹﾝ</v>
          </cell>
        </row>
        <row r="1453">
          <cell r="A1453" t="str">
            <v>382019</v>
          </cell>
          <cell r="B1453" t="str">
            <v>愛媛県</v>
          </cell>
          <cell r="C1453" t="str">
            <v>松山市</v>
          </cell>
          <cell r="D1453" t="str">
            <v>愛媛県松山市</v>
          </cell>
          <cell r="E1453" t="str">
            <v>ｴﾋﾒｹﾝ</v>
          </cell>
          <cell r="F1453" t="str">
            <v>ﾏﾂﾔﾏｼ</v>
          </cell>
          <cell r="G1453" t="str">
            <v>ｴﾋﾒｹﾝﾏﾂﾔﾏｼ</v>
          </cell>
        </row>
        <row r="1454">
          <cell r="A1454" t="str">
            <v>382027</v>
          </cell>
          <cell r="B1454" t="str">
            <v>愛媛県</v>
          </cell>
          <cell r="C1454" t="str">
            <v>今治市</v>
          </cell>
          <cell r="D1454" t="str">
            <v>愛媛県今治市</v>
          </cell>
          <cell r="E1454" t="str">
            <v>ｴﾋﾒｹﾝ</v>
          </cell>
          <cell r="F1454" t="str">
            <v>ｲﾏﾊﾞﾘｼ</v>
          </cell>
          <cell r="G1454" t="str">
            <v>ｴﾋﾒｹﾝｲﾏﾊﾞﾘｼ</v>
          </cell>
        </row>
        <row r="1455">
          <cell r="A1455" t="str">
            <v>382035</v>
          </cell>
          <cell r="B1455" t="str">
            <v>愛媛県</v>
          </cell>
          <cell r="C1455" t="str">
            <v>宇和島市</v>
          </cell>
          <cell r="D1455" t="str">
            <v>愛媛県宇和島市</v>
          </cell>
          <cell r="E1455" t="str">
            <v>ｴﾋﾒｹﾝ</v>
          </cell>
          <cell r="F1455" t="str">
            <v>ｳﾜｼﾞﾏｼ</v>
          </cell>
          <cell r="G1455" t="str">
            <v>ｴﾋﾒｹﾝｳﾜｼﾞﾏｼ</v>
          </cell>
        </row>
        <row r="1456">
          <cell r="A1456" t="str">
            <v>382043</v>
          </cell>
          <cell r="B1456" t="str">
            <v>愛媛県</v>
          </cell>
          <cell r="C1456" t="str">
            <v>八幡浜市</v>
          </cell>
          <cell r="D1456" t="str">
            <v>愛媛県八幡浜市</v>
          </cell>
          <cell r="E1456" t="str">
            <v>ｴﾋﾒｹﾝ</v>
          </cell>
          <cell r="F1456" t="str">
            <v>ﾔﾜﾀﾊﾏｼ</v>
          </cell>
          <cell r="G1456" t="str">
            <v>ｴﾋﾒｹﾝﾔﾜﾀﾊﾏｼ</v>
          </cell>
        </row>
        <row r="1457">
          <cell r="A1457" t="str">
            <v>382051</v>
          </cell>
          <cell r="B1457" t="str">
            <v>愛媛県</v>
          </cell>
          <cell r="C1457" t="str">
            <v>新居浜市</v>
          </cell>
          <cell r="D1457" t="str">
            <v>愛媛県新居浜市</v>
          </cell>
          <cell r="E1457" t="str">
            <v>ｴﾋﾒｹﾝ</v>
          </cell>
          <cell r="F1457" t="str">
            <v>ﾆｲﾊﾏｼ</v>
          </cell>
          <cell r="G1457" t="str">
            <v>ｴﾋﾒｹﾝﾆｲﾊﾏｼ</v>
          </cell>
        </row>
        <row r="1458">
          <cell r="A1458" t="str">
            <v>382060</v>
          </cell>
          <cell r="B1458" t="str">
            <v>愛媛県</v>
          </cell>
          <cell r="C1458" t="str">
            <v>西条市</v>
          </cell>
          <cell r="D1458" t="str">
            <v>愛媛県西条市</v>
          </cell>
          <cell r="E1458" t="str">
            <v>ｴﾋﾒｹﾝ</v>
          </cell>
          <cell r="F1458" t="str">
            <v>ｻｲｼﾞｮｳｼ</v>
          </cell>
          <cell r="G1458" t="str">
            <v>ｴﾋﾒｹﾝｻｲｼﾞｮｳｼ</v>
          </cell>
        </row>
        <row r="1459">
          <cell r="A1459" t="str">
            <v>382078</v>
          </cell>
          <cell r="B1459" t="str">
            <v>愛媛県</v>
          </cell>
          <cell r="C1459" t="str">
            <v>大洲市</v>
          </cell>
          <cell r="D1459" t="str">
            <v>愛媛県大洲市</v>
          </cell>
          <cell r="E1459" t="str">
            <v>ｴﾋﾒｹﾝ</v>
          </cell>
          <cell r="F1459" t="str">
            <v>ｵｵｽﾞｼ</v>
          </cell>
          <cell r="G1459" t="str">
            <v>ｴﾋﾒｹﾝｵｵｽﾞｼ</v>
          </cell>
        </row>
        <row r="1460">
          <cell r="A1460" t="str">
            <v>382108</v>
          </cell>
          <cell r="B1460" t="str">
            <v>愛媛県</v>
          </cell>
          <cell r="C1460" t="str">
            <v>伊予市</v>
          </cell>
          <cell r="D1460" t="str">
            <v>愛媛県伊予市</v>
          </cell>
          <cell r="E1460" t="str">
            <v>ｴﾋﾒｹﾝ</v>
          </cell>
          <cell r="F1460" t="str">
            <v>ｲﾖｼ</v>
          </cell>
          <cell r="G1460" t="str">
            <v>ｴﾋﾒｹﾝｲﾖｼ</v>
          </cell>
        </row>
        <row r="1461">
          <cell r="A1461" t="str">
            <v>382132</v>
          </cell>
          <cell r="B1461" t="str">
            <v>愛媛県</v>
          </cell>
          <cell r="C1461" t="str">
            <v>四国中央市</v>
          </cell>
          <cell r="D1461" t="str">
            <v>愛媛県四国中央市</v>
          </cell>
          <cell r="E1461" t="str">
            <v>ｴﾋﾒｹﾝ</v>
          </cell>
          <cell r="F1461" t="str">
            <v>ｼｺｸﾁｭｳｵｳｼ</v>
          </cell>
          <cell r="G1461" t="str">
            <v>ｴﾋﾒｹﾝｼｺｸﾁｭｳｵｳｼ</v>
          </cell>
        </row>
        <row r="1462">
          <cell r="A1462" t="str">
            <v>382141</v>
          </cell>
          <cell r="B1462" t="str">
            <v>愛媛県</v>
          </cell>
          <cell r="C1462" t="str">
            <v>西予市</v>
          </cell>
          <cell r="D1462" t="str">
            <v>愛媛県西予市</v>
          </cell>
          <cell r="E1462" t="str">
            <v>ｴﾋﾒｹﾝ</v>
          </cell>
          <cell r="F1462" t="str">
            <v>ｾｲﾖｼ</v>
          </cell>
          <cell r="G1462" t="str">
            <v>ｴﾋﾒｹﾝｾｲﾖｼ</v>
          </cell>
        </row>
        <row r="1463">
          <cell r="A1463" t="str">
            <v>382159</v>
          </cell>
          <cell r="B1463" t="str">
            <v>愛媛県</v>
          </cell>
          <cell r="C1463" t="str">
            <v>東温市</v>
          </cell>
          <cell r="D1463" t="str">
            <v>愛媛県東温市</v>
          </cell>
          <cell r="E1463" t="str">
            <v>ｴﾋﾒｹﾝ</v>
          </cell>
          <cell r="F1463" t="str">
            <v>ﾄｳｵﾝｼ</v>
          </cell>
          <cell r="G1463" t="str">
            <v>ｴﾋﾒｹﾝﾄｳｵﾝｼ</v>
          </cell>
        </row>
        <row r="1464">
          <cell r="A1464" t="str">
            <v>383562</v>
          </cell>
          <cell r="B1464" t="str">
            <v>愛媛県</v>
          </cell>
          <cell r="C1464" t="str">
            <v>上島町</v>
          </cell>
          <cell r="D1464" t="str">
            <v>愛媛県上島町</v>
          </cell>
          <cell r="E1464" t="str">
            <v>ｴﾋﾒｹﾝ</v>
          </cell>
          <cell r="F1464" t="str">
            <v>ｶﾐｼﾞﾏﾁｮｳ</v>
          </cell>
          <cell r="G1464" t="str">
            <v>ｴﾋﾒｹﾝｶﾐｼﾞﾏﾁｮｳ</v>
          </cell>
        </row>
        <row r="1465">
          <cell r="A1465" t="str">
            <v>383864</v>
          </cell>
          <cell r="B1465" t="str">
            <v>愛媛県</v>
          </cell>
          <cell r="C1465" t="str">
            <v>久万高原町</v>
          </cell>
          <cell r="D1465" t="str">
            <v>愛媛県久万高原町</v>
          </cell>
          <cell r="E1465" t="str">
            <v>ｴﾋﾒｹﾝ</v>
          </cell>
          <cell r="F1465" t="str">
            <v>ｸﾏｺｳｹﾞﾝﾁｮｳ</v>
          </cell>
          <cell r="G1465" t="str">
            <v>ｴﾋﾒｹﾝｸﾏｺｳｹﾞﾝﾁｮｳ</v>
          </cell>
        </row>
        <row r="1466">
          <cell r="A1466" t="str">
            <v>384011</v>
          </cell>
          <cell r="B1466" t="str">
            <v>愛媛県</v>
          </cell>
          <cell r="C1466" t="str">
            <v>松前町</v>
          </cell>
          <cell r="D1466" t="str">
            <v>愛媛県松前町</v>
          </cell>
          <cell r="E1466" t="str">
            <v>ｴﾋﾒｹﾝ</v>
          </cell>
          <cell r="F1466" t="str">
            <v>ﾏｻｷﾁｮｳ</v>
          </cell>
          <cell r="G1466" t="str">
            <v>ｴﾋﾒｹﾝﾏｻｷﾁｮｳ</v>
          </cell>
        </row>
        <row r="1467">
          <cell r="A1467" t="str">
            <v>384020</v>
          </cell>
          <cell r="B1467" t="str">
            <v>愛媛県</v>
          </cell>
          <cell r="C1467" t="str">
            <v>砥部町</v>
          </cell>
          <cell r="D1467" t="str">
            <v>愛媛県砥部町</v>
          </cell>
          <cell r="E1467" t="str">
            <v>ｴﾋﾒｹﾝ</v>
          </cell>
          <cell r="F1467" t="str">
            <v>ﾄﾍﾞﾁｮｳ</v>
          </cell>
          <cell r="G1467" t="str">
            <v>ｴﾋﾒｹﾝﾄﾍﾞﾁｮｳ</v>
          </cell>
        </row>
        <row r="1468">
          <cell r="A1468" t="str">
            <v>384224</v>
          </cell>
          <cell r="B1468" t="str">
            <v>愛媛県</v>
          </cell>
          <cell r="C1468" t="str">
            <v>内子町</v>
          </cell>
          <cell r="D1468" t="str">
            <v>愛媛県内子町</v>
          </cell>
          <cell r="E1468" t="str">
            <v>ｴﾋﾒｹﾝ</v>
          </cell>
          <cell r="F1468" t="str">
            <v>ｳﾁｺﾁｮｳ</v>
          </cell>
          <cell r="G1468" t="str">
            <v>ｴﾋﾒｹﾝｳﾁｺﾁｮｳ</v>
          </cell>
        </row>
        <row r="1469">
          <cell r="A1469" t="str">
            <v>384429</v>
          </cell>
          <cell r="B1469" t="str">
            <v>愛媛県</v>
          </cell>
          <cell r="C1469" t="str">
            <v>伊方町</v>
          </cell>
          <cell r="D1469" t="str">
            <v>愛媛県伊方町</v>
          </cell>
          <cell r="E1469" t="str">
            <v>ｴﾋﾒｹﾝ</v>
          </cell>
          <cell r="F1469" t="str">
            <v>ｲｶﾀﾁｮｳ</v>
          </cell>
          <cell r="G1469" t="str">
            <v>ｴﾋﾒｹﾝｲｶﾀﾁｮｳ</v>
          </cell>
        </row>
        <row r="1470">
          <cell r="A1470" t="str">
            <v>384844</v>
          </cell>
          <cell r="B1470" t="str">
            <v>愛媛県</v>
          </cell>
          <cell r="C1470" t="str">
            <v>松野町</v>
          </cell>
          <cell r="D1470" t="str">
            <v>愛媛県松野町</v>
          </cell>
          <cell r="E1470" t="str">
            <v>ｴﾋﾒｹﾝ</v>
          </cell>
          <cell r="F1470" t="str">
            <v>ﾏﾂﾉﾁｮｳ</v>
          </cell>
          <cell r="G1470" t="str">
            <v>ｴﾋﾒｹﾝﾏﾂﾉﾁｮｳ</v>
          </cell>
        </row>
        <row r="1471">
          <cell r="A1471" t="str">
            <v>384887</v>
          </cell>
          <cell r="B1471" t="str">
            <v>愛媛県</v>
          </cell>
          <cell r="C1471" t="str">
            <v>鬼北町</v>
          </cell>
          <cell r="D1471" t="str">
            <v>愛媛県鬼北町</v>
          </cell>
          <cell r="E1471" t="str">
            <v>ｴﾋﾒｹﾝ</v>
          </cell>
          <cell r="F1471" t="str">
            <v>ｷﾎｸﾁｮｳ</v>
          </cell>
          <cell r="G1471" t="str">
            <v>ｴﾋﾒｹﾝｷﾎｸﾁｮｳ</v>
          </cell>
        </row>
        <row r="1472">
          <cell r="A1472" t="str">
            <v>385069</v>
          </cell>
          <cell r="B1472" t="str">
            <v>愛媛県</v>
          </cell>
          <cell r="C1472" t="str">
            <v>愛南町</v>
          </cell>
          <cell r="D1472" t="str">
            <v>愛媛県愛南町</v>
          </cell>
          <cell r="E1472" t="str">
            <v>ｴﾋﾒｹﾝ</v>
          </cell>
          <cell r="F1472" t="str">
            <v>ｱｲﾅﾝﾁｮｳ</v>
          </cell>
          <cell r="G1472" t="str">
            <v>ｴﾋﾒｹﾝｱｲﾅﾝﾁｮｳ</v>
          </cell>
        </row>
        <row r="1473">
          <cell r="A1473" t="str">
            <v>390003</v>
          </cell>
          <cell r="B1473" t="str">
            <v>高知県</v>
          </cell>
          <cell r="D1473" t="str">
            <v>高知県</v>
          </cell>
          <cell r="E1473" t="str">
            <v>ｺｳﾁｹﾝ</v>
          </cell>
          <cell r="G1473" t="str">
            <v>ｺｳﾁｹﾝ</v>
          </cell>
        </row>
        <row r="1474">
          <cell r="A1474" t="str">
            <v>392014</v>
          </cell>
          <cell r="B1474" t="str">
            <v>高知県</v>
          </cell>
          <cell r="C1474" t="str">
            <v>高知市</v>
          </cell>
          <cell r="D1474" t="str">
            <v>高知県高知市</v>
          </cell>
          <cell r="E1474" t="str">
            <v>ｺｳﾁｹﾝ</v>
          </cell>
          <cell r="F1474" t="str">
            <v>ｺｳﾁｼ</v>
          </cell>
          <cell r="G1474" t="str">
            <v>ｺｳﾁｹﾝｺｳﾁｼ</v>
          </cell>
        </row>
        <row r="1475">
          <cell r="A1475" t="str">
            <v>392022</v>
          </cell>
          <cell r="B1475" t="str">
            <v>高知県</v>
          </cell>
          <cell r="C1475" t="str">
            <v>室戸市</v>
          </cell>
          <cell r="D1475" t="str">
            <v>高知県室戸市</v>
          </cell>
          <cell r="E1475" t="str">
            <v>ｺｳﾁｹﾝ</v>
          </cell>
          <cell r="F1475" t="str">
            <v>ﾑﾛﾄｼ</v>
          </cell>
          <cell r="G1475" t="str">
            <v>ｺｳﾁｹﾝﾑﾛﾄｼ</v>
          </cell>
        </row>
        <row r="1476">
          <cell r="A1476" t="str">
            <v>392031</v>
          </cell>
          <cell r="B1476" t="str">
            <v>高知県</v>
          </cell>
          <cell r="C1476" t="str">
            <v>安芸市</v>
          </cell>
          <cell r="D1476" t="str">
            <v>高知県安芸市</v>
          </cell>
          <cell r="E1476" t="str">
            <v>ｺｳﾁｹﾝ</v>
          </cell>
          <cell r="F1476" t="str">
            <v>ｱｷｼ</v>
          </cell>
          <cell r="G1476" t="str">
            <v>ｺｳﾁｹﾝｱｷｼ</v>
          </cell>
        </row>
        <row r="1477">
          <cell r="A1477" t="str">
            <v>392049</v>
          </cell>
          <cell r="B1477" t="str">
            <v>高知県</v>
          </cell>
          <cell r="C1477" t="str">
            <v>南国市</v>
          </cell>
          <cell r="D1477" t="str">
            <v>高知県南国市</v>
          </cell>
          <cell r="E1477" t="str">
            <v>ｺｳﾁｹﾝ</v>
          </cell>
          <cell r="F1477" t="str">
            <v>ﾅﾝｺｸｼ</v>
          </cell>
          <cell r="G1477" t="str">
            <v>ｺｳﾁｹﾝﾅﾝｺｸｼ</v>
          </cell>
        </row>
        <row r="1478">
          <cell r="A1478" t="str">
            <v>392057</v>
          </cell>
          <cell r="B1478" t="str">
            <v>高知県</v>
          </cell>
          <cell r="C1478" t="str">
            <v>土佐市</v>
          </cell>
          <cell r="D1478" t="str">
            <v>高知県土佐市</v>
          </cell>
          <cell r="E1478" t="str">
            <v>ｺｳﾁｹﾝ</v>
          </cell>
          <cell r="F1478" t="str">
            <v>ﾄｻｼ</v>
          </cell>
          <cell r="G1478" t="str">
            <v>ｺｳﾁｹﾝﾄｻｼ</v>
          </cell>
        </row>
        <row r="1479">
          <cell r="A1479" t="str">
            <v>392065</v>
          </cell>
          <cell r="B1479" t="str">
            <v>高知県</v>
          </cell>
          <cell r="C1479" t="str">
            <v>須崎市</v>
          </cell>
          <cell r="D1479" t="str">
            <v>高知県須崎市</v>
          </cell>
          <cell r="E1479" t="str">
            <v>ｺｳﾁｹﾝ</v>
          </cell>
          <cell r="F1479" t="str">
            <v>ｽｻｷｼ</v>
          </cell>
          <cell r="G1479" t="str">
            <v>ｺｳﾁｹﾝｽｻｷｼ</v>
          </cell>
        </row>
        <row r="1480">
          <cell r="A1480" t="str">
            <v>392081</v>
          </cell>
          <cell r="B1480" t="str">
            <v>高知県</v>
          </cell>
          <cell r="C1480" t="str">
            <v>宿毛市</v>
          </cell>
          <cell r="D1480" t="str">
            <v>高知県宿毛市</v>
          </cell>
          <cell r="E1480" t="str">
            <v>ｺｳﾁｹﾝ</v>
          </cell>
          <cell r="F1480" t="str">
            <v>ｽｸﾓｼ</v>
          </cell>
          <cell r="G1480" t="str">
            <v>ｺｳﾁｹﾝｽｸﾓｼ</v>
          </cell>
        </row>
        <row r="1481">
          <cell r="A1481" t="str">
            <v>392090</v>
          </cell>
          <cell r="B1481" t="str">
            <v>高知県</v>
          </cell>
          <cell r="C1481" t="str">
            <v>土佐清水市</v>
          </cell>
          <cell r="D1481" t="str">
            <v>高知県土佐清水市</v>
          </cell>
          <cell r="E1481" t="str">
            <v>ｺｳﾁｹﾝ</v>
          </cell>
          <cell r="F1481" t="str">
            <v>ﾄｻｼﾐｽﾞｼ</v>
          </cell>
          <cell r="G1481" t="str">
            <v>ｺｳﾁｹﾝﾄｻｼﾐｽﾞｼ</v>
          </cell>
        </row>
        <row r="1482">
          <cell r="A1482" t="str">
            <v>392103</v>
          </cell>
          <cell r="B1482" t="str">
            <v>高知県</v>
          </cell>
          <cell r="C1482" t="str">
            <v>四万十市</v>
          </cell>
          <cell r="D1482" t="str">
            <v>高知県四万十市</v>
          </cell>
          <cell r="E1482" t="str">
            <v>ｺｳﾁｹﾝ</v>
          </cell>
          <cell r="F1482" t="str">
            <v>ｼﾏﾝﾄｼ</v>
          </cell>
          <cell r="G1482" t="str">
            <v>ｺｳﾁｹﾝｼﾏﾝﾄｼ</v>
          </cell>
        </row>
        <row r="1483">
          <cell r="A1483" t="str">
            <v>392111</v>
          </cell>
          <cell r="B1483" t="str">
            <v>高知県</v>
          </cell>
          <cell r="C1483" t="str">
            <v>香南市</v>
          </cell>
          <cell r="D1483" t="str">
            <v>高知県香南市</v>
          </cell>
          <cell r="E1483" t="str">
            <v>ｺｳﾁｹﾝ</v>
          </cell>
          <cell r="F1483" t="str">
            <v>ｺｳﾅﾝｼ</v>
          </cell>
          <cell r="G1483" t="str">
            <v>ｺｳﾁｹﾝｺｳﾅﾝｼ</v>
          </cell>
        </row>
        <row r="1484">
          <cell r="A1484" t="str">
            <v>392120</v>
          </cell>
          <cell r="B1484" t="str">
            <v>高知県</v>
          </cell>
          <cell r="C1484" t="str">
            <v>香美市</v>
          </cell>
          <cell r="D1484" t="str">
            <v>高知県香美市</v>
          </cell>
          <cell r="E1484" t="str">
            <v>ｺｳﾁｹﾝ</v>
          </cell>
          <cell r="F1484" t="str">
            <v>ｶﾐｼ</v>
          </cell>
          <cell r="G1484" t="str">
            <v>ｺｳﾁｹﾝｶﾐｼ</v>
          </cell>
        </row>
        <row r="1485">
          <cell r="A1485" t="str">
            <v>393011</v>
          </cell>
          <cell r="B1485" t="str">
            <v>高知県</v>
          </cell>
          <cell r="C1485" t="str">
            <v>東洋町</v>
          </cell>
          <cell r="D1485" t="str">
            <v>高知県東洋町</v>
          </cell>
          <cell r="E1485" t="str">
            <v>ｺｳﾁｹﾝ</v>
          </cell>
          <cell r="F1485" t="str">
            <v>ﾄｳﾖｳﾁｮｳ</v>
          </cell>
          <cell r="G1485" t="str">
            <v>ｺｳﾁｹﾝﾄｳﾖｳﾁｮｳ</v>
          </cell>
        </row>
        <row r="1486">
          <cell r="A1486" t="str">
            <v>393029</v>
          </cell>
          <cell r="B1486" t="str">
            <v>高知県</v>
          </cell>
          <cell r="C1486" t="str">
            <v>奈半利町</v>
          </cell>
          <cell r="D1486" t="str">
            <v>高知県奈半利町</v>
          </cell>
          <cell r="E1486" t="str">
            <v>ｺｳﾁｹﾝ</v>
          </cell>
          <cell r="F1486" t="str">
            <v>ﾅﾊﾘﾁｮｳ</v>
          </cell>
          <cell r="G1486" t="str">
            <v>ｺｳﾁｹﾝﾅﾊﾘﾁｮｳ</v>
          </cell>
        </row>
        <row r="1487">
          <cell r="A1487" t="str">
            <v>393037</v>
          </cell>
          <cell r="B1487" t="str">
            <v>高知県</v>
          </cell>
          <cell r="C1487" t="str">
            <v>田野町</v>
          </cell>
          <cell r="D1487" t="str">
            <v>高知県田野町</v>
          </cell>
          <cell r="E1487" t="str">
            <v>ｺｳﾁｹﾝ</v>
          </cell>
          <cell r="F1487" t="str">
            <v>ﾀﾉﾁｮｳ</v>
          </cell>
          <cell r="G1487" t="str">
            <v>ｺｳﾁｹﾝﾀﾉﾁｮｳ</v>
          </cell>
        </row>
        <row r="1488">
          <cell r="A1488" t="str">
            <v>393045</v>
          </cell>
          <cell r="B1488" t="str">
            <v>高知県</v>
          </cell>
          <cell r="C1488" t="str">
            <v>安田町</v>
          </cell>
          <cell r="D1488" t="str">
            <v>高知県安田町</v>
          </cell>
          <cell r="E1488" t="str">
            <v>ｺｳﾁｹﾝ</v>
          </cell>
          <cell r="F1488" t="str">
            <v>ﾔｽﾀﾞﾁｮｳ</v>
          </cell>
          <cell r="G1488" t="str">
            <v>ｺｳﾁｹﾝﾔｽﾀﾞﾁｮｳ</v>
          </cell>
        </row>
        <row r="1489">
          <cell r="A1489" t="str">
            <v>393053</v>
          </cell>
          <cell r="B1489" t="str">
            <v>高知県</v>
          </cell>
          <cell r="C1489" t="str">
            <v>北川村</v>
          </cell>
          <cell r="D1489" t="str">
            <v>高知県北川村</v>
          </cell>
          <cell r="E1489" t="str">
            <v>ｺｳﾁｹﾝ</v>
          </cell>
          <cell r="F1489" t="str">
            <v>ｷﾀｶﾞﾜﾑﾗ</v>
          </cell>
          <cell r="G1489" t="str">
            <v>ｺｳﾁｹﾝｷﾀｶﾞﾜﾑﾗ</v>
          </cell>
        </row>
        <row r="1490">
          <cell r="A1490" t="str">
            <v>393061</v>
          </cell>
          <cell r="B1490" t="str">
            <v>高知県</v>
          </cell>
          <cell r="C1490" t="str">
            <v>馬路村</v>
          </cell>
          <cell r="D1490" t="str">
            <v>高知県馬路村</v>
          </cell>
          <cell r="E1490" t="str">
            <v>ｺｳﾁｹﾝ</v>
          </cell>
          <cell r="F1490" t="str">
            <v>ｳﾏｼﾞﾑﾗ</v>
          </cell>
          <cell r="G1490" t="str">
            <v>ｺｳﾁｹﾝｳﾏｼﾞﾑﾗ</v>
          </cell>
        </row>
        <row r="1491">
          <cell r="A1491" t="str">
            <v>393070</v>
          </cell>
          <cell r="B1491" t="str">
            <v>高知県</v>
          </cell>
          <cell r="C1491" t="str">
            <v>芸西村</v>
          </cell>
          <cell r="D1491" t="str">
            <v>高知県芸西村</v>
          </cell>
          <cell r="E1491" t="str">
            <v>ｺｳﾁｹﾝ</v>
          </cell>
          <cell r="F1491" t="str">
            <v>ｹﾞｲｾｲﾑﾗ</v>
          </cell>
          <cell r="G1491" t="str">
            <v>ｺｳﾁｹﾝｹﾞｲｾｲﾑﾗ</v>
          </cell>
        </row>
        <row r="1492">
          <cell r="A1492" t="str">
            <v>393410</v>
          </cell>
          <cell r="B1492" t="str">
            <v>高知県</v>
          </cell>
          <cell r="C1492" t="str">
            <v>本山町</v>
          </cell>
          <cell r="D1492" t="str">
            <v>高知県本山町</v>
          </cell>
          <cell r="E1492" t="str">
            <v>ｺｳﾁｹﾝ</v>
          </cell>
          <cell r="F1492" t="str">
            <v>ﾓﾄﾔﾏﾁｮｳ</v>
          </cell>
          <cell r="G1492" t="str">
            <v>ｺｳﾁｹﾝﾓﾄﾔﾏﾁｮｳ</v>
          </cell>
        </row>
        <row r="1493">
          <cell r="A1493" t="str">
            <v>393444</v>
          </cell>
          <cell r="B1493" t="str">
            <v>高知県</v>
          </cell>
          <cell r="C1493" t="str">
            <v>大豊町</v>
          </cell>
          <cell r="D1493" t="str">
            <v>高知県大豊町</v>
          </cell>
          <cell r="E1493" t="str">
            <v>ｺｳﾁｹﾝ</v>
          </cell>
          <cell r="F1493" t="str">
            <v>ｵｵﾄﾖﾁｮｳ</v>
          </cell>
          <cell r="G1493" t="str">
            <v>ｺｳﾁｹﾝｵｵﾄﾖﾁｮｳ</v>
          </cell>
        </row>
        <row r="1494">
          <cell r="A1494" t="str">
            <v>393631</v>
          </cell>
          <cell r="B1494" t="str">
            <v>高知県</v>
          </cell>
          <cell r="C1494" t="str">
            <v>土佐町</v>
          </cell>
          <cell r="D1494" t="str">
            <v>高知県土佐町</v>
          </cell>
          <cell r="E1494" t="str">
            <v>ｺｳﾁｹﾝ</v>
          </cell>
          <cell r="F1494" t="str">
            <v>ﾄｻﾁｮｳ</v>
          </cell>
          <cell r="G1494" t="str">
            <v>ｺｳﾁｹﾝﾄｻﾁｮｳ</v>
          </cell>
        </row>
        <row r="1495">
          <cell r="A1495" t="str">
            <v>393649</v>
          </cell>
          <cell r="B1495" t="str">
            <v>高知県</v>
          </cell>
          <cell r="C1495" t="str">
            <v>大川村</v>
          </cell>
          <cell r="D1495" t="str">
            <v>高知県大川村</v>
          </cell>
          <cell r="E1495" t="str">
            <v>ｺｳﾁｹﾝ</v>
          </cell>
          <cell r="F1495" t="str">
            <v>ｵｵｶﾜﾑﾗ</v>
          </cell>
          <cell r="G1495" t="str">
            <v>ｺｳﾁｹﾝｵｵｶﾜﾑﾗ</v>
          </cell>
        </row>
        <row r="1496">
          <cell r="A1496" t="str">
            <v>393860</v>
          </cell>
          <cell r="B1496" t="str">
            <v>高知県</v>
          </cell>
          <cell r="C1496" t="str">
            <v>いの町</v>
          </cell>
          <cell r="D1496" t="str">
            <v>高知県いの町</v>
          </cell>
          <cell r="E1496" t="str">
            <v>ｺｳﾁｹﾝ</v>
          </cell>
          <cell r="F1496" t="str">
            <v>ｲﾉﾁｮｳ</v>
          </cell>
          <cell r="G1496" t="str">
            <v>ｺｳﾁｹﾝｲﾉﾁｮｳ</v>
          </cell>
        </row>
        <row r="1497">
          <cell r="A1497" t="str">
            <v>393878</v>
          </cell>
          <cell r="B1497" t="str">
            <v>高知県</v>
          </cell>
          <cell r="C1497" t="str">
            <v>仁淀川町</v>
          </cell>
          <cell r="D1497" t="str">
            <v>高知県仁淀川町</v>
          </cell>
          <cell r="E1497" t="str">
            <v>ｺｳﾁｹﾝ</v>
          </cell>
          <cell r="F1497" t="str">
            <v>ﾆﾖﾄﾞｶﾞﾜﾁｮｳ</v>
          </cell>
          <cell r="G1497" t="str">
            <v>ｺｳﾁｹﾝﾆﾖﾄﾞｶﾞﾜﾁｮｳ</v>
          </cell>
        </row>
        <row r="1498">
          <cell r="A1498" t="str">
            <v>394017</v>
          </cell>
          <cell r="B1498" t="str">
            <v>高知県</v>
          </cell>
          <cell r="C1498" t="str">
            <v>中土佐町</v>
          </cell>
          <cell r="D1498" t="str">
            <v>高知県中土佐町</v>
          </cell>
          <cell r="E1498" t="str">
            <v>ｺｳﾁｹﾝ</v>
          </cell>
          <cell r="F1498" t="str">
            <v>ﾅｶﾄｻﾁｮｳ</v>
          </cell>
          <cell r="G1498" t="str">
            <v>ｺｳﾁｹﾝﾅｶﾄｻﾁｮｳ</v>
          </cell>
        </row>
        <row r="1499">
          <cell r="A1499" t="str">
            <v>394025</v>
          </cell>
          <cell r="B1499" t="str">
            <v>高知県</v>
          </cell>
          <cell r="C1499" t="str">
            <v>佐川町</v>
          </cell>
          <cell r="D1499" t="str">
            <v>高知県佐川町</v>
          </cell>
          <cell r="E1499" t="str">
            <v>ｺｳﾁｹﾝ</v>
          </cell>
          <cell r="F1499" t="str">
            <v>ｻｶﾜﾁｮｳ</v>
          </cell>
          <cell r="G1499" t="str">
            <v>ｺｳﾁｹﾝｻｶﾜﾁｮｳ</v>
          </cell>
        </row>
        <row r="1500">
          <cell r="A1500" t="str">
            <v>394033</v>
          </cell>
          <cell r="B1500" t="str">
            <v>高知県</v>
          </cell>
          <cell r="C1500" t="str">
            <v>越知町</v>
          </cell>
          <cell r="D1500" t="str">
            <v>高知県越知町</v>
          </cell>
          <cell r="E1500" t="str">
            <v>ｺｳﾁｹﾝ</v>
          </cell>
          <cell r="F1500" t="str">
            <v>ｵﾁﾁｮｳ</v>
          </cell>
          <cell r="G1500" t="str">
            <v>ｺｳﾁｹﾝｵﾁﾁｮｳ</v>
          </cell>
        </row>
        <row r="1501">
          <cell r="A1501" t="str">
            <v>394050</v>
          </cell>
          <cell r="B1501" t="str">
            <v>高知県</v>
          </cell>
          <cell r="C1501" t="str">
            <v>梼原町</v>
          </cell>
          <cell r="D1501" t="str">
            <v>高知県梼原町</v>
          </cell>
          <cell r="E1501" t="str">
            <v>ｺｳﾁｹﾝ</v>
          </cell>
          <cell r="F1501" t="str">
            <v>ﾕｽﾊﾗﾁｮｳ</v>
          </cell>
          <cell r="G1501" t="str">
            <v>ｺｳﾁｹﾝﾕｽﾊﾗﾁｮｳ</v>
          </cell>
        </row>
        <row r="1502">
          <cell r="A1502" t="str">
            <v>394106</v>
          </cell>
          <cell r="B1502" t="str">
            <v>高知県</v>
          </cell>
          <cell r="C1502" t="str">
            <v>日高村</v>
          </cell>
          <cell r="D1502" t="str">
            <v>高知県日高村</v>
          </cell>
          <cell r="E1502" t="str">
            <v>ｺｳﾁｹﾝ</v>
          </cell>
          <cell r="F1502" t="str">
            <v>ﾋﾀﾞｶﾑﾗ</v>
          </cell>
          <cell r="G1502" t="str">
            <v>ｺｳﾁｹﾝﾋﾀﾞｶﾑﾗ</v>
          </cell>
        </row>
        <row r="1503">
          <cell r="A1503" t="str">
            <v>394114</v>
          </cell>
          <cell r="B1503" t="str">
            <v>高知県</v>
          </cell>
          <cell r="C1503" t="str">
            <v>津野町</v>
          </cell>
          <cell r="D1503" t="str">
            <v>高知県津野町</v>
          </cell>
          <cell r="E1503" t="str">
            <v>ｺｳﾁｹﾝ</v>
          </cell>
          <cell r="F1503" t="str">
            <v>ﾂﾉﾁｮｳ</v>
          </cell>
          <cell r="G1503" t="str">
            <v>ｺｳﾁｹﾝﾂﾉﾁｮｳ</v>
          </cell>
        </row>
        <row r="1504">
          <cell r="A1504" t="str">
            <v>394122</v>
          </cell>
          <cell r="B1504" t="str">
            <v>高知県</v>
          </cell>
          <cell r="C1504" t="str">
            <v>四万十町</v>
          </cell>
          <cell r="D1504" t="str">
            <v>高知県四万十町</v>
          </cell>
          <cell r="E1504" t="str">
            <v>ｺｳﾁｹﾝ</v>
          </cell>
          <cell r="F1504" t="str">
            <v>ｼﾏﾝﾄﾁｮｳ</v>
          </cell>
          <cell r="G1504" t="str">
            <v>ｺｳﾁｹﾝｼﾏﾝﾄﾁｮｳ</v>
          </cell>
        </row>
        <row r="1505">
          <cell r="A1505" t="str">
            <v>394246</v>
          </cell>
          <cell r="B1505" t="str">
            <v>高知県</v>
          </cell>
          <cell r="C1505" t="str">
            <v>大月町</v>
          </cell>
          <cell r="D1505" t="str">
            <v>高知県大月町</v>
          </cell>
          <cell r="E1505" t="str">
            <v>ｺｳﾁｹﾝ</v>
          </cell>
          <cell r="F1505" t="str">
            <v>ｵｵﾂｷﾁｮｳ</v>
          </cell>
          <cell r="G1505" t="str">
            <v>ｺｳﾁｹﾝｵｵﾂｷﾁｮｳ</v>
          </cell>
        </row>
        <row r="1506">
          <cell r="A1506" t="str">
            <v>394271</v>
          </cell>
          <cell r="B1506" t="str">
            <v>高知県</v>
          </cell>
          <cell r="C1506" t="str">
            <v>三原村</v>
          </cell>
          <cell r="D1506" t="str">
            <v>高知県三原村</v>
          </cell>
          <cell r="E1506" t="str">
            <v>ｺｳﾁｹﾝ</v>
          </cell>
          <cell r="F1506" t="str">
            <v>ﾐﾊﾗﾑﾗ</v>
          </cell>
          <cell r="G1506" t="str">
            <v>ｺｳﾁｹﾝﾐﾊﾗﾑﾗ</v>
          </cell>
        </row>
        <row r="1507">
          <cell r="A1507" t="str">
            <v>394289</v>
          </cell>
          <cell r="B1507" t="str">
            <v>高知県</v>
          </cell>
          <cell r="C1507" t="str">
            <v>黒潮町</v>
          </cell>
          <cell r="D1507" t="str">
            <v>高知県黒潮町</v>
          </cell>
          <cell r="E1507" t="str">
            <v>ｺｳﾁｹﾝ</v>
          </cell>
          <cell r="F1507" t="str">
            <v>ｸﾛｼｵﾁｮｳ</v>
          </cell>
          <cell r="G1507" t="str">
            <v>ｺｳﾁｹﾝｸﾛｼｵﾁｮｳ</v>
          </cell>
        </row>
        <row r="1508">
          <cell r="A1508" t="str">
            <v>400009</v>
          </cell>
          <cell r="B1508" t="str">
            <v>福岡県</v>
          </cell>
          <cell r="D1508" t="str">
            <v>福岡県</v>
          </cell>
          <cell r="E1508" t="str">
            <v>ﾌｸｵｶｹﾝ</v>
          </cell>
          <cell r="G1508" t="str">
            <v>ﾌｸｵｶｹﾝ</v>
          </cell>
        </row>
        <row r="1509">
          <cell r="A1509" t="str">
            <v>401005</v>
          </cell>
          <cell r="B1509" t="str">
            <v>福岡県</v>
          </cell>
          <cell r="C1509" t="str">
            <v>北九州市</v>
          </cell>
          <cell r="D1509" t="str">
            <v>福岡県北九州市</v>
          </cell>
          <cell r="E1509" t="str">
            <v>ﾌｸｵｶｹﾝ</v>
          </cell>
          <cell r="F1509" t="str">
            <v>ｷﾀｷｭｳｼｭｳｼ</v>
          </cell>
          <cell r="G1509" t="str">
            <v>ﾌｸｵｶｹﾝｷﾀｷｭｳｼｭｳｼ</v>
          </cell>
        </row>
        <row r="1510">
          <cell r="A1510" t="str">
            <v>401307</v>
          </cell>
          <cell r="B1510" t="str">
            <v>福岡県</v>
          </cell>
          <cell r="C1510" t="str">
            <v>福岡市</v>
          </cell>
          <cell r="D1510" t="str">
            <v>福岡県福岡市</v>
          </cell>
          <cell r="E1510" t="str">
            <v>ﾌｸｵｶｹﾝ</v>
          </cell>
          <cell r="F1510" t="str">
            <v>ﾌｸｵｶｼ</v>
          </cell>
          <cell r="G1510" t="str">
            <v>ﾌｸｵｶｹﾝﾌｸｵｶｼ</v>
          </cell>
        </row>
        <row r="1511">
          <cell r="A1511" t="str">
            <v>402028</v>
          </cell>
          <cell r="B1511" t="str">
            <v>福岡県</v>
          </cell>
          <cell r="C1511" t="str">
            <v>大牟田市</v>
          </cell>
          <cell r="D1511" t="str">
            <v>福岡県大牟田市</v>
          </cell>
          <cell r="E1511" t="str">
            <v>ﾌｸｵｶｹﾝ</v>
          </cell>
          <cell r="F1511" t="str">
            <v>ｵｵﾑﾀｼ</v>
          </cell>
          <cell r="G1511" t="str">
            <v>ﾌｸｵｶｹﾝｵｵﾑﾀｼ</v>
          </cell>
        </row>
        <row r="1512">
          <cell r="A1512" t="str">
            <v>402036</v>
          </cell>
          <cell r="B1512" t="str">
            <v>福岡県</v>
          </cell>
          <cell r="C1512" t="str">
            <v>久留米市</v>
          </cell>
          <cell r="D1512" t="str">
            <v>福岡県久留米市</v>
          </cell>
          <cell r="E1512" t="str">
            <v>ﾌｸｵｶｹﾝ</v>
          </cell>
          <cell r="F1512" t="str">
            <v>ｸﾙﾒｼ</v>
          </cell>
          <cell r="G1512" t="str">
            <v>ﾌｸｵｶｹﾝｸﾙﾒｼ</v>
          </cell>
        </row>
        <row r="1513">
          <cell r="A1513" t="str">
            <v>402044</v>
          </cell>
          <cell r="B1513" t="str">
            <v>福岡県</v>
          </cell>
          <cell r="C1513" t="str">
            <v>直方市</v>
          </cell>
          <cell r="D1513" t="str">
            <v>福岡県直方市</v>
          </cell>
          <cell r="E1513" t="str">
            <v>ﾌｸｵｶｹﾝ</v>
          </cell>
          <cell r="F1513" t="str">
            <v>ﾉｵｶﾞﾀｼ</v>
          </cell>
          <cell r="G1513" t="str">
            <v>ﾌｸｵｶｹﾝﾉｵｶﾞﾀｼ</v>
          </cell>
        </row>
        <row r="1514">
          <cell r="A1514" t="str">
            <v>402052</v>
          </cell>
          <cell r="B1514" t="str">
            <v>福岡県</v>
          </cell>
          <cell r="C1514" t="str">
            <v>飯塚市</v>
          </cell>
          <cell r="D1514" t="str">
            <v>福岡県飯塚市</v>
          </cell>
          <cell r="E1514" t="str">
            <v>ﾌｸｵｶｹﾝ</v>
          </cell>
          <cell r="F1514" t="str">
            <v>ｲｲﾂﾞｶｼ</v>
          </cell>
          <cell r="G1514" t="str">
            <v>ﾌｸｵｶｹﾝｲｲﾂﾞｶｼ</v>
          </cell>
        </row>
        <row r="1515">
          <cell r="A1515" t="str">
            <v>402061</v>
          </cell>
          <cell r="B1515" t="str">
            <v>福岡県</v>
          </cell>
          <cell r="C1515" t="str">
            <v>田川市</v>
          </cell>
          <cell r="D1515" t="str">
            <v>福岡県田川市</v>
          </cell>
          <cell r="E1515" t="str">
            <v>ﾌｸｵｶｹﾝ</v>
          </cell>
          <cell r="F1515" t="str">
            <v>ﾀｶﾞﾜｼ</v>
          </cell>
          <cell r="G1515" t="str">
            <v>ﾌｸｵｶｹﾝﾀｶﾞﾜｼ</v>
          </cell>
        </row>
        <row r="1516">
          <cell r="A1516" t="str">
            <v>402079</v>
          </cell>
          <cell r="B1516" t="str">
            <v>福岡県</v>
          </cell>
          <cell r="C1516" t="str">
            <v>柳川市</v>
          </cell>
          <cell r="D1516" t="str">
            <v>福岡県柳川市</v>
          </cell>
          <cell r="E1516" t="str">
            <v>ﾌｸｵｶｹﾝ</v>
          </cell>
          <cell r="F1516" t="str">
            <v>ﾔﾅｶﾞﾜｼ</v>
          </cell>
          <cell r="G1516" t="str">
            <v>ﾌｸｵｶｹﾝﾔﾅｶﾞﾜｼ</v>
          </cell>
        </row>
        <row r="1517">
          <cell r="A1517" t="str">
            <v>402109</v>
          </cell>
          <cell r="B1517" t="str">
            <v>福岡県</v>
          </cell>
          <cell r="C1517" t="str">
            <v>八女市</v>
          </cell>
          <cell r="D1517" t="str">
            <v>福岡県八女市</v>
          </cell>
          <cell r="E1517" t="str">
            <v>ﾌｸｵｶｹﾝ</v>
          </cell>
          <cell r="F1517" t="str">
            <v>ﾔﾒｼ</v>
          </cell>
          <cell r="G1517" t="str">
            <v>ﾌｸｵｶｹﾝﾔﾒｼ</v>
          </cell>
        </row>
        <row r="1518">
          <cell r="A1518" t="str">
            <v>402117</v>
          </cell>
          <cell r="B1518" t="str">
            <v>福岡県</v>
          </cell>
          <cell r="C1518" t="str">
            <v>筑後市</v>
          </cell>
          <cell r="D1518" t="str">
            <v>福岡県筑後市</v>
          </cell>
          <cell r="E1518" t="str">
            <v>ﾌｸｵｶｹﾝ</v>
          </cell>
          <cell r="F1518" t="str">
            <v>ﾁｸｺﾞｼ</v>
          </cell>
          <cell r="G1518" t="str">
            <v>ﾌｸｵｶｹﾝﾁｸｺﾞｼ</v>
          </cell>
        </row>
        <row r="1519">
          <cell r="A1519" t="str">
            <v>402125</v>
          </cell>
          <cell r="B1519" t="str">
            <v>福岡県</v>
          </cell>
          <cell r="C1519" t="str">
            <v>大川市</v>
          </cell>
          <cell r="D1519" t="str">
            <v>福岡県大川市</v>
          </cell>
          <cell r="E1519" t="str">
            <v>ﾌｸｵｶｹﾝ</v>
          </cell>
          <cell r="F1519" t="str">
            <v>ｵｵｶﾜｼ</v>
          </cell>
          <cell r="G1519" t="str">
            <v>ﾌｸｵｶｹﾝｵｵｶﾜｼ</v>
          </cell>
        </row>
        <row r="1520">
          <cell r="A1520" t="str">
            <v>402133</v>
          </cell>
          <cell r="B1520" t="str">
            <v>福岡県</v>
          </cell>
          <cell r="C1520" t="str">
            <v>行橋市</v>
          </cell>
          <cell r="D1520" t="str">
            <v>福岡県行橋市</v>
          </cell>
          <cell r="E1520" t="str">
            <v>ﾌｸｵｶｹﾝ</v>
          </cell>
          <cell r="F1520" t="str">
            <v>ﾕｸﾊｼｼ</v>
          </cell>
          <cell r="G1520" t="str">
            <v>ﾌｸｵｶｹﾝﾕｸﾊｼｼ</v>
          </cell>
        </row>
        <row r="1521">
          <cell r="A1521" t="str">
            <v>402141</v>
          </cell>
          <cell r="B1521" t="str">
            <v>福岡県</v>
          </cell>
          <cell r="C1521" t="str">
            <v>豊前市</v>
          </cell>
          <cell r="D1521" t="str">
            <v>福岡県豊前市</v>
          </cell>
          <cell r="E1521" t="str">
            <v>ﾌｸｵｶｹﾝ</v>
          </cell>
          <cell r="F1521" t="str">
            <v>ﾌﾞｾﾞﾝｼ</v>
          </cell>
          <cell r="G1521" t="str">
            <v>ﾌｸｵｶｹﾝﾌﾞｾﾞﾝｼ</v>
          </cell>
        </row>
        <row r="1522">
          <cell r="A1522" t="str">
            <v>402150</v>
          </cell>
          <cell r="B1522" t="str">
            <v>福岡県</v>
          </cell>
          <cell r="C1522" t="str">
            <v>中間市</v>
          </cell>
          <cell r="D1522" t="str">
            <v>福岡県中間市</v>
          </cell>
          <cell r="E1522" t="str">
            <v>ﾌｸｵｶｹﾝ</v>
          </cell>
          <cell r="F1522" t="str">
            <v>ﾅｶﾏｼ</v>
          </cell>
          <cell r="G1522" t="str">
            <v>ﾌｸｵｶｹﾝﾅｶﾏｼ</v>
          </cell>
        </row>
        <row r="1523">
          <cell r="A1523" t="str">
            <v>402168</v>
          </cell>
          <cell r="B1523" t="str">
            <v>福岡県</v>
          </cell>
          <cell r="C1523" t="str">
            <v>小郡市</v>
          </cell>
          <cell r="D1523" t="str">
            <v>福岡県小郡市</v>
          </cell>
          <cell r="E1523" t="str">
            <v>ﾌｸｵｶｹﾝ</v>
          </cell>
          <cell r="F1523" t="str">
            <v>ｵｺﾞｵﾘｼ</v>
          </cell>
          <cell r="G1523" t="str">
            <v>ﾌｸｵｶｹﾝｵｺﾞｵﾘｼ</v>
          </cell>
        </row>
        <row r="1524">
          <cell r="A1524" t="str">
            <v>402176</v>
          </cell>
          <cell r="B1524" t="str">
            <v>福岡県</v>
          </cell>
          <cell r="C1524" t="str">
            <v>筑紫野市</v>
          </cell>
          <cell r="D1524" t="str">
            <v>福岡県筑紫野市</v>
          </cell>
          <cell r="E1524" t="str">
            <v>ﾌｸｵｶｹﾝ</v>
          </cell>
          <cell r="F1524" t="str">
            <v>ﾁｸｼﾉｼ</v>
          </cell>
          <cell r="G1524" t="str">
            <v>ﾌｸｵｶｹﾝﾁｸｼﾉｼ</v>
          </cell>
        </row>
        <row r="1525">
          <cell r="A1525" t="str">
            <v>402184</v>
          </cell>
          <cell r="B1525" t="str">
            <v>福岡県</v>
          </cell>
          <cell r="C1525" t="str">
            <v>春日市</v>
          </cell>
          <cell r="D1525" t="str">
            <v>福岡県春日市</v>
          </cell>
          <cell r="E1525" t="str">
            <v>ﾌｸｵｶｹﾝ</v>
          </cell>
          <cell r="F1525" t="str">
            <v>ｶｽｶﾞｼ</v>
          </cell>
          <cell r="G1525" t="str">
            <v>ﾌｸｵｶｹﾝｶｽｶﾞｼ</v>
          </cell>
        </row>
        <row r="1526">
          <cell r="A1526" t="str">
            <v>402192</v>
          </cell>
          <cell r="B1526" t="str">
            <v>福岡県</v>
          </cell>
          <cell r="C1526" t="str">
            <v>大野城市</v>
          </cell>
          <cell r="D1526" t="str">
            <v>福岡県大野城市</v>
          </cell>
          <cell r="E1526" t="str">
            <v>ﾌｸｵｶｹﾝ</v>
          </cell>
          <cell r="F1526" t="str">
            <v>ｵｵﾉｼﾞｮｳｼ</v>
          </cell>
          <cell r="G1526" t="str">
            <v>ﾌｸｵｶｹﾝｵｵﾉｼﾞｮｳｼ</v>
          </cell>
        </row>
        <row r="1527">
          <cell r="A1527" t="str">
            <v>402206</v>
          </cell>
          <cell r="B1527" t="str">
            <v>福岡県</v>
          </cell>
          <cell r="C1527" t="str">
            <v>宗像市</v>
          </cell>
          <cell r="D1527" t="str">
            <v>福岡県宗像市</v>
          </cell>
          <cell r="E1527" t="str">
            <v>ﾌｸｵｶｹﾝ</v>
          </cell>
          <cell r="F1527" t="str">
            <v>ﾑﾅｶﾀｼ</v>
          </cell>
          <cell r="G1527" t="str">
            <v>ﾌｸｵｶｹﾝﾑﾅｶﾀｼ</v>
          </cell>
        </row>
        <row r="1528">
          <cell r="A1528" t="str">
            <v>402214</v>
          </cell>
          <cell r="B1528" t="str">
            <v>福岡県</v>
          </cell>
          <cell r="C1528" t="str">
            <v>太宰府市</v>
          </cell>
          <cell r="D1528" t="str">
            <v>福岡県太宰府市</v>
          </cell>
          <cell r="E1528" t="str">
            <v>ﾌｸｵｶｹﾝ</v>
          </cell>
          <cell r="F1528" t="str">
            <v>ﾀﾞｻﾞｲﾌｼ</v>
          </cell>
          <cell r="G1528" t="str">
            <v>ﾌｸｵｶｹﾝﾀﾞｻﾞｲﾌｼ</v>
          </cell>
        </row>
        <row r="1529">
          <cell r="A1529" t="str">
            <v>402231</v>
          </cell>
          <cell r="B1529" t="str">
            <v>福岡県</v>
          </cell>
          <cell r="C1529" t="str">
            <v>古賀市</v>
          </cell>
          <cell r="D1529" t="str">
            <v>福岡県古賀市</v>
          </cell>
          <cell r="E1529" t="str">
            <v>ﾌｸｵｶｹﾝ</v>
          </cell>
          <cell r="F1529" t="str">
            <v>ｺｶﾞｼ</v>
          </cell>
          <cell r="G1529" t="str">
            <v>ﾌｸｵｶｹﾝｺｶﾞｼ</v>
          </cell>
        </row>
        <row r="1530">
          <cell r="A1530" t="str">
            <v>402249</v>
          </cell>
          <cell r="B1530" t="str">
            <v>福岡県</v>
          </cell>
          <cell r="C1530" t="str">
            <v>福津市</v>
          </cell>
          <cell r="D1530" t="str">
            <v>福岡県福津市</v>
          </cell>
          <cell r="E1530" t="str">
            <v>ﾌｸｵｶｹﾝ</v>
          </cell>
          <cell r="F1530" t="str">
            <v>ﾌｸﾂｼ</v>
          </cell>
          <cell r="G1530" t="str">
            <v>ﾌｸｵｶｹﾝﾌｸﾂｼ</v>
          </cell>
        </row>
        <row r="1531">
          <cell r="A1531" t="str">
            <v>402257</v>
          </cell>
          <cell r="B1531" t="str">
            <v>福岡県</v>
          </cell>
          <cell r="C1531" t="str">
            <v>うきは市</v>
          </cell>
          <cell r="D1531" t="str">
            <v>福岡県うきは市</v>
          </cell>
          <cell r="E1531" t="str">
            <v>ﾌｸｵｶｹﾝ</v>
          </cell>
          <cell r="F1531" t="str">
            <v>ｳｷﾊｼ</v>
          </cell>
          <cell r="G1531" t="str">
            <v>ﾌｸｵｶｹﾝｳｷﾊｼ</v>
          </cell>
        </row>
        <row r="1532">
          <cell r="A1532" t="str">
            <v>402265</v>
          </cell>
          <cell r="B1532" t="str">
            <v>福岡県</v>
          </cell>
          <cell r="C1532" t="str">
            <v>宮若市</v>
          </cell>
          <cell r="D1532" t="str">
            <v>福岡県宮若市</v>
          </cell>
          <cell r="E1532" t="str">
            <v>ﾌｸｵｶｹﾝ</v>
          </cell>
          <cell r="F1532" t="str">
            <v>ﾐﾔﾜｶｼ</v>
          </cell>
          <cell r="G1532" t="str">
            <v>ﾌｸｵｶｹﾝﾐﾔﾜｶｼ</v>
          </cell>
        </row>
        <row r="1533">
          <cell r="A1533" t="str">
            <v>402273</v>
          </cell>
          <cell r="B1533" t="str">
            <v>福岡県</v>
          </cell>
          <cell r="C1533" t="str">
            <v>嘉麻市</v>
          </cell>
          <cell r="D1533" t="str">
            <v>福岡県嘉麻市</v>
          </cell>
          <cell r="E1533" t="str">
            <v>ﾌｸｵｶｹﾝ</v>
          </cell>
          <cell r="F1533" t="str">
            <v>ｶﾏｼ</v>
          </cell>
          <cell r="G1533" t="str">
            <v>ﾌｸｵｶｹﾝｶﾏｼ</v>
          </cell>
        </row>
        <row r="1534">
          <cell r="A1534" t="str">
            <v>402281</v>
          </cell>
          <cell r="B1534" t="str">
            <v>福岡県</v>
          </cell>
          <cell r="C1534" t="str">
            <v>朝倉市</v>
          </cell>
          <cell r="D1534" t="str">
            <v>福岡県朝倉市</v>
          </cell>
          <cell r="E1534" t="str">
            <v>ﾌｸｵｶｹﾝ</v>
          </cell>
          <cell r="F1534" t="str">
            <v>ｱｻｸﾗｼ</v>
          </cell>
          <cell r="G1534" t="str">
            <v>ﾌｸｵｶｹﾝｱｻｸﾗｼ</v>
          </cell>
        </row>
        <row r="1535">
          <cell r="A1535" t="str">
            <v>402290</v>
          </cell>
          <cell r="B1535" t="str">
            <v>福岡県</v>
          </cell>
          <cell r="C1535" t="str">
            <v>みやま市</v>
          </cell>
          <cell r="D1535" t="str">
            <v>福岡県みやま市</v>
          </cell>
          <cell r="E1535" t="str">
            <v>ﾌｸｵｶｹﾝ</v>
          </cell>
          <cell r="F1535" t="str">
            <v>ﾐﾔﾏｼ</v>
          </cell>
          <cell r="G1535" t="str">
            <v>ﾌｸｵｶｹﾝﾐﾔﾏｼ</v>
          </cell>
        </row>
        <row r="1536">
          <cell r="A1536" t="str">
            <v>402303</v>
          </cell>
          <cell r="B1536" t="str">
            <v>福岡県</v>
          </cell>
          <cell r="C1536" t="str">
            <v>糸島市</v>
          </cell>
          <cell r="D1536" t="str">
            <v>福岡県糸島市</v>
          </cell>
          <cell r="E1536" t="str">
            <v>ﾌｸｵｶｹﾝ</v>
          </cell>
          <cell r="F1536" t="str">
            <v>ｲﾄｼﾏｼ</v>
          </cell>
          <cell r="G1536" t="str">
            <v>ﾌｸｵｶｹﾝｲﾄｼﾏｼ</v>
          </cell>
        </row>
        <row r="1537">
          <cell r="A1537" t="str">
            <v>403059</v>
          </cell>
          <cell r="B1537" t="str">
            <v>福岡県</v>
          </cell>
          <cell r="C1537" t="str">
            <v>那珂川町</v>
          </cell>
          <cell r="D1537" t="str">
            <v>福岡県那珂川町</v>
          </cell>
          <cell r="E1537" t="str">
            <v>ﾌｸｵｶｹﾝ</v>
          </cell>
          <cell r="F1537" t="str">
            <v>ﾅｶｶﾞﾜﾏﾁ</v>
          </cell>
          <cell r="G1537" t="str">
            <v>ﾌｸｵｶｹﾝﾅｶｶﾞﾜﾏﾁ</v>
          </cell>
        </row>
        <row r="1538">
          <cell r="A1538" t="str">
            <v>403415</v>
          </cell>
          <cell r="B1538" t="str">
            <v>福岡県</v>
          </cell>
          <cell r="C1538" t="str">
            <v>宇美町</v>
          </cell>
          <cell r="D1538" t="str">
            <v>福岡県宇美町</v>
          </cell>
          <cell r="E1538" t="str">
            <v>ﾌｸｵｶｹﾝ</v>
          </cell>
          <cell r="F1538" t="str">
            <v>ｳﾐﾏﾁ</v>
          </cell>
          <cell r="G1538" t="str">
            <v>ﾌｸｵｶｹﾝｳﾐﾏﾁ</v>
          </cell>
        </row>
        <row r="1539">
          <cell r="A1539" t="str">
            <v>403423</v>
          </cell>
          <cell r="B1539" t="str">
            <v>福岡県</v>
          </cell>
          <cell r="C1539" t="str">
            <v>篠栗町</v>
          </cell>
          <cell r="D1539" t="str">
            <v>福岡県篠栗町</v>
          </cell>
          <cell r="E1539" t="str">
            <v>ﾌｸｵｶｹﾝ</v>
          </cell>
          <cell r="F1539" t="str">
            <v>ｻｻｸﾞﾘﾏﾁ</v>
          </cell>
          <cell r="G1539" t="str">
            <v>ﾌｸｵｶｹﾝｻｻｸﾞﾘﾏﾁ</v>
          </cell>
        </row>
        <row r="1540">
          <cell r="A1540" t="str">
            <v>403431</v>
          </cell>
          <cell r="B1540" t="str">
            <v>福岡県</v>
          </cell>
          <cell r="C1540" t="str">
            <v>志免町</v>
          </cell>
          <cell r="D1540" t="str">
            <v>福岡県志免町</v>
          </cell>
          <cell r="E1540" t="str">
            <v>ﾌｸｵｶｹﾝ</v>
          </cell>
          <cell r="F1540" t="str">
            <v>ｼﾒﾏﾁ</v>
          </cell>
          <cell r="G1540" t="str">
            <v>ﾌｸｵｶｹﾝｼﾒﾏﾁ</v>
          </cell>
        </row>
        <row r="1541">
          <cell r="A1541" t="str">
            <v>403440</v>
          </cell>
          <cell r="B1541" t="str">
            <v>福岡県</v>
          </cell>
          <cell r="C1541" t="str">
            <v>須恵町</v>
          </cell>
          <cell r="D1541" t="str">
            <v>福岡県須恵町</v>
          </cell>
          <cell r="E1541" t="str">
            <v>ﾌｸｵｶｹﾝ</v>
          </cell>
          <cell r="F1541" t="str">
            <v>ｽｴﾏﾁ</v>
          </cell>
          <cell r="G1541" t="str">
            <v>ﾌｸｵｶｹﾝｽｴﾏﾁ</v>
          </cell>
        </row>
        <row r="1542">
          <cell r="A1542" t="str">
            <v>403458</v>
          </cell>
          <cell r="B1542" t="str">
            <v>福岡県</v>
          </cell>
          <cell r="C1542" t="str">
            <v>新宮町</v>
          </cell>
          <cell r="D1542" t="str">
            <v>福岡県新宮町</v>
          </cell>
          <cell r="E1542" t="str">
            <v>ﾌｸｵｶｹﾝ</v>
          </cell>
          <cell r="F1542" t="str">
            <v>ｼﾝｸﾞｳﾏﾁ</v>
          </cell>
          <cell r="G1542" t="str">
            <v>ﾌｸｵｶｹﾝｼﾝｸﾞｳﾏﾁ</v>
          </cell>
        </row>
        <row r="1543">
          <cell r="A1543" t="str">
            <v>403482</v>
          </cell>
          <cell r="B1543" t="str">
            <v>福岡県</v>
          </cell>
          <cell r="C1543" t="str">
            <v>久山町</v>
          </cell>
          <cell r="D1543" t="str">
            <v>福岡県久山町</v>
          </cell>
          <cell r="E1543" t="str">
            <v>ﾌｸｵｶｹﾝ</v>
          </cell>
          <cell r="F1543" t="str">
            <v>ﾋｻﾔﾏﾏﾁ</v>
          </cell>
          <cell r="G1543" t="str">
            <v>ﾌｸｵｶｹﾝﾋｻﾔﾏﾏﾁ</v>
          </cell>
        </row>
        <row r="1544">
          <cell r="A1544" t="str">
            <v>403491</v>
          </cell>
          <cell r="B1544" t="str">
            <v>福岡県</v>
          </cell>
          <cell r="C1544" t="str">
            <v>粕屋町</v>
          </cell>
          <cell r="D1544" t="str">
            <v>福岡県粕屋町</v>
          </cell>
          <cell r="E1544" t="str">
            <v>ﾌｸｵｶｹﾝ</v>
          </cell>
          <cell r="F1544" t="str">
            <v>ｶｽﾔﾏﾁ</v>
          </cell>
          <cell r="G1544" t="str">
            <v>ﾌｸｵｶｹﾝｶｽﾔﾏﾁ</v>
          </cell>
        </row>
        <row r="1545">
          <cell r="A1545" t="str">
            <v>403814</v>
          </cell>
          <cell r="B1545" t="str">
            <v>福岡県</v>
          </cell>
          <cell r="C1545" t="str">
            <v>芦屋町</v>
          </cell>
          <cell r="D1545" t="str">
            <v>福岡県芦屋町</v>
          </cell>
          <cell r="E1545" t="str">
            <v>ﾌｸｵｶｹﾝ</v>
          </cell>
          <cell r="F1545" t="str">
            <v>ｱｼﾔﾏﾁ</v>
          </cell>
          <cell r="G1545" t="str">
            <v>ﾌｸｵｶｹﾝｱｼﾔﾏﾁ</v>
          </cell>
        </row>
        <row r="1546">
          <cell r="A1546" t="str">
            <v>403822</v>
          </cell>
          <cell r="B1546" t="str">
            <v>福岡県</v>
          </cell>
          <cell r="C1546" t="str">
            <v>水巻町</v>
          </cell>
          <cell r="D1546" t="str">
            <v>福岡県水巻町</v>
          </cell>
          <cell r="E1546" t="str">
            <v>ﾌｸｵｶｹﾝ</v>
          </cell>
          <cell r="F1546" t="str">
            <v>ﾐｽﾞﾏｷﾏﾁ</v>
          </cell>
          <cell r="G1546" t="str">
            <v>ﾌｸｵｶｹﾝﾐｽﾞﾏｷﾏﾁ</v>
          </cell>
        </row>
        <row r="1547">
          <cell r="A1547" t="str">
            <v>403831</v>
          </cell>
          <cell r="B1547" t="str">
            <v>福岡県</v>
          </cell>
          <cell r="C1547" t="str">
            <v>岡垣町</v>
          </cell>
          <cell r="D1547" t="str">
            <v>福岡県岡垣町</v>
          </cell>
          <cell r="E1547" t="str">
            <v>ﾌｸｵｶｹﾝ</v>
          </cell>
          <cell r="F1547" t="str">
            <v>ｵｶｶﾞｷﾏﾁ</v>
          </cell>
          <cell r="G1547" t="str">
            <v>ﾌｸｵｶｹﾝｵｶｶﾞｷﾏﾁ</v>
          </cell>
        </row>
        <row r="1548">
          <cell r="A1548" t="str">
            <v>403849</v>
          </cell>
          <cell r="B1548" t="str">
            <v>福岡県</v>
          </cell>
          <cell r="C1548" t="str">
            <v>遠賀町</v>
          </cell>
          <cell r="D1548" t="str">
            <v>福岡県遠賀町</v>
          </cell>
          <cell r="E1548" t="str">
            <v>ﾌｸｵｶｹﾝ</v>
          </cell>
          <cell r="F1548" t="str">
            <v>ｵﾝｶﾞﾁｮｳ</v>
          </cell>
          <cell r="G1548" t="str">
            <v>ﾌｸｵｶｹﾝｵﾝｶﾞﾁｮｳ</v>
          </cell>
        </row>
        <row r="1549">
          <cell r="A1549" t="str">
            <v>404012</v>
          </cell>
          <cell r="B1549" t="str">
            <v>福岡県</v>
          </cell>
          <cell r="C1549" t="str">
            <v>小竹町</v>
          </cell>
          <cell r="D1549" t="str">
            <v>福岡県小竹町</v>
          </cell>
          <cell r="E1549" t="str">
            <v>ﾌｸｵｶｹﾝ</v>
          </cell>
          <cell r="F1549" t="str">
            <v>ｺﾀｹﾏﾁ</v>
          </cell>
          <cell r="G1549" t="str">
            <v>ﾌｸｵｶｹﾝｺﾀｹﾏﾁ</v>
          </cell>
        </row>
        <row r="1550">
          <cell r="A1550" t="str">
            <v>404021</v>
          </cell>
          <cell r="B1550" t="str">
            <v>福岡県</v>
          </cell>
          <cell r="C1550" t="str">
            <v>鞍手町</v>
          </cell>
          <cell r="D1550" t="str">
            <v>福岡県鞍手町</v>
          </cell>
          <cell r="E1550" t="str">
            <v>ﾌｸｵｶｹﾝ</v>
          </cell>
          <cell r="F1550" t="str">
            <v>ｸﾗﾃﾏﾁ</v>
          </cell>
          <cell r="G1550" t="str">
            <v>ﾌｸｵｶｹﾝｸﾗﾃﾏﾁ</v>
          </cell>
        </row>
        <row r="1551">
          <cell r="A1551" t="str">
            <v>404217</v>
          </cell>
          <cell r="B1551" t="str">
            <v>福岡県</v>
          </cell>
          <cell r="C1551" t="str">
            <v>桂川町</v>
          </cell>
          <cell r="D1551" t="str">
            <v>福岡県桂川町</v>
          </cell>
          <cell r="E1551" t="str">
            <v>ﾌｸｵｶｹﾝ</v>
          </cell>
          <cell r="F1551" t="str">
            <v>ｹｲｾﾝﾏﾁ</v>
          </cell>
          <cell r="G1551" t="str">
            <v>ﾌｸｵｶｹﾝｹｲｾﾝﾏﾁ</v>
          </cell>
        </row>
        <row r="1552">
          <cell r="A1552" t="str">
            <v>404471</v>
          </cell>
          <cell r="B1552" t="str">
            <v>福岡県</v>
          </cell>
          <cell r="C1552" t="str">
            <v>筑前町</v>
          </cell>
          <cell r="D1552" t="str">
            <v>福岡県筑前町</v>
          </cell>
          <cell r="E1552" t="str">
            <v>ﾌｸｵｶｹﾝ</v>
          </cell>
          <cell r="F1552" t="str">
            <v>ﾁｸｾﾞﾝﾏﾁ</v>
          </cell>
          <cell r="G1552" t="str">
            <v>ﾌｸｵｶｹﾝﾁｸｾﾞﾝﾏﾁ</v>
          </cell>
        </row>
        <row r="1553">
          <cell r="A1553" t="str">
            <v>404489</v>
          </cell>
          <cell r="B1553" t="str">
            <v>福岡県</v>
          </cell>
          <cell r="C1553" t="str">
            <v>東峰村</v>
          </cell>
          <cell r="D1553" t="str">
            <v>福岡県東峰村</v>
          </cell>
          <cell r="E1553" t="str">
            <v>ﾌｸｵｶｹﾝ</v>
          </cell>
          <cell r="F1553" t="str">
            <v>ﾄｳﾎｳﾑﾗ</v>
          </cell>
          <cell r="G1553" t="str">
            <v>ﾌｸｵｶｹﾝﾄｳﾎｳﾑﾗ</v>
          </cell>
        </row>
        <row r="1554">
          <cell r="A1554" t="str">
            <v>405035</v>
          </cell>
          <cell r="B1554" t="str">
            <v>福岡県</v>
          </cell>
          <cell r="C1554" t="str">
            <v>大刀洗町</v>
          </cell>
          <cell r="D1554" t="str">
            <v>福岡県大刀洗町</v>
          </cell>
          <cell r="E1554" t="str">
            <v>ﾌｸｵｶｹﾝ</v>
          </cell>
          <cell r="F1554" t="str">
            <v>ﾀﾁｱﾗｲﾏﾁ</v>
          </cell>
          <cell r="G1554" t="str">
            <v>ﾌｸｵｶｹﾝﾀﾁｱﾗｲﾏﾁ</v>
          </cell>
        </row>
        <row r="1555">
          <cell r="A1555" t="str">
            <v>405221</v>
          </cell>
          <cell r="B1555" t="str">
            <v>福岡県</v>
          </cell>
          <cell r="C1555" t="str">
            <v>大木町</v>
          </cell>
          <cell r="D1555" t="str">
            <v>福岡県大木町</v>
          </cell>
          <cell r="E1555" t="str">
            <v>ﾌｸｵｶｹﾝ</v>
          </cell>
          <cell r="F1555" t="str">
            <v>ｵｵｷﾏﾁ</v>
          </cell>
          <cell r="G1555" t="str">
            <v>ﾌｸｵｶｹﾝｵｵｷﾏﾁ</v>
          </cell>
        </row>
        <row r="1556">
          <cell r="A1556" t="str">
            <v>405442</v>
          </cell>
          <cell r="B1556" t="str">
            <v>福岡県</v>
          </cell>
          <cell r="C1556" t="str">
            <v>広川町</v>
          </cell>
          <cell r="D1556" t="str">
            <v>福岡県広川町</v>
          </cell>
          <cell r="E1556" t="str">
            <v>ﾌｸｵｶｹﾝ</v>
          </cell>
          <cell r="F1556" t="str">
            <v>ﾋﾛｶﾜﾏﾁ</v>
          </cell>
          <cell r="G1556" t="str">
            <v>ﾌｸｵｶｹﾝﾋﾛｶﾜﾏﾁ</v>
          </cell>
        </row>
        <row r="1557">
          <cell r="A1557" t="str">
            <v>406015</v>
          </cell>
          <cell r="B1557" t="str">
            <v>福岡県</v>
          </cell>
          <cell r="C1557" t="str">
            <v>香春町</v>
          </cell>
          <cell r="D1557" t="str">
            <v>福岡県香春町</v>
          </cell>
          <cell r="E1557" t="str">
            <v>ﾌｸｵｶｹﾝ</v>
          </cell>
          <cell r="F1557" t="str">
            <v>ｶﾜﾗﾏﾁ</v>
          </cell>
          <cell r="G1557" t="str">
            <v>ﾌｸｵｶｹﾝｶﾜﾗﾏﾁ</v>
          </cell>
        </row>
        <row r="1558">
          <cell r="A1558" t="str">
            <v>406023</v>
          </cell>
          <cell r="B1558" t="str">
            <v>福岡県</v>
          </cell>
          <cell r="C1558" t="str">
            <v>添田町</v>
          </cell>
          <cell r="D1558" t="str">
            <v>福岡県添田町</v>
          </cell>
          <cell r="E1558" t="str">
            <v>ﾌｸｵｶｹﾝ</v>
          </cell>
          <cell r="F1558" t="str">
            <v>ｿｴﾀﾞﾏﾁ</v>
          </cell>
          <cell r="G1558" t="str">
            <v>ﾌｸｵｶｹﾝｿｴﾀﾞﾏﾁ</v>
          </cell>
        </row>
        <row r="1559">
          <cell r="A1559" t="str">
            <v>406040</v>
          </cell>
          <cell r="B1559" t="str">
            <v>福岡県</v>
          </cell>
          <cell r="C1559" t="str">
            <v>糸田町</v>
          </cell>
          <cell r="D1559" t="str">
            <v>福岡県糸田町</v>
          </cell>
          <cell r="E1559" t="str">
            <v>ﾌｸｵｶｹﾝ</v>
          </cell>
          <cell r="F1559" t="str">
            <v>ｲﾄﾀﾞﾏﾁ</v>
          </cell>
          <cell r="G1559" t="str">
            <v>ﾌｸｵｶｹﾝｲﾄﾀﾞﾏﾁ</v>
          </cell>
        </row>
        <row r="1560">
          <cell r="A1560" t="str">
            <v>406058</v>
          </cell>
          <cell r="B1560" t="str">
            <v>福岡県</v>
          </cell>
          <cell r="C1560" t="str">
            <v>川崎町</v>
          </cell>
          <cell r="D1560" t="str">
            <v>福岡県川崎町</v>
          </cell>
          <cell r="E1560" t="str">
            <v>ﾌｸｵｶｹﾝ</v>
          </cell>
          <cell r="F1560" t="str">
            <v>ｶﾜｻｷﾏﾁ</v>
          </cell>
          <cell r="G1560" t="str">
            <v>ﾌｸｵｶｹﾝｶﾜｻｷﾏﾁ</v>
          </cell>
        </row>
        <row r="1561">
          <cell r="A1561" t="str">
            <v>406082</v>
          </cell>
          <cell r="B1561" t="str">
            <v>福岡県</v>
          </cell>
          <cell r="C1561" t="str">
            <v>大任町</v>
          </cell>
          <cell r="D1561" t="str">
            <v>福岡県大任町</v>
          </cell>
          <cell r="E1561" t="str">
            <v>ﾌｸｵｶｹﾝ</v>
          </cell>
          <cell r="F1561" t="str">
            <v>ｵｵﾄｳﾏﾁ</v>
          </cell>
          <cell r="G1561" t="str">
            <v>ﾌｸｵｶｹﾝｵｵﾄｳﾏﾁ</v>
          </cell>
        </row>
        <row r="1562">
          <cell r="A1562" t="str">
            <v>406091</v>
          </cell>
          <cell r="B1562" t="str">
            <v>福岡県</v>
          </cell>
          <cell r="C1562" t="str">
            <v>赤村</v>
          </cell>
          <cell r="D1562" t="str">
            <v>福岡県赤村</v>
          </cell>
          <cell r="E1562" t="str">
            <v>ﾌｸｵｶｹﾝ</v>
          </cell>
          <cell r="F1562" t="str">
            <v>ｱｶﾑﾗ</v>
          </cell>
          <cell r="G1562" t="str">
            <v>ﾌｸｵｶｹﾝｱｶﾑﾗ</v>
          </cell>
        </row>
        <row r="1563">
          <cell r="A1563" t="str">
            <v>406104</v>
          </cell>
          <cell r="B1563" t="str">
            <v>福岡県</v>
          </cell>
          <cell r="C1563" t="str">
            <v>福智町</v>
          </cell>
          <cell r="D1563" t="str">
            <v>福岡県福智町</v>
          </cell>
          <cell r="E1563" t="str">
            <v>ﾌｸｵｶｹﾝ</v>
          </cell>
          <cell r="F1563" t="str">
            <v>ﾌｸﾁﾏﾁ</v>
          </cell>
          <cell r="G1563" t="str">
            <v>ﾌｸｵｶｹﾝﾌｸﾁﾏﾁ</v>
          </cell>
        </row>
        <row r="1564">
          <cell r="A1564" t="str">
            <v>406210</v>
          </cell>
          <cell r="B1564" t="str">
            <v>福岡県</v>
          </cell>
          <cell r="C1564" t="str">
            <v>苅田町</v>
          </cell>
          <cell r="D1564" t="str">
            <v>福岡県苅田町</v>
          </cell>
          <cell r="E1564" t="str">
            <v>ﾌｸｵｶｹﾝ</v>
          </cell>
          <cell r="F1564" t="str">
            <v>ｶﾝﾀﾞﾏﾁ</v>
          </cell>
          <cell r="G1564" t="str">
            <v>ﾌｸｵｶｹﾝｶﾝﾀﾞﾏﾁ</v>
          </cell>
        </row>
        <row r="1565">
          <cell r="A1565" t="str">
            <v>406252</v>
          </cell>
          <cell r="B1565" t="str">
            <v>福岡県</v>
          </cell>
          <cell r="C1565" t="str">
            <v>みやこ町</v>
          </cell>
          <cell r="D1565" t="str">
            <v>福岡県みやこ町</v>
          </cell>
          <cell r="E1565" t="str">
            <v>ﾌｸｵｶｹﾝ</v>
          </cell>
          <cell r="F1565" t="str">
            <v>ﾐﾔｺﾏﾁ</v>
          </cell>
          <cell r="G1565" t="str">
            <v>ﾌｸｵｶｹﾝﾐﾔｺﾏﾁ</v>
          </cell>
        </row>
        <row r="1566">
          <cell r="A1566" t="str">
            <v>406422</v>
          </cell>
          <cell r="B1566" t="str">
            <v>福岡県</v>
          </cell>
          <cell r="C1566" t="str">
            <v>吉富町</v>
          </cell>
          <cell r="D1566" t="str">
            <v>福岡県吉富町</v>
          </cell>
          <cell r="E1566" t="str">
            <v>ﾌｸｵｶｹﾝ</v>
          </cell>
          <cell r="F1566" t="str">
            <v>ﾖｼﾄﾐﾏﾁ</v>
          </cell>
          <cell r="G1566" t="str">
            <v>ﾌｸｵｶｹﾝﾖｼﾄﾐﾏﾁ</v>
          </cell>
        </row>
        <row r="1567">
          <cell r="A1567" t="str">
            <v>406465</v>
          </cell>
          <cell r="B1567" t="str">
            <v>福岡県</v>
          </cell>
          <cell r="C1567" t="str">
            <v>上毛町</v>
          </cell>
          <cell r="D1567" t="str">
            <v>福岡県上毛町</v>
          </cell>
          <cell r="E1567" t="str">
            <v>ﾌｸｵｶｹﾝ</v>
          </cell>
          <cell r="F1567" t="str">
            <v>ｺｳｹﾞﾏﾁ</v>
          </cell>
          <cell r="G1567" t="str">
            <v>ﾌｸｵｶｹﾝｺｳｹﾞﾏﾁ</v>
          </cell>
        </row>
        <row r="1568">
          <cell r="A1568" t="str">
            <v>406473</v>
          </cell>
          <cell r="B1568" t="str">
            <v>福岡県</v>
          </cell>
          <cell r="C1568" t="str">
            <v>築上町</v>
          </cell>
          <cell r="D1568" t="str">
            <v>福岡県築上町</v>
          </cell>
          <cell r="E1568" t="str">
            <v>ﾌｸｵｶｹﾝ</v>
          </cell>
          <cell r="F1568" t="str">
            <v>ﾁｸｼﾞｮｳﾏﾁ</v>
          </cell>
          <cell r="G1568" t="str">
            <v>ﾌｸｵｶｹﾝﾁｸｼﾞｮｳﾏﾁ</v>
          </cell>
        </row>
        <row r="1569">
          <cell r="A1569" t="str">
            <v>410004</v>
          </cell>
          <cell r="B1569" t="str">
            <v>佐賀県</v>
          </cell>
          <cell r="D1569" t="str">
            <v>佐賀県</v>
          </cell>
          <cell r="E1569" t="str">
            <v>ｻｶﾞｹﾝ</v>
          </cell>
          <cell r="G1569" t="str">
            <v>ｻｶﾞｹﾝ</v>
          </cell>
        </row>
        <row r="1570">
          <cell r="A1570" t="str">
            <v>412015</v>
          </cell>
          <cell r="B1570" t="str">
            <v>佐賀県</v>
          </cell>
          <cell r="C1570" t="str">
            <v>佐賀市</v>
          </cell>
          <cell r="D1570" t="str">
            <v>佐賀県佐賀市</v>
          </cell>
          <cell r="E1570" t="str">
            <v>ｻｶﾞｹﾝ</v>
          </cell>
          <cell r="F1570" t="str">
            <v>ｻｶﾞｼ</v>
          </cell>
          <cell r="G1570" t="str">
            <v>ｻｶﾞｹﾝｻｶﾞｼ</v>
          </cell>
        </row>
        <row r="1571">
          <cell r="A1571" t="str">
            <v>412023</v>
          </cell>
          <cell r="B1571" t="str">
            <v>佐賀県</v>
          </cell>
          <cell r="C1571" t="str">
            <v>唐津市</v>
          </cell>
          <cell r="D1571" t="str">
            <v>佐賀県唐津市</v>
          </cell>
          <cell r="E1571" t="str">
            <v>ｻｶﾞｹﾝ</v>
          </cell>
          <cell r="F1571" t="str">
            <v>ｶﾗﾂｼ</v>
          </cell>
          <cell r="G1571" t="str">
            <v>ｻｶﾞｹﾝｶﾗﾂｼ</v>
          </cell>
        </row>
        <row r="1572">
          <cell r="A1572" t="str">
            <v>412031</v>
          </cell>
          <cell r="B1572" t="str">
            <v>佐賀県</v>
          </cell>
          <cell r="C1572" t="str">
            <v>鳥栖市</v>
          </cell>
          <cell r="D1572" t="str">
            <v>佐賀県鳥栖市</v>
          </cell>
          <cell r="E1572" t="str">
            <v>ｻｶﾞｹﾝ</v>
          </cell>
          <cell r="F1572" t="str">
            <v>ﾄｽｼ</v>
          </cell>
          <cell r="G1572" t="str">
            <v>ｻｶﾞｹﾝﾄｽｼ</v>
          </cell>
        </row>
        <row r="1573">
          <cell r="A1573" t="str">
            <v>412040</v>
          </cell>
          <cell r="B1573" t="str">
            <v>佐賀県</v>
          </cell>
          <cell r="C1573" t="str">
            <v>多久市</v>
          </cell>
          <cell r="D1573" t="str">
            <v>佐賀県多久市</v>
          </cell>
          <cell r="E1573" t="str">
            <v>ｻｶﾞｹﾝ</v>
          </cell>
          <cell r="F1573" t="str">
            <v>ﾀｸｼ</v>
          </cell>
          <cell r="G1573" t="str">
            <v>ｻｶﾞｹﾝﾀｸｼ</v>
          </cell>
        </row>
        <row r="1574">
          <cell r="A1574" t="str">
            <v>412058</v>
          </cell>
          <cell r="B1574" t="str">
            <v>佐賀県</v>
          </cell>
          <cell r="C1574" t="str">
            <v>伊万里市</v>
          </cell>
          <cell r="D1574" t="str">
            <v>佐賀県伊万里市</v>
          </cell>
          <cell r="E1574" t="str">
            <v>ｻｶﾞｹﾝ</v>
          </cell>
          <cell r="F1574" t="str">
            <v>ｲﾏﾘｼ</v>
          </cell>
          <cell r="G1574" t="str">
            <v>ｻｶﾞｹﾝｲﾏﾘｼ</v>
          </cell>
        </row>
        <row r="1575">
          <cell r="A1575" t="str">
            <v>412066</v>
          </cell>
          <cell r="B1575" t="str">
            <v>佐賀県</v>
          </cell>
          <cell r="C1575" t="str">
            <v>武雄市</v>
          </cell>
          <cell r="D1575" t="str">
            <v>佐賀県武雄市</v>
          </cell>
          <cell r="E1575" t="str">
            <v>ｻｶﾞｹﾝ</v>
          </cell>
          <cell r="F1575" t="str">
            <v>ﾀｹｵｼ</v>
          </cell>
          <cell r="G1575" t="str">
            <v>ｻｶﾞｹﾝﾀｹｵｼ</v>
          </cell>
        </row>
        <row r="1576">
          <cell r="A1576" t="str">
            <v>412074</v>
          </cell>
          <cell r="B1576" t="str">
            <v>佐賀県</v>
          </cell>
          <cell r="C1576" t="str">
            <v>鹿島市</v>
          </cell>
          <cell r="D1576" t="str">
            <v>佐賀県鹿島市</v>
          </cell>
          <cell r="E1576" t="str">
            <v>ｻｶﾞｹﾝ</v>
          </cell>
          <cell r="F1576" t="str">
            <v>ｶｼﾏｼ</v>
          </cell>
          <cell r="G1576" t="str">
            <v>ｻｶﾞｹﾝｶｼﾏｼ</v>
          </cell>
        </row>
        <row r="1577">
          <cell r="A1577" t="str">
            <v>412082</v>
          </cell>
          <cell r="B1577" t="str">
            <v>佐賀県</v>
          </cell>
          <cell r="C1577" t="str">
            <v>小城市</v>
          </cell>
          <cell r="D1577" t="str">
            <v>佐賀県小城市</v>
          </cell>
          <cell r="E1577" t="str">
            <v>ｻｶﾞｹﾝ</v>
          </cell>
          <cell r="F1577" t="str">
            <v>ｵｷﾞｼ</v>
          </cell>
          <cell r="G1577" t="str">
            <v>ｻｶﾞｹﾝｵｷﾞｼ</v>
          </cell>
        </row>
        <row r="1578">
          <cell r="A1578" t="str">
            <v>412091</v>
          </cell>
          <cell r="B1578" t="str">
            <v>佐賀県</v>
          </cell>
          <cell r="C1578" t="str">
            <v>嬉野市</v>
          </cell>
          <cell r="D1578" t="str">
            <v>佐賀県嬉野市</v>
          </cell>
          <cell r="E1578" t="str">
            <v>ｻｶﾞｹﾝ</v>
          </cell>
          <cell r="F1578" t="str">
            <v>ｳﾚｼﾉｼ</v>
          </cell>
          <cell r="G1578" t="str">
            <v>ｻｶﾞｹﾝｳﾚｼﾉｼ</v>
          </cell>
        </row>
        <row r="1579">
          <cell r="A1579" t="str">
            <v>412104</v>
          </cell>
          <cell r="B1579" t="str">
            <v>佐賀県</v>
          </cell>
          <cell r="C1579" t="str">
            <v>神埼市</v>
          </cell>
          <cell r="D1579" t="str">
            <v>佐賀県神埼市</v>
          </cell>
          <cell r="E1579" t="str">
            <v>ｻｶﾞｹﾝ</v>
          </cell>
          <cell r="F1579" t="str">
            <v>ｶﾝｻﾞｷｼ</v>
          </cell>
          <cell r="G1579" t="str">
            <v>ｻｶﾞｹﾝｶﾝｻﾞｷｼ</v>
          </cell>
        </row>
        <row r="1580">
          <cell r="A1580" t="str">
            <v>413275</v>
          </cell>
          <cell r="B1580" t="str">
            <v>佐賀県</v>
          </cell>
          <cell r="C1580" t="str">
            <v>吉野ヶ里町</v>
          </cell>
          <cell r="D1580" t="str">
            <v>佐賀県吉野ヶ里町</v>
          </cell>
          <cell r="E1580" t="str">
            <v>ｻｶﾞｹﾝ</v>
          </cell>
          <cell r="F1580" t="str">
            <v>ﾖｼﾉｶﾞﾘﾁｮｳ</v>
          </cell>
          <cell r="G1580" t="str">
            <v>ｻｶﾞｹﾝﾖｼﾉｶﾞﾘﾁｮｳ</v>
          </cell>
        </row>
        <row r="1581">
          <cell r="A1581" t="str">
            <v>413411</v>
          </cell>
          <cell r="B1581" t="str">
            <v>佐賀県</v>
          </cell>
          <cell r="C1581" t="str">
            <v>基山町</v>
          </cell>
          <cell r="D1581" t="str">
            <v>佐賀県基山町</v>
          </cell>
          <cell r="E1581" t="str">
            <v>ｻｶﾞｹﾝ</v>
          </cell>
          <cell r="F1581" t="str">
            <v>ｷﾔﾏﾁｮｳ</v>
          </cell>
          <cell r="G1581" t="str">
            <v>ｻｶﾞｹﾝｷﾔﾏﾁｮｳ</v>
          </cell>
        </row>
        <row r="1582">
          <cell r="A1582" t="str">
            <v>413453</v>
          </cell>
          <cell r="B1582" t="str">
            <v>佐賀県</v>
          </cell>
          <cell r="C1582" t="str">
            <v>上峰町</v>
          </cell>
          <cell r="D1582" t="str">
            <v>佐賀県上峰町</v>
          </cell>
          <cell r="E1582" t="str">
            <v>ｻｶﾞｹﾝ</v>
          </cell>
          <cell r="F1582" t="str">
            <v>ｶﾐﾐﾈﾁｮｳ</v>
          </cell>
          <cell r="G1582" t="str">
            <v>ｻｶﾞｹﾝｶﾐﾐﾈﾁｮｳ</v>
          </cell>
        </row>
        <row r="1583">
          <cell r="A1583" t="str">
            <v>413461</v>
          </cell>
          <cell r="B1583" t="str">
            <v>佐賀県</v>
          </cell>
          <cell r="C1583" t="str">
            <v>みやき町</v>
          </cell>
          <cell r="D1583" t="str">
            <v>佐賀県みやき町</v>
          </cell>
          <cell r="E1583" t="str">
            <v>ｻｶﾞｹﾝ</v>
          </cell>
          <cell r="F1583" t="str">
            <v>ﾐﾔｷﾁｮｳ</v>
          </cell>
          <cell r="G1583" t="str">
            <v>ｻｶﾞｹﾝﾐﾔｷﾁｮｳ</v>
          </cell>
        </row>
        <row r="1584">
          <cell r="A1584" t="str">
            <v>413879</v>
          </cell>
          <cell r="B1584" t="str">
            <v>佐賀県</v>
          </cell>
          <cell r="C1584" t="str">
            <v>玄海町</v>
          </cell>
          <cell r="D1584" t="str">
            <v>佐賀県玄海町</v>
          </cell>
          <cell r="E1584" t="str">
            <v>ｻｶﾞｹﾝ</v>
          </cell>
          <cell r="F1584" t="str">
            <v>ｹﾞﾝｶｲﾁｮｳ</v>
          </cell>
          <cell r="G1584" t="str">
            <v>ｻｶﾞｹﾝｹﾞﾝｶｲﾁｮｳ</v>
          </cell>
        </row>
        <row r="1585">
          <cell r="A1585" t="str">
            <v>414018</v>
          </cell>
          <cell r="B1585" t="str">
            <v>佐賀県</v>
          </cell>
          <cell r="C1585" t="str">
            <v>有田町</v>
          </cell>
          <cell r="D1585" t="str">
            <v>佐賀県有田町</v>
          </cell>
          <cell r="E1585" t="str">
            <v>ｻｶﾞｹﾝ</v>
          </cell>
          <cell r="F1585" t="str">
            <v>ｱﾘﾀﾁｮｳ</v>
          </cell>
          <cell r="G1585" t="str">
            <v>ｻｶﾞｹﾝｱﾘﾀﾁｮｳ</v>
          </cell>
        </row>
        <row r="1586">
          <cell r="A1586" t="str">
            <v>414239</v>
          </cell>
          <cell r="B1586" t="str">
            <v>佐賀県</v>
          </cell>
          <cell r="C1586" t="str">
            <v>大町町</v>
          </cell>
          <cell r="D1586" t="str">
            <v>佐賀県大町町</v>
          </cell>
          <cell r="E1586" t="str">
            <v>ｻｶﾞｹﾝ</v>
          </cell>
          <cell r="F1586" t="str">
            <v>ｵｵﾏﾁﾁｮｳ</v>
          </cell>
          <cell r="G1586" t="str">
            <v>ｻｶﾞｹﾝｵｵﾏﾁﾁｮｳ</v>
          </cell>
        </row>
        <row r="1587">
          <cell r="A1587" t="str">
            <v>414247</v>
          </cell>
          <cell r="B1587" t="str">
            <v>佐賀県</v>
          </cell>
          <cell r="C1587" t="str">
            <v>江北町</v>
          </cell>
          <cell r="D1587" t="str">
            <v>佐賀県江北町</v>
          </cell>
          <cell r="E1587" t="str">
            <v>ｻｶﾞｹﾝ</v>
          </cell>
          <cell r="F1587" t="str">
            <v>ｺｳﾎｸﾏﾁ</v>
          </cell>
          <cell r="G1587" t="str">
            <v>ｻｶﾞｹﾝｺｳﾎｸﾏﾁ</v>
          </cell>
        </row>
        <row r="1588">
          <cell r="A1588" t="str">
            <v>414255</v>
          </cell>
          <cell r="B1588" t="str">
            <v>佐賀県</v>
          </cell>
          <cell r="C1588" t="str">
            <v>白石町</v>
          </cell>
          <cell r="D1588" t="str">
            <v>佐賀県白石町</v>
          </cell>
          <cell r="E1588" t="str">
            <v>ｻｶﾞｹﾝ</v>
          </cell>
          <cell r="F1588" t="str">
            <v>ｼﾛｲｼﾁｮｳ</v>
          </cell>
          <cell r="G1588" t="str">
            <v>ｻｶﾞｹﾝｼﾛｲｼﾁｮｳ</v>
          </cell>
        </row>
        <row r="1589">
          <cell r="A1589" t="str">
            <v>414417</v>
          </cell>
          <cell r="B1589" t="str">
            <v>佐賀県</v>
          </cell>
          <cell r="C1589" t="str">
            <v>太良町</v>
          </cell>
          <cell r="D1589" t="str">
            <v>佐賀県太良町</v>
          </cell>
          <cell r="E1589" t="str">
            <v>ｻｶﾞｹﾝ</v>
          </cell>
          <cell r="F1589" t="str">
            <v>ﾀﾗﾁｮｳ</v>
          </cell>
          <cell r="G1589" t="str">
            <v>ｻｶﾞｹﾝﾀﾗﾁｮｳ</v>
          </cell>
        </row>
        <row r="1590">
          <cell r="A1590" t="str">
            <v>420000</v>
          </cell>
          <cell r="B1590" t="str">
            <v>長崎県</v>
          </cell>
          <cell r="D1590" t="str">
            <v>長崎県</v>
          </cell>
          <cell r="E1590" t="str">
            <v>ﾅｶﾞｻｷｹﾝ</v>
          </cell>
          <cell r="G1590" t="str">
            <v>ﾅｶﾞｻｷｹﾝ</v>
          </cell>
        </row>
        <row r="1591">
          <cell r="A1591" t="str">
            <v>422011</v>
          </cell>
          <cell r="B1591" t="str">
            <v>長崎県</v>
          </cell>
          <cell r="C1591" t="str">
            <v>長崎市</v>
          </cell>
          <cell r="D1591" t="str">
            <v>長崎県長崎市</v>
          </cell>
          <cell r="E1591" t="str">
            <v>ﾅｶﾞｻｷｹﾝ</v>
          </cell>
          <cell r="F1591" t="str">
            <v>ﾅｶﾞｻｷｼ</v>
          </cell>
          <cell r="G1591" t="str">
            <v>ﾅｶﾞｻｷｹﾝﾅｶﾞｻｷｼ</v>
          </cell>
        </row>
        <row r="1592">
          <cell r="A1592" t="str">
            <v>422029</v>
          </cell>
          <cell r="B1592" t="str">
            <v>長崎県</v>
          </cell>
          <cell r="C1592" t="str">
            <v>佐世保市</v>
          </cell>
          <cell r="D1592" t="str">
            <v>長崎県佐世保市</v>
          </cell>
          <cell r="E1592" t="str">
            <v>ﾅｶﾞｻｷｹﾝ</v>
          </cell>
          <cell r="F1592" t="str">
            <v>ｻｾﾎﾞｼ</v>
          </cell>
          <cell r="G1592" t="str">
            <v>ﾅｶﾞｻｷｹﾝｻｾﾎﾞｼ</v>
          </cell>
        </row>
        <row r="1593">
          <cell r="A1593" t="str">
            <v>422037</v>
          </cell>
          <cell r="B1593" t="str">
            <v>長崎県</v>
          </cell>
          <cell r="C1593" t="str">
            <v>島原市</v>
          </cell>
          <cell r="D1593" t="str">
            <v>長崎県島原市</v>
          </cell>
          <cell r="E1593" t="str">
            <v>ﾅｶﾞｻｷｹﾝ</v>
          </cell>
          <cell r="F1593" t="str">
            <v>ｼﾏﾊﾞﾗｼ</v>
          </cell>
          <cell r="G1593" t="str">
            <v>ﾅｶﾞｻｷｹﾝｼﾏﾊﾞﾗｼ</v>
          </cell>
        </row>
        <row r="1594">
          <cell r="A1594" t="str">
            <v>422045</v>
          </cell>
          <cell r="B1594" t="str">
            <v>長崎県</v>
          </cell>
          <cell r="C1594" t="str">
            <v>諫早市</v>
          </cell>
          <cell r="D1594" t="str">
            <v>長崎県諫早市</v>
          </cell>
          <cell r="E1594" t="str">
            <v>ﾅｶﾞｻｷｹﾝ</v>
          </cell>
          <cell r="F1594" t="str">
            <v>ｲｻﾊﾔｼ</v>
          </cell>
          <cell r="G1594" t="str">
            <v>ﾅｶﾞｻｷｹﾝｲｻﾊﾔｼ</v>
          </cell>
        </row>
        <row r="1595">
          <cell r="A1595" t="str">
            <v>422053</v>
          </cell>
          <cell r="B1595" t="str">
            <v>長崎県</v>
          </cell>
          <cell r="C1595" t="str">
            <v>大村市</v>
          </cell>
          <cell r="D1595" t="str">
            <v>長崎県大村市</v>
          </cell>
          <cell r="E1595" t="str">
            <v>ﾅｶﾞｻｷｹﾝ</v>
          </cell>
          <cell r="F1595" t="str">
            <v>ｵｵﾑﾗｼ</v>
          </cell>
          <cell r="G1595" t="str">
            <v>ﾅｶﾞｻｷｹﾝｵｵﾑﾗｼ</v>
          </cell>
        </row>
        <row r="1596">
          <cell r="A1596" t="str">
            <v>422070</v>
          </cell>
          <cell r="B1596" t="str">
            <v>長崎県</v>
          </cell>
          <cell r="C1596" t="str">
            <v>平戸市</v>
          </cell>
          <cell r="D1596" t="str">
            <v>長崎県平戸市</v>
          </cell>
          <cell r="E1596" t="str">
            <v>ﾅｶﾞｻｷｹﾝ</v>
          </cell>
          <cell r="F1596" t="str">
            <v>ﾋﾗﾄﾞｼ</v>
          </cell>
          <cell r="G1596" t="str">
            <v>ﾅｶﾞｻｷｹﾝﾋﾗﾄﾞｼ</v>
          </cell>
        </row>
        <row r="1597">
          <cell r="A1597" t="str">
            <v>422088</v>
          </cell>
          <cell r="B1597" t="str">
            <v>長崎県</v>
          </cell>
          <cell r="C1597" t="str">
            <v>松浦市</v>
          </cell>
          <cell r="D1597" t="str">
            <v>長崎県松浦市</v>
          </cell>
          <cell r="E1597" t="str">
            <v>ﾅｶﾞｻｷｹﾝ</v>
          </cell>
          <cell r="F1597" t="str">
            <v>ﾏﾂｳﾗｼ</v>
          </cell>
          <cell r="G1597" t="str">
            <v>ﾅｶﾞｻｷｹﾝﾏﾂｳﾗｼ</v>
          </cell>
        </row>
        <row r="1598">
          <cell r="A1598" t="str">
            <v>422096</v>
          </cell>
          <cell r="B1598" t="str">
            <v>長崎県</v>
          </cell>
          <cell r="C1598" t="str">
            <v>対馬市</v>
          </cell>
          <cell r="D1598" t="str">
            <v>長崎県対馬市</v>
          </cell>
          <cell r="E1598" t="str">
            <v>ﾅｶﾞｻｷｹﾝ</v>
          </cell>
          <cell r="F1598" t="str">
            <v>ﾂｼﾏｼ</v>
          </cell>
          <cell r="G1598" t="str">
            <v>ﾅｶﾞｻｷｹﾝﾂｼﾏｼ</v>
          </cell>
        </row>
        <row r="1599">
          <cell r="A1599" t="str">
            <v>422100</v>
          </cell>
          <cell r="B1599" t="str">
            <v>長崎県</v>
          </cell>
          <cell r="C1599" t="str">
            <v>壱岐市</v>
          </cell>
          <cell r="D1599" t="str">
            <v>長崎県壱岐市</v>
          </cell>
          <cell r="E1599" t="str">
            <v>ﾅｶﾞｻｷｹﾝ</v>
          </cell>
          <cell r="F1599" t="str">
            <v>ｲｷｼ</v>
          </cell>
          <cell r="G1599" t="str">
            <v>ﾅｶﾞｻｷｹﾝｲｷｼ</v>
          </cell>
        </row>
        <row r="1600">
          <cell r="A1600" t="str">
            <v>422118</v>
          </cell>
          <cell r="B1600" t="str">
            <v>長崎県</v>
          </cell>
          <cell r="C1600" t="str">
            <v>五島市</v>
          </cell>
          <cell r="D1600" t="str">
            <v>長崎県五島市</v>
          </cell>
          <cell r="E1600" t="str">
            <v>ﾅｶﾞｻｷｹﾝ</v>
          </cell>
          <cell r="F1600" t="str">
            <v>ｺﾞﾄｳｼ</v>
          </cell>
          <cell r="G1600" t="str">
            <v>ﾅｶﾞｻｷｹﾝｺﾞﾄｳｼ</v>
          </cell>
        </row>
        <row r="1601">
          <cell r="A1601" t="str">
            <v>422126</v>
          </cell>
          <cell r="B1601" t="str">
            <v>長崎県</v>
          </cell>
          <cell r="C1601" t="str">
            <v>西海市</v>
          </cell>
          <cell r="D1601" t="str">
            <v>長崎県西海市</v>
          </cell>
          <cell r="E1601" t="str">
            <v>ﾅｶﾞｻｷｹﾝ</v>
          </cell>
          <cell r="F1601" t="str">
            <v>ｻｲｶｲｼ</v>
          </cell>
          <cell r="G1601" t="str">
            <v>ﾅｶﾞｻｷｹﾝｻｲｶｲｼ</v>
          </cell>
        </row>
        <row r="1602">
          <cell r="A1602" t="str">
            <v>422134</v>
          </cell>
          <cell r="B1602" t="str">
            <v>長崎県</v>
          </cell>
          <cell r="C1602" t="str">
            <v>雲仙市</v>
          </cell>
          <cell r="D1602" t="str">
            <v>長崎県雲仙市</v>
          </cell>
          <cell r="E1602" t="str">
            <v>ﾅｶﾞｻｷｹﾝ</v>
          </cell>
          <cell r="F1602" t="str">
            <v>ｳﾝｾﾞﾝｼ</v>
          </cell>
          <cell r="G1602" t="str">
            <v>ﾅｶﾞｻｷｹﾝｳﾝｾﾞﾝｼ</v>
          </cell>
        </row>
        <row r="1603">
          <cell r="A1603" t="str">
            <v>422142</v>
          </cell>
          <cell r="B1603" t="str">
            <v>長崎県</v>
          </cell>
          <cell r="C1603" t="str">
            <v>南島原市</v>
          </cell>
          <cell r="D1603" t="str">
            <v>長崎県南島原市</v>
          </cell>
          <cell r="E1603" t="str">
            <v>ﾅｶﾞｻｷｹﾝ</v>
          </cell>
          <cell r="F1603" t="str">
            <v>ﾐﾅﾐｼﾏﾊﾞﾗｼ</v>
          </cell>
          <cell r="G1603" t="str">
            <v>ﾅｶﾞｻｷｹﾝﾐﾅﾐｼﾏﾊﾞﾗｼ</v>
          </cell>
        </row>
        <row r="1604">
          <cell r="A1604" t="str">
            <v>423076</v>
          </cell>
          <cell r="B1604" t="str">
            <v>長崎県</v>
          </cell>
          <cell r="C1604" t="str">
            <v>長与町</v>
          </cell>
          <cell r="D1604" t="str">
            <v>長崎県長与町</v>
          </cell>
          <cell r="E1604" t="str">
            <v>ﾅｶﾞｻｷｹﾝ</v>
          </cell>
          <cell r="F1604" t="str">
            <v>ﾅｶﾞﾖﾁｮｳ</v>
          </cell>
          <cell r="G1604" t="str">
            <v>ﾅｶﾞｻｷｹﾝﾅｶﾞﾖﾁｮｳ</v>
          </cell>
        </row>
        <row r="1605">
          <cell r="A1605" t="str">
            <v>423084</v>
          </cell>
          <cell r="B1605" t="str">
            <v>長崎県</v>
          </cell>
          <cell r="C1605" t="str">
            <v>時津町</v>
          </cell>
          <cell r="D1605" t="str">
            <v>長崎県時津町</v>
          </cell>
          <cell r="E1605" t="str">
            <v>ﾅｶﾞｻｷｹﾝ</v>
          </cell>
          <cell r="F1605" t="str">
            <v>ﾄｷﾞﾂﾁｮｳ</v>
          </cell>
          <cell r="G1605" t="str">
            <v>ﾅｶﾞｻｷｹﾝﾄｷﾞﾂﾁｮｳ</v>
          </cell>
        </row>
        <row r="1606">
          <cell r="A1606" t="str">
            <v>423211</v>
          </cell>
          <cell r="B1606" t="str">
            <v>長崎県</v>
          </cell>
          <cell r="C1606" t="str">
            <v>東彼杵町</v>
          </cell>
          <cell r="D1606" t="str">
            <v>長崎県東彼杵町</v>
          </cell>
          <cell r="E1606" t="str">
            <v>ﾅｶﾞｻｷｹﾝ</v>
          </cell>
          <cell r="F1606" t="str">
            <v>ﾋｶﾞｼｿﾉｷﾞﾁｮｳ</v>
          </cell>
          <cell r="G1606" t="str">
            <v>ﾅｶﾞｻｷｹﾝﾋｶﾞｼｿﾉｷﾞﾁｮｳ</v>
          </cell>
        </row>
        <row r="1607">
          <cell r="A1607" t="str">
            <v>423220</v>
          </cell>
          <cell r="B1607" t="str">
            <v>長崎県</v>
          </cell>
          <cell r="C1607" t="str">
            <v>川棚町</v>
          </cell>
          <cell r="D1607" t="str">
            <v>長崎県川棚町</v>
          </cell>
          <cell r="E1607" t="str">
            <v>ﾅｶﾞｻｷｹﾝ</v>
          </cell>
          <cell r="F1607" t="str">
            <v>ｶﾜﾀﾅﾁｮｳ</v>
          </cell>
          <cell r="G1607" t="str">
            <v>ﾅｶﾞｻｷｹﾝｶﾜﾀﾅﾁｮｳ</v>
          </cell>
        </row>
        <row r="1608">
          <cell r="A1608" t="str">
            <v>423238</v>
          </cell>
          <cell r="B1608" t="str">
            <v>長崎県</v>
          </cell>
          <cell r="C1608" t="str">
            <v>波佐見町</v>
          </cell>
          <cell r="D1608" t="str">
            <v>長崎県波佐見町</v>
          </cell>
          <cell r="E1608" t="str">
            <v>ﾅｶﾞｻｷｹﾝ</v>
          </cell>
          <cell r="F1608" t="str">
            <v>ﾊｻﾐﾁｮｳ</v>
          </cell>
          <cell r="G1608" t="str">
            <v>ﾅｶﾞｻｷｹﾝﾊｻﾐﾁｮｳ</v>
          </cell>
        </row>
        <row r="1609">
          <cell r="A1609" t="str">
            <v>423831</v>
          </cell>
          <cell r="B1609" t="str">
            <v>長崎県</v>
          </cell>
          <cell r="C1609" t="str">
            <v>小値賀町</v>
          </cell>
          <cell r="D1609" t="str">
            <v>長崎県小値賀町</v>
          </cell>
          <cell r="E1609" t="str">
            <v>ﾅｶﾞｻｷｹﾝ</v>
          </cell>
          <cell r="F1609" t="str">
            <v>ｵﾁﾞｶﾁｮｳ</v>
          </cell>
          <cell r="G1609" t="str">
            <v>ﾅｶﾞｻｷｹﾝｵﾁﾞｶﾁｮｳ</v>
          </cell>
        </row>
        <row r="1610">
          <cell r="A1610" t="str">
            <v>423912</v>
          </cell>
          <cell r="B1610" t="str">
            <v>長崎県</v>
          </cell>
          <cell r="C1610" t="str">
            <v>佐々町</v>
          </cell>
          <cell r="D1610" t="str">
            <v>長崎県佐々町</v>
          </cell>
          <cell r="E1610" t="str">
            <v>ﾅｶﾞｻｷｹﾝ</v>
          </cell>
          <cell r="F1610" t="str">
            <v>ｻｻﾞﾁｮｳ</v>
          </cell>
          <cell r="G1610" t="str">
            <v>ﾅｶﾞｻｷｹﾝｻｻﾞﾁｮｳ</v>
          </cell>
        </row>
        <row r="1611">
          <cell r="A1611" t="str">
            <v>424111</v>
          </cell>
          <cell r="B1611" t="str">
            <v>長崎県</v>
          </cell>
          <cell r="C1611" t="str">
            <v>新上五島町</v>
          </cell>
          <cell r="D1611" t="str">
            <v>長崎県新上五島町</v>
          </cell>
          <cell r="E1611" t="str">
            <v>ﾅｶﾞｻｷｹﾝ</v>
          </cell>
          <cell r="F1611" t="str">
            <v>ｼﾝｶﾐｺﾞﾄｳﾁｮｳ</v>
          </cell>
          <cell r="G1611" t="str">
            <v>ﾅｶﾞｻｷｹﾝｼﾝｶﾐｺﾞﾄｳﾁｮｳ</v>
          </cell>
        </row>
        <row r="1612">
          <cell r="A1612" t="str">
            <v>430005</v>
          </cell>
          <cell r="B1612" t="str">
            <v>熊本県</v>
          </cell>
          <cell r="D1612" t="str">
            <v>熊本県</v>
          </cell>
          <cell r="E1612" t="str">
            <v>ｸﾏﾓﾄｹﾝ</v>
          </cell>
          <cell r="G1612" t="str">
            <v>ｸﾏﾓﾄｹﾝ</v>
          </cell>
        </row>
        <row r="1613">
          <cell r="A1613" t="str">
            <v>431001</v>
          </cell>
          <cell r="B1613" t="str">
            <v>熊本県</v>
          </cell>
          <cell r="C1613" t="str">
            <v>熊本市</v>
          </cell>
          <cell r="D1613" t="str">
            <v>熊本県熊本市</v>
          </cell>
          <cell r="E1613" t="str">
            <v>ｸﾏﾓﾄｹﾝ</v>
          </cell>
          <cell r="F1613" t="str">
            <v>ｸﾏﾓﾄｼ</v>
          </cell>
          <cell r="G1613" t="str">
            <v>ｸﾏﾓﾄｹﾝｸﾏﾓﾄｼ</v>
          </cell>
        </row>
        <row r="1614">
          <cell r="A1614" t="str">
            <v>432024</v>
          </cell>
          <cell r="B1614" t="str">
            <v>熊本県</v>
          </cell>
          <cell r="C1614" t="str">
            <v>八代市</v>
          </cell>
          <cell r="D1614" t="str">
            <v>熊本県八代市</v>
          </cell>
          <cell r="E1614" t="str">
            <v>ｸﾏﾓﾄｹﾝ</v>
          </cell>
          <cell r="F1614" t="str">
            <v>ﾔﾂｼﾛｼ</v>
          </cell>
          <cell r="G1614" t="str">
            <v>ｸﾏﾓﾄｹﾝﾔﾂｼﾛｼ</v>
          </cell>
        </row>
        <row r="1615">
          <cell r="A1615" t="str">
            <v>432032</v>
          </cell>
          <cell r="B1615" t="str">
            <v>熊本県</v>
          </cell>
          <cell r="C1615" t="str">
            <v>人吉市</v>
          </cell>
          <cell r="D1615" t="str">
            <v>熊本県人吉市</v>
          </cell>
          <cell r="E1615" t="str">
            <v>ｸﾏﾓﾄｹﾝ</v>
          </cell>
          <cell r="F1615" t="str">
            <v>ﾋﾄﾖｼｼ</v>
          </cell>
          <cell r="G1615" t="str">
            <v>ｸﾏﾓﾄｹﾝﾋﾄﾖｼｼ</v>
          </cell>
        </row>
        <row r="1616">
          <cell r="A1616" t="str">
            <v>432041</v>
          </cell>
          <cell r="B1616" t="str">
            <v>熊本県</v>
          </cell>
          <cell r="C1616" t="str">
            <v>荒尾市</v>
          </cell>
          <cell r="D1616" t="str">
            <v>熊本県荒尾市</v>
          </cell>
          <cell r="E1616" t="str">
            <v>ｸﾏﾓﾄｹﾝ</v>
          </cell>
          <cell r="F1616" t="str">
            <v>ｱﾗｵｼ</v>
          </cell>
          <cell r="G1616" t="str">
            <v>ｸﾏﾓﾄｹﾝｱﾗｵｼ</v>
          </cell>
        </row>
        <row r="1617">
          <cell r="A1617" t="str">
            <v>432059</v>
          </cell>
          <cell r="B1617" t="str">
            <v>熊本県</v>
          </cell>
          <cell r="C1617" t="str">
            <v>水俣市</v>
          </cell>
          <cell r="D1617" t="str">
            <v>熊本県水俣市</v>
          </cell>
          <cell r="E1617" t="str">
            <v>ｸﾏﾓﾄｹﾝ</v>
          </cell>
          <cell r="F1617" t="str">
            <v>ﾐﾅﾏﾀｼ</v>
          </cell>
          <cell r="G1617" t="str">
            <v>ｸﾏﾓﾄｹﾝﾐﾅﾏﾀｼ</v>
          </cell>
        </row>
        <row r="1618">
          <cell r="A1618" t="str">
            <v>432067</v>
          </cell>
          <cell r="B1618" t="str">
            <v>熊本県</v>
          </cell>
          <cell r="C1618" t="str">
            <v>玉名市</v>
          </cell>
          <cell r="D1618" t="str">
            <v>熊本県玉名市</v>
          </cell>
          <cell r="E1618" t="str">
            <v>ｸﾏﾓﾄｹﾝ</v>
          </cell>
          <cell r="F1618" t="str">
            <v>ﾀﾏﾅｼ</v>
          </cell>
          <cell r="G1618" t="str">
            <v>ｸﾏﾓﾄｹﾝﾀﾏﾅｼ</v>
          </cell>
        </row>
        <row r="1619">
          <cell r="A1619" t="str">
            <v>432083</v>
          </cell>
          <cell r="B1619" t="str">
            <v>熊本県</v>
          </cell>
          <cell r="C1619" t="str">
            <v>山鹿市</v>
          </cell>
          <cell r="D1619" t="str">
            <v>熊本県山鹿市</v>
          </cell>
          <cell r="E1619" t="str">
            <v>ｸﾏﾓﾄｹﾝ</v>
          </cell>
          <cell r="F1619" t="str">
            <v>ﾔﾏｶﾞｼ</v>
          </cell>
          <cell r="G1619" t="str">
            <v>ｸﾏﾓﾄｹﾝﾔﾏｶﾞｼ</v>
          </cell>
        </row>
        <row r="1620">
          <cell r="A1620" t="str">
            <v>432105</v>
          </cell>
          <cell r="B1620" t="str">
            <v>熊本県</v>
          </cell>
          <cell r="C1620" t="str">
            <v>菊池市</v>
          </cell>
          <cell r="D1620" t="str">
            <v>熊本県菊池市</v>
          </cell>
          <cell r="E1620" t="str">
            <v>ｸﾏﾓﾄｹﾝ</v>
          </cell>
          <cell r="F1620" t="str">
            <v>ｷｸﾁｼ</v>
          </cell>
          <cell r="G1620" t="str">
            <v>ｸﾏﾓﾄｹﾝｷｸﾁｼ</v>
          </cell>
        </row>
        <row r="1621">
          <cell r="A1621" t="str">
            <v>432113</v>
          </cell>
          <cell r="B1621" t="str">
            <v>熊本県</v>
          </cell>
          <cell r="C1621" t="str">
            <v>宇土市</v>
          </cell>
          <cell r="D1621" t="str">
            <v>熊本県宇土市</v>
          </cell>
          <cell r="E1621" t="str">
            <v>ｸﾏﾓﾄｹﾝ</v>
          </cell>
          <cell r="F1621" t="str">
            <v>ｳﾄｼ</v>
          </cell>
          <cell r="G1621" t="str">
            <v>ｸﾏﾓﾄｹﾝｳﾄｼ</v>
          </cell>
        </row>
        <row r="1622">
          <cell r="A1622" t="str">
            <v>432121</v>
          </cell>
          <cell r="B1622" t="str">
            <v>熊本県</v>
          </cell>
          <cell r="C1622" t="str">
            <v>上天草市</v>
          </cell>
          <cell r="D1622" t="str">
            <v>熊本県上天草市</v>
          </cell>
          <cell r="E1622" t="str">
            <v>ｸﾏﾓﾄｹﾝ</v>
          </cell>
          <cell r="F1622" t="str">
            <v>ｶﾐｱﾏｸｻｼ</v>
          </cell>
          <cell r="G1622" t="str">
            <v>ｸﾏﾓﾄｹﾝｶﾐｱﾏｸｻｼ</v>
          </cell>
        </row>
        <row r="1623">
          <cell r="A1623" t="str">
            <v>432130</v>
          </cell>
          <cell r="B1623" t="str">
            <v>熊本県</v>
          </cell>
          <cell r="C1623" t="str">
            <v>宇城市</v>
          </cell>
          <cell r="D1623" t="str">
            <v>熊本県宇城市</v>
          </cell>
          <cell r="E1623" t="str">
            <v>ｸﾏﾓﾄｹﾝ</v>
          </cell>
          <cell r="F1623" t="str">
            <v>ｳｷｼ</v>
          </cell>
          <cell r="G1623" t="str">
            <v>ｸﾏﾓﾄｹﾝｳｷｼ</v>
          </cell>
        </row>
        <row r="1624">
          <cell r="A1624" t="str">
            <v>432148</v>
          </cell>
          <cell r="B1624" t="str">
            <v>熊本県</v>
          </cell>
          <cell r="C1624" t="str">
            <v>阿蘇市</v>
          </cell>
          <cell r="D1624" t="str">
            <v>熊本県阿蘇市</v>
          </cell>
          <cell r="E1624" t="str">
            <v>ｸﾏﾓﾄｹﾝ</v>
          </cell>
          <cell r="F1624" t="str">
            <v>ｱｿｼ</v>
          </cell>
          <cell r="G1624" t="str">
            <v>ｸﾏﾓﾄｹﾝｱｿｼ</v>
          </cell>
        </row>
        <row r="1625">
          <cell r="A1625" t="str">
            <v>432156</v>
          </cell>
          <cell r="B1625" t="str">
            <v>熊本県</v>
          </cell>
          <cell r="C1625" t="str">
            <v>天草市</v>
          </cell>
          <cell r="D1625" t="str">
            <v>熊本県天草市</v>
          </cell>
          <cell r="E1625" t="str">
            <v>ｸﾏﾓﾄｹﾝ</v>
          </cell>
          <cell r="F1625" t="str">
            <v>ｱﾏｸｻｼ</v>
          </cell>
          <cell r="G1625" t="str">
            <v>ｸﾏﾓﾄｹﾝｱﾏｸｻｼ</v>
          </cell>
        </row>
        <row r="1626">
          <cell r="A1626" t="str">
            <v>432164</v>
          </cell>
          <cell r="B1626" t="str">
            <v>熊本県</v>
          </cell>
          <cell r="C1626" t="str">
            <v>合志市</v>
          </cell>
          <cell r="D1626" t="str">
            <v>熊本県合志市</v>
          </cell>
          <cell r="E1626" t="str">
            <v>ｸﾏﾓﾄｹﾝ</v>
          </cell>
          <cell r="F1626" t="str">
            <v>ｺｳｼｼ</v>
          </cell>
          <cell r="G1626" t="str">
            <v>ｸﾏﾓﾄｹﾝｺｳｼｼ</v>
          </cell>
        </row>
        <row r="1627">
          <cell r="A1627" t="str">
            <v>433489</v>
          </cell>
          <cell r="B1627" t="str">
            <v>熊本県</v>
          </cell>
          <cell r="C1627" t="str">
            <v>美里町</v>
          </cell>
          <cell r="D1627" t="str">
            <v>熊本県美里町</v>
          </cell>
          <cell r="E1627" t="str">
            <v>ｸﾏﾓﾄｹﾝ</v>
          </cell>
          <cell r="F1627" t="str">
            <v>ﾐｻﾄﾏﾁ</v>
          </cell>
          <cell r="G1627" t="str">
            <v>ｸﾏﾓﾄｹﾝﾐｻﾄﾏﾁ</v>
          </cell>
        </row>
        <row r="1628">
          <cell r="A1628" t="str">
            <v>433641</v>
          </cell>
          <cell r="B1628" t="str">
            <v>熊本県</v>
          </cell>
          <cell r="C1628" t="str">
            <v>玉東町</v>
          </cell>
          <cell r="D1628" t="str">
            <v>熊本県玉東町</v>
          </cell>
          <cell r="E1628" t="str">
            <v>ｸﾏﾓﾄｹﾝ</v>
          </cell>
          <cell r="F1628" t="str">
            <v>ｷﾞｮｸﾄｳﾏﾁ</v>
          </cell>
          <cell r="G1628" t="str">
            <v>ｸﾏﾓﾄｹﾝｷﾞｮｸﾄｳﾏﾁ</v>
          </cell>
        </row>
        <row r="1629">
          <cell r="A1629" t="str">
            <v>433675</v>
          </cell>
          <cell r="B1629" t="str">
            <v>熊本県</v>
          </cell>
          <cell r="C1629" t="str">
            <v>南関町</v>
          </cell>
          <cell r="D1629" t="str">
            <v>熊本県南関町</v>
          </cell>
          <cell r="E1629" t="str">
            <v>ｸﾏﾓﾄｹﾝ</v>
          </cell>
          <cell r="F1629" t="str">
            <v>ﾅﾝｶﾝﾏﾁ</v>
          </cell>
          <cell r="G1629" t="str">
            <v>ｸﾏﾓﾄｹﾝﾅﾝｶﾝﾏﾁ</v>
          </cell>
        </row>
        <row r="1630">
          <cell r="A1630" t="str">
            <v>433683</v>
          </cell>
          <cell r="B1630" t="str">
            <v>熊本県</v>
          </cell>
          <cell r="C1630" t="str">
            <v>長洲町</v>
          </cell>
          <cell r="D1630" t="str">
            <v>熊本県長洲町</v>
          </cell>
          <cell r="E1630" t="str">
            <v>ｸﾏﾓﾄｹﾝ</v>
          </cell>
          <cell r="F1630" t="str">
            <v>ﾅｶﾞｽﾏﾁ</v>
          </cell>
          <cell r="G1630" t="str">
            <v>ｸﾏﾓﾄｹﾝﾅｶﾞｽﾏﾁ</v>
          </cell>
        </row>
        <row r="1631">
          <cell r="A1631" t="str">
            <v>433691</v>
          </cell>
          <cell r="B1631" t="str">
            <v>熊本県</v>
          </cell>
          <cell r="C1631" t="str">
            <v>和水町</v>
          </cell>
          <cell r="D1631" t="str">
            <v>熊本県和水町</v>
          </cell>
          <cell r="E1631" t="str">
            <v>ｸﾏﾓﾄｹﾝ</v>
          </cell>
          <cell r="F1631" t="str">
            <v>ﾅｺﾞﾐﾏﾁ</v>
          </cell>
          <cell r="G1631" t="str">
            <v>ｸﾏﾓﾄｹﾝﾅｺﾞﾐﾏﾁ</v>
          </cell>
        </row>
        <row r="1632">
          <cell r="A1632" t="str">
            <v>434035</v>
          </cell>
          <cell r="B1632" t="str">
            <v>熊本県</v>
          </cell>
          <cell r="C1632" t="str">
            <v>大津町</v>
          </cell>
          <cell r="D1632" t="str">
            <v>熊本県大津町</v>
          </cell>
          <cell r="E1632" t="str">
            <v>ｸﾏﾓﾄｹﾝ</v>
          </cell>
          <cell r="F1632" t="str">
            <v>ｵｵﾂﾞﾏﾁ</v>
          </cell>
          <cell r="G1632" t="str">
            <v>ｸﾏﾓﾄｹﾝｵｵﾂﾞﾏﾁ</v>
          </cell>
        </row>
        <row r="1633">
          <cell r="A1633" t="str">
            <v>434043</v>
          </cell>
          <cell r="B1633" t="str">
            <v>熊本県</v>
          </cell>
          <cell r="C1633" t="str">
            <v>菊陽町</v>
          </cell>
          <cell r="D1633" t="str">
            <v>熊本県菊陽町</v>
          </cell>
          <cell r="E1633" t="str">
            <v>ｸﾏﾓﾄｹﾝ</v>
          </cell>
          <cell r="F1633" t="str">
            <v>ｷｸﾖｳﾏﾁ</v>
          </cell>
          <cell r="G1633" t="str">
            <v>ｸﾏﾓﾄｹﾝｷｸﾖｳﾏﾁ</v>
          </cell>
        </row>
        <row r="1634">
          <cell r="A1634" t="str">
            <v>434230</v>
          </cell>
          <cell r="B1634" t="str">
            <v>熊本県</v>
          </cell>
          <cell r="C1634" t="str">
            <v>南小国町</v>
          </cell>
          <cell r="D1634" t="str">
            <v>熊本県南小国町</v>
          </cell>
          <cell r="E1634" t="str">
            <v>ｸﾏﾓﾄｹﾝ</v>
          </cell>
          <cell r="F1634" t="str">
            <v>ﾐﾅﾐｵｸﾞﾆﾏﾁ</v>
          </cell>
          <cell r="G1634" t="str">
            <v>ｸﾏﾓﾄｹﾝﾐﾅﾐｵｸﾞﾆﾏﾁ</v>
          </cell>
        </row>
        <row r="1635">
          <cell r="A1635" t="str">
            <v>434248</v>
          </cell>
          <cell r="B1635" t="str">
            <v>熊本県</v>
          </cell>
          <cell r="C1635" t="str">
            <v>小国町</v>
          </cell>
          <cell r="D1635" t="str">
            <v>熊本県小国町</v>
          </cell>
          <cell r="E1635" t="str">
            <v>ｸﾏﾓﾄｹﾝ</v>
          </cell>
          <cell r="F1635" t="str">
            <v>ｵｸﾞﾆﾏﾁ</v>
          </cell>
          <cell r="G1635" t="str">
            <v>ｸﾏﾓﾄｹﾝｵｸﾞﾆﾏﾁ</v>
          </cell>
        </row>
        <row r="1636">
          <cell r="A1636" t="str">
            <v>434256</v>
          </cell>
          <cell r="B1636" t="str">
            <v>熊本県</v>
          </cell>
          <cell r="C1636" t="str">
            <v>産山村</v>
          </cell>
          <cell r="D1636" t="str">
            <v>熊本県産山村</v>
          </cell>
          <cell r="E1636" t="str">
            <v>ｸﾏﾓﾄｹﾝ</v>
          </cell>
          <cell r="F1636" t="str">
            <v>ｳﾌﾞﾔﾏﾑﾗ</v>
          </cell>
          <cell r="G1636" t="str">
            <v>ｸﾏﾓﾄｹﾝｳﾌﾞﾔﾏﾑﾗ</v>
          </cell>
        </row>
        <row r="1637">
          <cell r="A1637" t="str">
            <v>434281</v>
          </cell>
          <cell r="B1637" t="str">
            <v>熊本県</v>
          </cell>
          <cell r="C1637" t="str">
            <v>高森町</v>
          </cell>
          <cell r="D1637" t="str">
            <v>熊本県高森町</v>
          </cell>
          <cell r="E1637" t="str">
            <v>ｸﾏﾓﾄｹﾝ</v>
          </cell>
          <cell r="F1637" t="str">
            <v>ﾀｶﾓﾘﾏﾁ</v>
          </cell>
          <cell r="G1637" t="str">
            <v>ｸﾏﾓﾄｹﾝﾀｶﾓﾘﾏﾁ</v>
          </cell>
        </row>
        <row r="1638">
          <cell r="A1638" t="str">
            <v>434329</v>
          </cell>
          <cell r="B1638" t="str">
            <v>熊本県</v>
          </cell>
          <cell r="C1638" t="str">
            <v>西原村</v>
          </cell>
          <cell r="D1638" t="str">
            <v>熊本県西原村</v>
          </cell>
          <cell r="E1638" t="str">
            <v>ｸﾏﾓﾄｹﾝ</v>
          </cell>
          <cell r="F1638" t="str">
            <v>ﾆｼﾊﾗﾑﾗ</v>
          </cell>
          <cell r="G1638" t="str">
            <v>ｸﾏﾓﾄｹﾝﾆｼﾊﾗﾑﾗ</v>
          </cell>
        </row>
        <row r="1639">
          <cell r="A1639" t="str">
            <v>434337</v>
          </cell>
          <cell r="B1639" t="str">
            <v>熊本県</v>
          </cell>
          <cell r="C1639" t="str">
            <v>南阿蘇村</v>
          </cell>
          <cell r="D1639" t="str">
            <v>熊本県南阿蘇村</v>
          </cell>
          <cell r="E1639" t="str">
            <v>ｸﾏﾓﾄｹﾝ</v>
          </cell>
          <cell r="F1639" t="str">
            <v>ﾐﾅﾐｱｿﾑﾗ</v>
          </cell>
          <cell r="G1639" t="str">
            <v>ｸﾏﾓﾄｹﾝﾐﾅﾐｱｿﾑﾗ</v>
          </cell>
        </row>
        <row r="1640">
          <cell r="A1640" t="str">
            <v>434418</v>
          </cell>
          <cell r="B1640" t="str">
            <v>熊本県</v>
          </cell>
          <cell r="C1640" t="str">
            <v>御船町</v>
          </cell>
          <cell r="D1640" t="str">
            <v>熊本県御船町</v>
          </cell>
          <cell r="E1640" t="str">
            <v>ｸﾏﾓﾄｹﾝ</v>
          </cell>
          <cell r="F1640" t="str">
            <v>ﾐﾌﾈﾏﾁ</v>
          </cell>
          <cell r="G1640" t="str">
            <v>ｸﾏﾓﾄｹﾝﾐﾌﾈﾏﾁ</v>
          </cell>
        </row>
        <row r="1641">
          <cell r="A1641" t="str">
            <v>434426</v>
          </cell>
          <cell r="B1641" t="str">
            <v>熊本県</v>
          </cell>
          <cell r="C1641" t="str">
            <v>嘉島町</v>
          </cell>
          <cell r="D1641" t="str">
            <v>熊本県嘉島町</v>
          </cell>
          <cell r="E1641" t="str">
            <v>ｸﾏﾓﾄｹﾝ</v>
          </cell>
          <cell r="F1641" t="str">
            <v>ｶｼﾏﾏﾁ</v>
          </cell>
          <cell r="G1641" t="str">
            <v>ｸﾏﾓﾄｹﾝｶｼﾏﾏﾁ</v>
          </cell>
        </row>
        <row r="1642">
          <cell r="A1642" t="str">
            <v>434434</v>
          </cell>
          <cell r="B1642" t="str">
            <v>熊本県</v>
          </cell>
          <cell r="C1642" t="str">
            <v>益城町</v>
          </cell>
          <cell r="D1642" t="str">
            <v>熊本県益城町</v>
          </cell>
          <cell r="E1642" t="str">
            <v>ｸﾏﾓﾄｹﾝ</v>
          </cell>
          <cell r="F1642" t="str">
            <v>ﾏｼｷﾏﾁ</v>
          </cell>
          <cell r="G1642" t="str">
            <v>ｸﾏﾓﾄｹﾝﾏｼｷﾏﾁ</v>
          </cell>
        </row>
        <row r="1643">
          <cell r="A1643" t="str">
            <v>434442</v>
          </cell>
          <cell r="B1643" t="str">
            <v>熊本県</v>
          </cell>
          <cell r="C1643" t="str">
            <v>甲佐町</v>
          </cell>
          <cell r="D1643" t="str">
            <v>熊本県甲佐町</v>
          </cell>
          <cell r="E1643" t="str">
            <v>ｸﾏﾓﾄｹﾝ</v>
          </cell>
          <cell r="F1643" t="str">
            <v>ｺｳｻﾏﾁ</v>
          </cell>
          <cell r="G1643" t="str">
            <v>ｸﾏﾓﾄｹﾝｺｳｻﾏﾁ</v>
          </cell>
        </row>
        <row r="1644">
          <cell r="A1644" t="str">
            <v>434477</v>
          </cell>
          <cell r="B1644" t="str">
            <v>熊本県</v>
          </cell>
          <cell r="C1644" t="str">
            <v>山都町</v>
          </cell>
          <cell r="D1644" t="str">
            <v>熊本県山都町</v>
          </cell>
          <cell r="E1644" t="str">
            <v>ｸﾏﾓﾄｹﾝ</v>
          </cell>
          <cell r="F1644" t="str">
            <v>ﾔﾏﾄﾁｮｳ</v>
          </cell>
          <cell r="G1644" t="str">
            <v>ｸﾏﾓﾄｹﾝﾔﾏﾄﾁｮｳ</v>
          </cell>
        </row>
        <row r="1645">
          <cell r="A1645" t="str">
            <v>434680</v>
          </cell>
          <cell r="B1645" t="str">
            <v>熊本県</v>
          </cell>
          <cell r="C1645" t="str">
            <v>氷川町</v>
          </cell>
          <cell r="D1645" t="str">
            <v>熊本県氷川町</v>
          </cell>
          <cell r="E1645" t="str">
            <v>ｸﾏﾓﾄｹﾝ</v>
          </cell>
          <cell r="F1645" t="str">
            <v>ﾋｶﾜﾁｮｳ</v>
          </cell>
          <cell r="G1645" t="str">
            <v>ｸﾏﾓﾄｹﾝﾋｶﾜﾁｮｳ</v>
          </cell>
        </row>
        <row r="1646">
          <cell r="A1646" t="str">
            <v>434825</v>
          </cell>
          <cell r="B1646" t="str">
            <v>熊本県</v>
          </cell>
          <cell r="C1646" t="str">
            <v>芦北町</v>
          </cell>
          <cell r="D1646" t="str">
            <v>熊本県芦北町</v>
          </cell>
          <cell r="E1646" t="str">
            <v>ｸﾏﾓﾄｹﾝ</v>
          </cell>
          <cell r="F1646" t="str">
            <v>ｱｼｷﾀﾏﾁ</v>
          </cell>
          <cell r="G1646" t="str">
            <v>ｸﾏﾓﾄｹﾝｱｼｷﾀﾏﾁ</v>
          </cell>
        </row>
        <row r="1647">
          <cell r="A1647" t="str">
            <v>434841</v>
          </cell>
          <cell r="B1647" t="str">
            <v>熊本県</v>
          </cell>
          <cell r="C1647" t="str">
            <v>津奈木町</v>
          </cell>
          <cell r="D1647" t="str">
            <v>熊本県津奈木町</v>
          </cell>
          <cell r="E1647" t="str">
            <v>ｸﾏﾓﾄｹﾝ</v>
          </cell>
          <cell r="F1647" t="str">
            <v>ﾂﾅｷﾞﾏﾁ</v>
          </cell>
          <cell r="G1647" t="str">
            <v>ｸﾏﾓﾄｹﾝﾂﾅｷﾞﾏﾁ</v>
          </cell>
        </row>
        <row r="1648">
          <cell r="A1648" t="str">
            <v>435015</v>
          </cell>
          <cell r="B1648" t="str">
            <v>熊本県</v>
          </cell>
          <cell r="C1648" t="str">
            <v>錦町</v>
          </cell>
          <cell r="D1648" t="str">
            <v>熊本県錦町</v>
          </cell>
          <cell r="E1648" t="str">
            <v>ｸﾏﾓﾄｹﾝ</v>
          </cell>
          <cell r="F1648" t="str">
            <v>ﾆｼｷﾏﾁ</v>
          </cell>
          <cell r="G1648" t="str">
            <v>ｸﾏﾓﾄｹﾝﾆｼｷﾏﾁ</v>
          </cell>
        </row>
        <row r="1649">
          <cell r="A1649" t="str">
            <v>435058</v>
          </cell>
          <cell r="B1649" t="str">
            <v>熊本県</v>
          </cell>
          <cell r="C1649" t="str">
            <v>多良木町</v>
          </cell>
          <cell r="D1649" t="str">
            <v>熊本県多良木町</v>
          </cell>
          <cell r="E1649" t="str">
            <v>ｸﾏﾓﾄｹﾝ</v>
          </cell>
          <cell r="F1649" t="str">
            <v>ﾀﾗｷﾞﾏﾁ</v>
          </cell>
          <cell r="G1649" t="str">
            <v>ｸﾏﾓﾄｹﾝﾀﾗｷﾞﾏﾁ</v>
          </cell>
        </row>
        <row r="1650">
          <cell r="A1650" t="str">
            <v>435066</v>
          </cell>
          <cell r="B1650" t="str">
            <v>熊本県</v>
          </cell>
          <cell r="C1650" t="str">
            <v>湯前町</v>
          </cell>
          <cell r="D1650" t="str">
            <v>熊本県湯前町</v>
          </cell>
          <cell r="E1650" t="str">
            <v>ｸﾏﾓﾄｹﾝ</v>
          </cell>
          <cell r="F1650" t="str">
            <v>ﾕﾉﾏｴﾏﾁ</v>
          </cell>
          <cell r="G1650" t="str">
            <v>ｸﾏﾓﾄｹﾝﾕﾉﾏｴﾏﾁ</v>
          </cell>
        </row>
        <row r="1651">
          <cell r="A1651" t="str">
            <v>435074</v>
          </cell>
          <cell r="B1651" t="str">
            <v>熊本県</v>
          </cell>
          <cell r="C1651" t="str">
            <v>水上村</v>
          </cell>
          <cell r="D1651" t="str">
            <v>熊本県水上村</v>
          </cell>
          <cell r="E1651" t="str">
            <v>ｸﾏﾓﾄｹﾝ</v>
          </cell>
          <cell r="F1651" t="str">
            <v>ﾐｽﾞｶﾐﾑﾗ</v>
          </cell>
          <cell r="G1651" t="str">
            <v>ｸﾏﾓﾄｹﾝﾐｽﾞｶﾐﾑﾗ</v>
          </cell>
        </row>
        <row r="1652">
          <cell r="A1652" t="str">
            <v>435104</v>
          </cell>
          <cell r="B1652" t="str">
            <v>熊本県</v>
          </cell>
          <cell r="C1652" t="str">
            <v>相良村</v>
          </cell>
          <cell r="D1652" t="str">
            <v>熊本県相良村</v>
          </cell>
          <cell r="E1652" t="str">
            <v>ｸﾏﾓﾄｹﾝ</v>
          </cell>
          <cell r="F1652" t="str">
            <v>ｻｶﾞﾗﾑﾗ</v>
          </cell>
          <cell r="G1652" t="str">
            <v>ｸﾏﾓﾄｹﾝｻｶﾞﾗﾑﾗ</v>
          </cell>
        </row>
        <row r="1653">
          <cell r="A1653" t="str">
            <v>435112</v>
          </cell>
          <cell r="B1653" t="str">
            <v>熊本県</v>
          </cell>
          <cell r="C1653" t="str">
            <v>五木村</v>
          </cell>
          <cell r="D1653" t="str">
            <v>熊本県五木村</v>
          </cell>
          <cell r="E1653" t="str">
            <v>ｸﾏﾓﾄｹﾝ</v>
          </cell>
          <cell r="F1653" t="str">
            <v>ｲﾂｷﾑﾗ</v>
          </cell>
          <cell r="G1653" t="str">
            <v>ｸﾏﾓﾄｹﾝｲﾂｷﾑﾗ</v>
          </cell>
        </row>
        <row r="1654">
          <cell r="A1654" t="str">
            <v>435121</v>
          </cell>
          <cell r="B1654" t="str">
            <v>熊本県</v>
          </cell>
          <cell r="C1654" t="str">
            <v>山江村</v>
          </cell>
          <cell r="D1654" t="str">
            <v>熊本県山江村</v>
          </cell>
          <cell r="E1654" t="str">
            <v>ｸﾏﾓﾄｹﾝ</v>
          </cell>
          <cell r="F1654" t="str">
            <v>ﾔﾏｴﾑﾗ</v>
          </cell>
          <cell r="G1654" t="str">
            <v>ｸﾏﾓﾄｹﾝﾔﾏｴﾑﾗ</v>
          </cell>
        </row>
        <row r="1655">
          <cell r="A1655" t="str">
            <v>435139</v>
          </cell>
          <cell r="B1655" t="str">
            <v>熊本県</v>
          </cell>
          <cell r="C1655" t="str">
            <v>球磨村</v>
          </cell>
          <cell r="D1655" t="str">
            <v>熊本県球磨村</v>
          </cell>
          <cell r="E1655" t="str">
            <v>ｸﾏﾓﾄｹﾝ</v>
          </cell>
          <cell r="F1655" t="str">
            <v>ｸﾏﾑﾗ</v>
          </cell>
          <cell r="G1655" t="str">
            <v>ｸﾏﾓﾄｹﾝｸﾏﾑﾗ</v>
          </cell>
        </row>
        <row r="1656">
          <cell r="A1656" t="str">
            <v>435147</v>
          </cell>
          <cell r="B1656" t="str">
            <v>熊本県</v>
          </cell>
          <cell r="C1656" t="str">
            <v>あさぎり町</v>
          </cell>
          <cell r="D1656" t="str">
            <v>熊本県あさぎり町</v>
          </cell>
          <cell r="E1656" t="str">
            <v>ｸﾏﾓﾄｹﾝ</v>
          </cell>
          <cell r="F1656" t="str">
            <v>ｱｻｷﾞﾘﾁｮｳ</v>
          </cell>
          <cell r="G1656" t="str">
            <v>ｸﾏﾓﾄｹﾝｱｻｷﾞﾘﾁｮｳ</v>
          </cell>
        </row>
        <row r="1657">
          <cell r="A1657" t="str">
            <v>435317</v>
          </cell>
          <cell r="B1657" t="str">
            <v>熊本県</v>
          </cell>
          <cell r="C1657" t="str">
            <v>苓北町</v>
          </cell>
          <cell r="D1657" t="str">
            <v>熊本県苓北町</v>
          </cell>
          <cell r="E1657" t="str">
            <v>ｸﾏﾓﾄｹﾝ</v>
          </cell>
          <cell r="F1657" t="str">
            <v>ﾚｲﾎｸﾏﾁ</v>
          </cell>
          <cell r="G1657" t="str">
            <v>ｸﾏﾓﾄｹﾝﾚｲﾎｸﾏﾁ</v>
          </cell>
        </row>
        <row r="1658">
          <cell r="A1658" t="str">
            <v>440001</v>
          </cell>
          <cell r="B1658" t="str">
            <v>大分県</v>
          </cell>
          <cell r="D1658" t="str">
            <v>大分県</v>
          </cell>
          <cell r="E1658" t="str">
            <v>ｵｵｲﾀｹﾝ</v>
          </cell>
          <cell r="G1658" t="str">
            <v>ｵｵｲﾀｹﾝ</v>
          </cell>
        </row>
        <row r="1659">
          <cell r="A1659" t="str">
            <v>442011</v>
          </cell>
          <cell r="B1659" t="str">
            <v>大分県</v>
          </cell>
          <cell r="C1659" t="str">
            <v>大分市</v>
          </cell>
          <cell r="D1659" t="str">
            <v>大分県大分市</v>
          </cell>
          <cell r="E1659" t="str">
            <v>ｵｵｲﾀｹﾝ</v>
          </cell>
          <cell r="F1659" t="str">
            <v>ｵｵｲﾀｼ</v>
          </cell>
          <cell r="G1659" t="str">
            <v>ｵｵｲﾀｹﾝｵｵｲﾀｼ</v>
          </cell>
        </row>
        <row r="1660">
          <cell r="A1660" t="str">
            <v>442020</v>
          </cell>
          <cell r="B1660" t="str">
            <v>大分県</v>
          </cell>
          <cell r="C1660" t="str">
            <v>別府市</v>
          </cell>
          <cell r="D1660" t="str">
            <v>大分県別府市</v>
          </cell>
          <cell r="E1660" t="str">
            <v>ｵｵｲﾀｹﾝ</v>
          </cell>
          <cell r="F1660" t="str">
            <v>ﾍﾞｯﾌﾟｼ</v>
          </cell>
          <cell r="G1660" t="str">
            <v>ｵｵｲﾀｹﾝﾍﾞｯﾌﾟｼ</v>
          </cell>
        </row>
        <row r="1661">
          <cell r="A1661" t="str">
            <v>442038</v>
          </cell>
          <cell r="B1661" t="str">
            <v>大分県</v>
          </cell>
          <cell r="C1661" t="str">
            <v>中津市</v>
          </cell>
          <cell r="D1661" t="str">
            <v>大分県中津市</v>
          </cell>
          <cell r="E1661" t="str">
            <v>ｵｵｲﾀｹﾝ</v>
          </cell>
          <cell r="F1661" t="str">
            <v>ﾅｶﾂｼ</v>
          </cell>
          <cell r="G1661" t="str">
            <v>ｵｵｲﾀｹﾝﾅｶﾂｼ</v>
          </cell>
        </row>
        <row r="1662">
          <cell r="A1662" t="str">
            <v>442046</v>
          </cell>
          <cell r="B1662" t="str">
            <v>大分県</v>
          </cell>
          <cell r="C1662" t="str">
            <v>日田市</v>
          </cell>
          <cell r="D1662" t="str">
            <v>大分県日田市</v>
          </cell>
          <cell r="E1662" t="str">
            <v>ｵｵｲﾀｹﾝ</v>
          </cell>
          <cell r="F1662" t="str">
            <v>ﾋﾀｼ</v>
          </cell>
          <cell r="G1662" t="str">
            <v>ｵｵｲﾀｹﾝﾋﾀｼ</v>
          </cell>
        </row>
        <row r="1663">
          <cell r="A1663" t="str">
            <v>442054</v>
          </cell>
          <cell r="B1663" t="str">
            <v>大分県</v>
          </cell>
          <cell r="C1663" t="str">
            <v>佐伯市</v>
          </cell>
          <cell r="D1663" t="str">
            <v>大分県佐伯市</v>
          </cell>
          <cell r="E1663" t="str">
            <v>ｵｵｲﾀｹﾝ</v>
          </cell>
          <cell r="F1663" t="str">
            <v>ｻｲｷｼ</v>
          </cell>
          <cell r="G1663" t="str">
            <v>ｵｵｲﾀｹﾝｻｲｷｼ</v>
          </cell>
        </row>
        <row r="1664">
          <cell r="A1664" t="str">
            <v>442062</v>
          </cell>
          <cell r="B1664" t="str">
            <v>大分県</v>
          </cell>
          <cell r="C1664" t="str">
            <v>臼杵市</v>
          </cell>
          <cell r="D1664" t="str">
            <v>大分県臼杵市</v>
          </cell>
          <cell r="E1664" t="str">
            <v>ｵｵｲﾀｹﾝ</v>
          </cell>
          <cell r="F1664" t="str">
            <v>ｳｽｷｼ</v>
          </cell>
          <cell r="G1664" t="str">
            <v>ｵｵｲﾀｹﾝｳｽｷｼ</v>
          </cell>
        </row>
        <row r="1665">
          <cell r="A1665" t="str">
            <v>442071</v>
          </cell>
          <cell r="B1665" t="str">
            <v>大分県</v>
          </cell>
          <cell r="C1665" t="str">
            <v>津久見市</v>
          </cell>
          <cell r="D1665" t="str">
            <v>大分県津久見市</v>
          </cell>
          <cell r="E1665" t="str">
            <v>ｵｵｲﾀｹﾝ</v>
          </cell>
          <cell r="F1665" t="str">
            <v>ﾂｸﾐｼ</v>
          </cell>
          <cell r="G1665" t="str">
            <v>ｵｵｲﾀｹﾝﾂｸﾐｼ</v>
          </cell>
        </row>
        <row r="1666">
          <cell r="A1666" t="str">
            <v>442089</v>
          </cell>
          <cell r="B1666" t="str">
            <v>大分県</v>
          </cell>
          <cell r="C1666" t="str">
            <v>竹田市</v>
          </cell>
          <cell r="D1666" t="str">
            <v>大分県竹田市</v>
          </cell>
          <cell r="E1666" t="str">
            <v>ｵｵｲﾀｹﾝ</v>
          </cell>
          <cell r="F1666" t="str">
            <v>ﾀｹﾀｼ</v>
          </cell>
          <cell r="G1666" t="str">
            <v>ｵｵｲﾀｹﾝﾀｹﾀｼ</v>
          </cell>
        </row>
        <row r="1667">
          <cell r="A1667" t="str">
            <v>442097</v>
          </cell>
          <cell r="B1667" t="str">
            <v>大分県</v>
          </cell>
          <cell r="C1667" t="str">
            <v>豊後高田市</v>
          </cell>
          <cell r="D1667" t="str">
            <v>大分県豊後高田市</v>
          </cell>
          <cell r="E1667" t="str">
            <v>ｵｵｲﾀｹﾝ</v>
          </cell>
          <cell r="F1667" t="str">
            <v>ﾌﾞﾝｺﾞﾀｶﾀﾞｼ</v>
          </cell>
          <cell r="G1667" t="str">
            <v>ｵｵｲﾀｹﾝﾌﾞﾝｺﾞﾀｶﾀﾞｼ</v>
          </cell>
        </row>
        <row r="1668">
          <cell r="A1668" t="str">
            <v>442101</v>
          </cell>
          <cell r="B1668" t="str">
            <v>大分県</v>
          </cell>
          <cell r="C1668" t="str">
            <v>杵築市</v>
          </cell>
          <cell r="D1668" t="str">
            <v>大分県杵築市</v>
          </cell>
          <cell r="E1668" t="str">
            <v>ｵｵｲﾀｹﾝ</v>
          </cell>
          <cell r="F1668" t="str">
            <v>ｷﾂｷｼ</v>
          </cell>
          <cell r="G1668" t="str">
            <v>ｵｵｲﾀｹﾝｷﾂｷｼ</v>
          </cell>
        </row>
        <row r="1669">
          <cell r="A1669" t="str">
            <v>442119</v>
          </cell>
          <cell r="B1669" t="str">
            <v>大分県</v>
          </cell>
          <cell r="C1669" t="str">
            <v>宇佐市</v>
          </cell>
          <cell r="D1669" t="str">
            <v>大分県宇佐市</v>
          </cell>
          <cell r="E1669" t="str">
            <v>ｵｵｲﾀｹﾝ</v>
          </cell>
          <cell r="F1669" t="str">
            <v>ｳｻｼ</v>
          </cell>
          <cell r="G1669" t="str">
            <v>ｵｵｲﾀｹﾝｳｻｼ</v>
          </cell>
        </row>
        <row r="1670">
          <cell r="A1670" t="str">
            <v>442127</v>
          </cell>
          <cell r="B1670" t="str">
            <v>大分県</v>
          </cell>
          <cell r="C1670" t="str">
            <v>豊後大野市</v>
          </cell>
          <cell r="D1670" t="str">
            <v>大分県豊後大野市</v>
          </cell>
          <cell r="E1670" t="str">
            <v>ｵｵｲﾀｹﾝ</v>
          </cell>
          <cell r="F1670" t="str">
            <v>ﾌﾞﾝｺﾞｵｵﾉｼ</v>
          </cell>
          <cell r="G1670" t="str">
            <v>ｵｵｲﾀｹﾝﾌﾞﾝｺﾞｵｵﾉｼ</v>
          </cell>
        </row>
        <row r="1671">
          <cell r="A1671" t="str">
            <v>442135</v>
          </cell>
          <cell r="B1671" t="str">
            <v>大分県</v>
          </cell>
          <cell r="C1671" t="str">
            <v>由布市</v>
          </cell>
          <cell r="D1671" t="str">
            <v>大分県由布市</v>
          </cell>
          <cell r="E1671" t="str">
            <v>ｵｵｲﾀｹﾝ</v>
          </cell>
          <cell r="F1671" t="str">
            <v>ﾕﾌｼ</v>
          </cell>
          <cell r="G1671" t="str">
            <v>ｵｵｲﾀｹﾝﾕﾌｼ</v>
          </cell>
        </row>
        <row r="1672">
          <cell r="A1672" t="str">
            <v>442143</v>
          </cell>
          <cell r="B1672" t="str">
            <v>大分県</v>
          </cell>
          <cell r="C1672" t="str">
            <v>国東市</v>
          </cell>
          <cell r="D1672" t="str">
            <v>大分県国東市</v>
          </cell>
          <cell r="E1672" t="str">
            <v>ｵｵｲﾀｹﾝ</v>
          </cell>
          <cell r="F1672" t="str">
            <v>ｸﾆｻｷｼ</v>
          </cell>
          <cell r="G1672" t="str">
            <v>ｵｵｲﾀｹﾝｸﾆｻｷｼ</v>
          </cell>
        </row>
        <row r="1673">
          <cell r="A1673" t="str">
            <v>443221</v>
          </cell>
          <cell r="B1673" t="str">
            <v>大分県</v>
          </cell>
          <cell r="C1673" t="str">
            <v>姫島村</v>
          </cell>
          <cell r="D1673" t="str">
            <v>大分県姫島村</v>
          </cell>
          <cell r="E1673" t="str">
            <v>ｵｵｲﾀｹﾝ</v>
          </cell>
          <cell r="F1673" t="str">
            <v>ﾋﾒｼﾏﾑﾗ</v>
          </cell>
          <cell r="G1673" t="str">
            <v>ｵｵｲﾀｹﾝﾋﾒｼﾏﾑﾗ</v>
          </cell>
        </row>
        <row r="1674">
          <cell r="A1674" t="str">
            <v>443417</v>
          </cell>
          <cell r="B1674" t="str">
            <v>大分県</v>
          </cell>
          <cell r="C1674" t="str">
            <v>日出町</v>
          </cell>
          <cell r="D1674" t="str">
            <v>大分県日出町</v>
          </cell>
          <cell r="E1674" t="str">
            <v>ｵｵｲﾀｹﾝ</v>
          </cell>
          <cell r="F1674" t="str">
            <v>ﾋｼﾞﾏﾁ</v>
          </cell>
          <cell r="G1674" t="str">
            <v>ｵｵｲﾀｹﾝﾋｼﾞﾏﾁ</v>
          </cell>
        </row>
        <row r="1675">
          <cell r="A1675" t="str">
            <v>444618</v>
          </cell>
          <cell r="B1675" t="str">
            <v>大分県</v>
          </cell>
          <cell r="C1675" t="str">
            <v>九重町</v>
          </cell>
          <cell r="D1675" t="str">
            <v>大分県九重町</v>
          </cell>
          <cell r="E1675" t="str">
            <v>ｵｵｲﾀｹﾝ</v>
          </cell>
          <cell r="F1675" t="str">
            <v>ｺｺﾉｴﾏﾁ</v>
          </cell>
          <cell r="G1675" t="str">
            <v>ｵｵｲﾀｹﾝｺｺﾉｴﾏﾁ</v>
          </cell>
        </row>
        <row r="1676">
          <cell r="A1676" t="str">
            <v>444626</v>
          </cell>
          <cell r="B1676" t="str">
            <v>大分県</v>
          </cell>
          <cell r="C1676" t="str">
            <v>玖珠町</v>
          </cell>
          <cell r="D1676" t="str">
            <v>大分県玖珠町</v>
          </cell>
          <cell r="E1676" t="str">
            <v>ｵｵｲﾀｹﾝ</v>
          </cell>
          <cell r="F1676" t="str">
            <v>ｸｽﾏﾁ</v>
          </cell>
          <cell r="G1676" t="str">
            <v>ｵｵｲﾀｹﾝｸｽﾏﾁ</v>
          </cell>
        </row>
        <row r="1677">
          <cell r="A1677" t="str">
            <v>450006</v>
          </cell>
          <cell r="B1677" t="str">
            <v>宮崎県</v>
          </cell>
          <cell r="D1677" t="str">
            <v>宮崎県</v>
          </cell>
          <cell r="E1677" t="str">
            <v>ﾐﾔｻﾞｷｹﾝ</v>
          </cell>
          <cell r="G1677" t="str">
            <v>ﾐﾔｻﾞｷｹﾝ</v>
          </cell>
        </row>
        <row r="1678">
          <cell r="A1678" t="str">
            <v>452017</v>
          </cell>
          <cell r="B1678" t="str">
            <v>宮崎県</v>
          </cell>
          <cell r="C1678" t="str">
            <v>宮崎市</v>
          </cell>
          <cell r="D1678" t="str">
            <v>宮崎県宮崎市</v>
          </cell>
          <cell r="E1678" t="str">
            <v>ﾐﾔｻﾞｷｹﾝ</v>
          </cell>
          <cell r="F1678" t="str">
            <v>ﾐﾔｻﾞｷｼ</v>
          </cell>
          <cell r="G1678" t="str">
            <v>ﾐﾔｻﾞｷｹﾝﾐﾔｻﾞｷｼ</v>
          </cell>
        </row>
        <row r="1679">
          <cell r="A1679" t="str">
            <v>452025</v>
          </cell>
          <cell r="B1679" t="str">
            <v>宮崎県</v>
          </cell>
          <cell r="C1679" t="str">
            <v>都城市</v>
          </cell>
          <cell r="D1679" t="str">
            <v>宮崎県都城市</v>
          </cell>
          <cell r="E1679" t="str">
            <v>ﾐﾔｻﾞｷｹﾝ</v>
          </cell>
          <cell r="F1679" t="str">
            <v>ﾐﾔｺﾉｼﾞｮｳｼ</v>
          </cell>
          <cell r="G1679" t="str">
            <v>ﾐﾔｻﾞｷｹﾝﾐﾔｺﾉｼﾞｮｳｼ</v>
          </cell>
        </row>
        <row r="1680">
          <cell r="A1680" t="str">
            <v>452033</v>
          </cell>
          <cell r="B1680" t="str">
            <v>宮崎県</v>
          </cell>
          <cell r="C1680" t="str">
            <v>延岡市</v>
          </cell>
          <cell r="D1680" t="str">
            <v>宮崎県延岡市</v>
          </cell>
          <cell r="E1680" t="str">
            <v>ﾐﾔｻﾞｷｹﾝ</v>
          </cell>
          <cell r="F1680" t="str">
            <v>ﾉﾍﾞｵｶｼ</v>
          </cell>
          <cell r="G1680" t="str">
            <v>ﾐﾔｻﾞｷｹﾝﾉﾍﾞｵｶｼ</v>
          </cell>
        </row>
        <row r="1681">
          <cell r="A1681" t="str">
            <v>452041</v>
          </cell>
          <cell r="B1681" t="str">
            <v>宮崎県</v>
          </cell>
          <cell r="C1681" t="str">
            <v>日南市</v>
          </cell>
          <cell r="D1681" t="str">
            <v>宮崎県日南市</v>
          </cell>
          <cell r="E1681" t="str">
            <v>ﾐﾔｻﾞｷｹﾝ</v>
          </cell>
          <cell r="F1681" t="str">
            <v>ﾆﾁﾅﾝｼ</v>
          </cell>
          <cell r="G1681" t="str">
            <v>ﾐﾔｻﾞｷｹﾝﾆﾁﾅﾝｼ</v>
          </cell>
        </row>
        <row r="1682">
          <cell r="A1682" t="str">
            <v>452050</v>
          </cell>
          <cell r="B1682" t="str">
            <v>宮崎県</v>
          </cell>
          <cell r="C1682" t="str">
            <v>小林市</v>
          </cell>
          <cell r="D1682" t="str">
            <v>宮崎県小林市</v>
          </cell>
          <cell r="E1682" t="str">
            <v>ﾐﾔｻﾞｷｹﾝ</v>
          </cell>
          <cell r="F1682" t="str">
            <v>ｺﾊﾞﾔｼｼ</v>
          </cell>
          <cell r="G1682" t="str">
            <v>ﾐﾔｻﾞｷｹﾝｺﾊﾞﾔｼｼ</v>
          </cell>
        </row>
        <row r="1683">
          <cell r="A1683" t="str">
            <v>452068</v>
          </cell>
          <cell r="B1683" t="str">
            <v>宮崎県</v>
          </cell>
          <cell r="C1683" t="str">
            <v>日向市</v>
          </cell>
          <cell r="D1683" t="str">
            <v>宮崎県日向市</v>
          </cell>
          <cell r="E1683" t="str">
            <v>ﾐﾔｻﾞｷｹﾝ</v>
          </cell>
          <cell r="F1683" t="str">
            <v>ﾋｭｳｶﾞｼ</v>
          </cell>
          <cell r="G1683" t="str">
            <v>ﾐﾔｻﾞｷｹﾝﾋｭｳｶﾞｼ</v>
          </cell>
        </row>
        <row r="1684">
          <cell r="A1684" t="str">
            <v>452076</v>
          </cell>
          <cell r="B1684" t="str">
            <v>宮崎県</v>
          </cell>
          <cell r="C1684" t="str">
            <v>串間市</v>
          </cell>
          <cell r="D1684" t="str">
            <v>宮崎県串間市</v>
          </cell>
          <cell r="E1684" t="str">
            <v>ﾐﾔｻﾞｷｹﾝ</v>
          </cell>
          <cell r="F1684" t="str">
            <v>ｸｼﾏｼ</v>
          </cell>
          <cell r="G1684" t="str">
            <v>ﾐﾔｻﾞｷｹﾝｸｼﾏｼ</v>
          </cell>
        </row>
        <row r="1685">
          <cell r="A1685" t="str">
            <v>452084</v>
          </cell>
          <cell r="B1685" t="str">
            <v>宮崎県</v>
          </cell>
          <cell r="C1685" t="str">
            <v>西都市</v>
          </cell>
          <cell r="D1685" t="str">
            <v>宮崎県西都市</v>
          </cell>
          <cell r="E1685" t="str">
            <v>ﾐﾔｻﾞｷｹﾝ</v>
          </cell>
          <cell r="F1685" t="str">
            <v>ｻｲﾄｼ</v>
          </cell>
          <cell r="G1685" t="str">
            <v>ﾐﾔｻﾞｷｹﾝｻｲﾄｼ</v>
          </cell>
        </row>
        <row r="1686">
          <cell r="A1686" t="str">
            <v>452092</v>
          </cell>
          <cell r="B1686" t="str">
            <v>宮崎県</v>
          </cell>
          <cell r="C1686" t="str">
            <v>えびの市</v>
          </cell>
          <cell r="D1686" t="str">
            <v>宮崎県えびの市</v>
          </cell>
          <cell r="E1686" t="str">
            <v>ﾐﾔｻﾞｷｹﾝ</v>
          </cell>
          <cell r="F1686" t="str">
            <v>ｴﾋﾞﾉｼ</v>
          </cell>
          <cell r="G1686" t="str">
            <v>ﾐﾔｻﾞｷｹﾝｴﾋﾞﾉｼ</v>
          </cell>
        </row>
        <row r="1687">
          <cell r="A1687" t="str">
            <v>453412</v>
          </cell>
          <cell r="B1687" t="str">
            <v>宮崎県</v>
          </cell>
          <cell r="C1687" t="str">
            <v>三股町</v>
          </cell>
          <cell r="D1687" t="str">
            <v>宮崎県三股町</v>
          </cell>
          <cell r="E1687" t="str">
            <v>ﾐﾔｻﾞｷｹﾝ</v>
          </cell>
          <cell r="F1687" t="str">
            <v>ﾐﾏﾀﾁｮｳ</v>
          </cell>
          <cell r="G1687" t="str">
            <v>ﾐﾔｻﾞｷｹﾝﾐﾏﾀﾁｮｳ</v>
          </cell>
        </row>
        <row r="1688">
          <cell r="A1688" t="str">
            <v>453617</v>
          </cell>
          <cell r="B1688" t="str">
            <v>宮崎県</v>
          </cell>
          <cell r="C1688" t="str">
            <v>高原町</v>
          </cell>
          <cell r="D1688" t="str">
            <v>宮崎県高原町</v>
          </cell>
          <cell r="E1688" t="str">
            <v>ﾐﾔｻﾞｷｹﾝ</v>
          </cell>
          <cell r="F1688" t="str">
            <v>ﾀｶﾊﾙﾁｮｳ</v>
          </cell>
          <cell r="G1688" t="str">
            <v>ﾐﾔｻﾞｷｹﾝﾀｶﾊﾙﾁｮｳ</v>
          </cell>
        </row>
        <row r="1689">
          <cell r="A1689" t="str">
            <v>453820</v>
          </cell>
          <cell r="B1689" t="str">
            <v>宮崎県</v>
          </cell>
          <cell r="C1689" t="str">
            <v>国富町</v>
          </cell>
          <cell r="D1689" t="str">
            <v>宮崎県国富町</v>
          </cell>
          <cell r="E1689" t="str">
            <v>ﾐﾔｻﾞｷｹﾝ</v>
          </cell>
          <cell r="F1689" t="str">
            <v>ｸﾆﾄﾐﾁｮｳ</v>
          </cell>
          <cell r="G1689" t="str">
            <v>ﾐﾔｻﾞｷｹﾝｸﾆﾄﾐﾁｮｳ</v>
          </cell>
        </row>
        <row r="1690">
          <cell r="A1690" t="str">
            <v>453838</v>
          </cell>
          <cell r="B1690" t="str">
            <v>宮崎県</v>
          </cell>
          <cell r="C1690" t="str">
            <v>綾町</v>
          </cell>
          <cell r="D1690" t="str">
            <v>宮崎県綾町</v>
          </cell>
          <cell r="E1690" t="str">
            <v>ﾐﾔｻﾞｷｹﾝ</v>
          </cell>
          <cell r="F1690" t="str">
            <v>ｱﾔﾁｮｳ</v>
          </cell>
          <cell r="G1690" t="str">
            <v>ﾐﾔｻﾞｷｹﾝｱﾔﾁｮｳ</v>
          </cell>
        </row>
        <row r="1691">
          <cell r="A1691" t="str">
            <v>454010</v>
          </cell>
          <cell r="B1691" t="str">
            <v>宮崎県</v>
          </cell>
          <cell r="C1691" t="str">
            <v>高鍋町</v>
          </cell>
          <cell r="D1691" t="str">
            <v>宮崎県高鍋町</v>
          </cell>
          <cell r="E1691" t="str">
            <v>ﾐﾔｻﾞｷｹﾝ</v>
          </cell>
          <cell r="F1691" t="str">
            <v>ﾀｶﾅﾍﾞﾁｮｳ</v>
          </cell>
          <cell r="G1691" t="str">
            <v>ﾐﾔｻﾞｷｹﾝﾀｶﾅﾍﾞﾁｮｳ</v>
          </cell>
        </row>
        <row r="1692">
          <cell r="A1692" t="str">
            <v>454028</v>
          </cell>
          <cell r="B1692" t="str">
            <v>宮崎県</v>
          </cell>
          <cell r="C1692" t="str">
            <v>新富町</v>
          </cell>
          <cell r="D1692" t="str">
            <v>宮崎県新富町</v>
          </cell>
          <cell r="E1692" t="str">
            <v>ﾐﾔｻﾞｷｹﾝ</v>
          </cell>
          <cell r="F1692" t="str">
            <v>ｼﾝﾄﾐﾁｮｳ</v>
          </cell>
          <cell r="G1692" t="str">
            <v>ﾐﾔｻﾞｷｹﾝｼﾝﾄﾐﾁｮｳ</v>
          </cell>
        </row>
        <row r="1693">
          <cell r="A1693" t="str">
            <v>454036</v>
          </cell>
          <cell r="B1693" t="str">
            <v>宮崎県</v>
          </cell>
          <cell r="C1693" t="str">
            <v>西米良村</v>
          </cell>
          <cell r="D1693" t="str">
            <v>宮崎県西米良村</v>
          </cell>
          <cell r="E1693" t="str">
            <v>ﾐﾔｻﾞｷｹﾝ</v>
          </cell>
          <cell r="F1693" t="str">
            <v>ﾆｼﾒﾗｿﾝ</v>
          </cell>
          <cell r="G1693" t="str">
            <v>ﾐﾔｻﾞｷｹﾝﾆｼﾒﾗｿﾝ</v>
          </cell>
        </row>
        <row r="1694">
          <cell r="A1694" t="str">
            <v>454044</v>
          </cell>
          <cell r="B1694" t="str">
            <v>宮崎県</v>
          </cell>
          <cell r="C1694" t="str">
            <v>木城町</v>
          </cell>
          <cell r="D1694" t="str">
            <v>宮崎県木城町</v>
          </cell>
          <cell r="E1694" t="str">
            <v>ﾐﾔｻﾞｷｹﾝ</v>
          </cell>
          <cell r="F1694" t="str">
            <v>ｷｼﾞｮｳﾁｮｳ</v>
          </cell>
          <cell r="G1694" t="str">
            <v>ﾐﾔｻﾞｷｹﾝｷｼﾞｮｳﾁｮｳ</v>
          </cell>
        </row>
        <row r="1695">
          <cell r="A1695" t="str">
            <v>454052</v>
          </cell>
          <cell r="B1695" t="str">
            <v>宮崎県</v>
          </cell>
          <cell r="C1695" t="str">
            <v>川南町</v>
          </cell>
          <cell r="D1695" t="str">
            <v>宮崎県川南町</v>
          </cell>
          <cell r="E1695" t="str">
            <v>ﾐﾔｻﾞｷｹﾝ</v>
          </cell>
          <cell r="F1695" t="str">
            <v>ｶﾜﾐﾅﾐﾁｮｳ</v>
          </cell>
          <cell r="G1695" t="str">
            <v>ﾐﾔｻﾞｷｹﾝｶﾜﾐﾅﾐﾁｮｳ</v>
          </cell>
        </row>
        <row r="1696">
          <cell r="A1696" t="str">
            <v>454061</v>
          </cell>
          <cell r="B1696" t="str">
            <v>宮崎県</v>
          </cell>
          <cell r="C1696" t="str">
            <v>都農町</v>
          </cell>
          <cell r="D1696" t="str">
            <v>宮崎県都農町</v>
          </cell>
          <cell r="E1696" t="str">
            <v>ﾐﾔｻﾞｷｹﾝ</v>
          </cell>
          <cell r="F1696" t="str">
            <v>ﾂﾉﾁｮｳ</v>
          </cell>
          <cell r="G1696" t="str">
            <v>ﾐﾔｻﾞｷｹﾝﾂﾉﾁｮｳ</v>
          </cell>
        </row>
        <row r="1697">
          <cell r="A1697" t="str">
            <v>454214</v>
          </cell>
          <cell r="B1697" t="str">
            <v>宮崎県</v>
          </cell>
          <cell r="C1697" t="str">
            <v>門川町</v>
          </cell>
          <cell r="D1697" t="str">
            <v>宮崎県門川町</v>
          </cell>
          <cell r="E1697" t="str">
            <v>ﾐﾔｻﾞｷｹﾝ</v>
          </cell>
          <cell r="F1697" t="str">
            <v>ｶﾄﾞｶﾞﾜﾁｮｳ</v>
          </cell>
          <cell r="G1697" t="str">
            <v>ﾐﾔｻﾞｷｹﾝｶﾄﾞｶﾞﾜﾁｮｳ</v>
          </cell>
        </row>
        <row r="1698">
          <cell r="A1698" t="str">
            <v>454290</v>
          </cell>
          <cell r="B1698" t="str">
            <v>宮崎県</v>
          </cell>
          <cell r="C1698" t="str">
            <v>諸塚村</v>
          </cell>
          <cell r="D1698" t="str">
            <v>宮崎県諸塚村</v>
          </cell>
          <cell r="E1698" t="str">
            <v>ﾐﾔｻﾞｷｹﾝ</v>
          </cell>
          <cell r="F1698" t="str">
            <v>ﾓﾛﾂｶｿﾝ</v>
          </cell>
          <cell r="G1698" t="str">
            <v>ﾐﾔｻﾞｷｹﾝﾓﾛﾂｶｿﾝ</v>
          </cell>
        </row>
        <row r="1699">
          <cell r="A1699" t="str">
            <v>454303</v>
          </cell>
          <cell r="B1699" t="str">
            <v>宮崎県</v>
          </cell>
          <cell r="C1699" t="str">
            <v>椎葉村</v>
          </cell>
          <cell r="D1699" t="str">
            <v>宮崎県椎葉村</v>
          </cell>
          <cell r="E1699" t="str">
            <v>ﾐﾔｻﾞｷｹﾝ</v>
          </cell>
          <cell r="F1699" t="str">
            <v>ｼｲﾊﾞｿﾝ</v>
          </cell>
          <cell r="G1699" t="str">
            <v>ﾐﾔｻﾞｷｹﾝｼｲﾊﾞｿﾝ</v>
          </cell>
        </row>
        <row r="1700">
          <cell r="A1700" t="str">
            <v>454311</v>
          </cell>
          <cell r="B1700" t="str">
            <v>宮崎県</v>
          </cell>
          <cell r="C1700" t="str">
            <v>美郷町</v>
          </cell>
          <cell r="D1700" t="str">
            <v>宮崎県美郷町</v>
          </cell>
          <cell r="E1700" t="str">
            <v>ﾐﾔｻﾞｷｹﾝ</v>
          </cell>
          <cell r="F1700" t="str">
            <v>ﾐｻﾄﾁｮｳ</v>
          </cell>
          <cell r="G1700" t="str">
            <v>ﾐﾔｻﾞｷｹﾝﾐｻﾄﾁｮｳ</v>
          </cell>
        </row>
        <row r="1701">
          <cell r="A1701" t="str">
            <v>454419</v>
          </cell>
          <cell r="B1701" t="str">
            <v>宮崎県</v>
          </cell>
          <cell r="C1701" t="str">
            <v>高千穂町</v>
          </cell>
          <cell r="D1701" t="str">
            <v>宮崎県高千穂町</v>
          </cell>
          <cell r="E1701" t="str">
            <v>ﾐﾔｻﾞｷｹﾝ</v>
          </cell>
          <cell r="F1701" t="str">
            <v>ﾀｶﾁﾎﾁｮｳ</v>
          </cell>
          <cell r="G1701" t="str">
            <v>ﾐﾔｻﾞｷｹﾝﾀｶﾁﾎﾁｮｳ</v>
          </cell>
        </row>
        <row r="1702">
          <cell r="A1702" t="str">
            <v>454427</v>
          </cell>
          <cell r="B1702" t="str">
            <v>宮崎県</v>
          </cell>
          <cell r="C1702" t="str">
            <v>日之影町</v>
          </cell>
          <cell r="D1702" t="str">
            <v>宮崎県日之影町</v>
          </cell>
          <cell r="E1702" t="str">
            <v>ﾐﾔｻﾞｷｹﾝ</v>
          </cell>
          <cell r="F1702" t="str">
            <v>ﾋﾉｶｹﾞﾁｮｳ</v>
          </cell>
          <cell r="G1702" t="str">
            <v>ﾐﾔｻﾞｷｹﾝﾋﾉｶｹﾞﾁｮｳ</v>
          </cell>
        </row>
        <row r="1703">
          <cell r="A1703" t="str">
            <v>454435</v>
          </cell>
          <cell r="B1703" t="str">
            <v>宮崎県</v>
          </cell>
          <cell r="C1703" t="str">
            <v>五ヶ瀬町</v>
          </cell>
          <cell r="D1703" t="str">
            <v>宮崎県五ヶ瀬町</v>
          </cell>
          <cell r="E1703" t="str">
            <v>ﾐﾔｻﾞｷｹﾝ</v>
          </cell>
          <cell r="F1703" t="str">
            <v>ｺﾞｶｾﾁｮｳ</v>
          </cell>
          <cell r="G1703" t="str">
            <v>ﾐﾔｻﾞｷｹﾝｺﾞｶｾﾁｮｳ</v>
          </cell>
        </row>
        <row r="1704">
          <cell r="A1704" t="str">
            <v>460001</v>
          </cell>
          <cell r="B1704" t="str">
            <v>鹿児島県</v>
          </cell>
          <cell r="D1704" t="str">
            <v>鹿児島県</v>
          </cell>
          <cell r="E1704" t="str">
            <v>ｶｺﾞｼﾏｹﾝ</v>
          </cell>
          <cell r="G1704" t="str">
            <v>ｶｺﾞｼﾏｹﾝ</v>
          </cell>
        </row>
        <row r="1705">
          <cell r="A1705" t="str">
            <v>462012</v>
          </cell>
          <cell r="B1705" t="str">
            <v>鹿児島県</v>
          </cell>
          <cell r="C1705" t="str">
            <v>鹿児島市</v>
          </cell>
          <cell r="D1705" t="str">
            <v>鹿児島県鹿児島市</v>
          </cell>
          <cell r="E1705" t="str">
            <v>ｶｺﾞｼﾏｹﾝ</v>
          </cell>
          <cell r="F1705" t="str">
            <v>ｶｺﾞｼﾏｼ</v>
          </cell>
          <cell r="G1705" t="str">
            <v>ｶｺﾞｼﾏｹﾝｶｺﾞｼﾏｼ</v>
          </cell>
        </row>
        <row r="1706">
          <cell r="A1706" t="str">
            <v>462039</v>
          </cell>
          <cell r="B1706" t="str">
            <v>鹿児島県</v>
          </cell>
          <cell r="C1706" t="str">
            <v>鹿屋市</v>
          </cell>
          <cell r="D1706" t="str">
            <v>鹿児島県鹿屋市</v>
          </cell>
          <cell r="E1706" t="str">
            <v>ｶｺﾞｼﾏｹﾝ</v>
          </cell>
          <cell r="F1706" t="str">
            <v>ｶﾉﾔｼ</v>
          </cell>
          <cell r="G1706" t="str">
            <v>ｶｺﾞｼﾏｹﾝｶﾉﾔｼ</v>
          </cell>
        </row>
        <row r="1707">
          <cell r="A1707" t="str">
            <v>462047</v>
          </cell>
          <cell r="B1707" t="str">
            <v>鹿児島県</v>
          </cell>
          <cell r="C1707" t="str">
            <v>枕崎市</v>
          </cell>
          <cell r="D1707" t="str">
            <v>鹿児島県枕崎市</v>
          </cell>
          <cell r="E1707" t="str">
            <v>ｶｺﾞｼﾏｹﾝ</v>
          </cell>
          <cell r="F1707" t="str">
            <v>ﾏｸﾗｻﾞｷｼ</v>
          </cell>
          <cell r="G1707" t="str">
            <v>ｶｺﾞｼﾏｹﾝﾏｸﾗｻﾞｷｼ</v>
          </cell>
        </row>
        <row r="1708">
          <cell r="A1708" t="str">
            <v>462063</v>
          </cell>
          <cell r="B1708" t="str">
            <v>鹿児島県</v>
          </cell>
          <cell r="C1708" t="str">
            <v>阿久根市</v>
          </cell>
          <cell r="D1708" t="str">
            <v>鹿児島県阿久根市</v>
          </cell>
          <cell r="E1708" t="str">
            <v>ｶｺﾞｼﾏｹﾝ</v>
          </cell>
          <cell r="F1708" t="str">
            <v>ｱｸﾈｼ</v>
          </cell>
          <cell r="G1708" t="str">
            <v>ｶｺﾞｼﾏｹﾝｱｸﾈｼ</v>
          </cell>
        </row>
        <row r="1709">
          <cell r="A1709" t="str">
            <v>462080</v>
          </cell>
          <cell r="B1709" t="str">
            <v>鹿児島県</v>
          </cell>
          <cell r="C1709" t="str">
            <v>出水市</v>
          </cell>
          <cell r="D1709" t="str">
            <v>鹿児島県出水市</v>
          </cell>
          <cell r="E1709" t="str">
            <v>ｶｺﾞｼﾏｹﾝ</v>
          </cell>
          <cell r="F1709" t="str">
            <v>ｲｽﾞﾐｼ</v>
          </cell>
          <cell r="G1709" t="str">
            <v>ｶｺﾞｼﾏｹﾝｲｽﾞﾐｼ</v>
          </cell>
        </row>
        <row r="1710">
          <cell r="A1710" t="str">
            <v>462101</v>
          </cell>
          <cell r="B1710" t="str">
            <v>鹿児島県</v>
          </cell>
          <cell r="C1710" t="str">
            <v>指宿市</v>
          </cell>
          <cell r="D1710" t="str">
            <v>鹿児島県指宿市</v>
          </cell>
          <cell r="E1710" t="str">
            <v>ｶｺﾞｼﾏｹﾝ</v>
          </cell>
          <cell r="F1710" t="str">
            <v>ｲﾌﾞｽｷｼ</v>
          </cell>
          <cell r="G1710" t="str">
            <v>ｶｺﾞｼﾏｹﾝｲﾌﾞｽｷｼ</v>
          </cell>
        </row>
        <row r="1711">
          <cell r="A1711" t="str">
            <v>462136</v>
          </cell>
          <cell r="B1711" t="str">
            <v>鹿児島県</v>
          </cell>
          <cell r="C1711" t="str">
            <v>西之表市</v>
          </cell>
          <cell r="D1711" t="str">
            <v>鹿児島県西之表市</v>
          </cell>
          <cell r="E1711" t="str">
            <v>ｶｺﾞｼﾏｹﾝ</v>
          </cell>
          <cell r="F1711" t="str">
            <v>ﾆｼﾉｵﾓﾃｼ</v>
          </cell>
          <cell r="G1711" t="str">
            <v>ｶｺﾞｼﾏｹﾝﾆｼﾉｵﾓﾃｼ</v>
          </cell>
        </row>
        <row r="1712">
          <cell r="A1712" t="str">
            <v>462144</v>
          </cell>
          <cell r="B1712" t="str">
            <v>鹿児島県</v>
          </cell>
          <cell r="C1712" t="str">
            <v>垂水市</v>
          </cell>
          <cell r="D1712" t="str">
            <v>鹿児島県垂水市</v>
          </cell>
          <cell r="E1712" t="str">
            <v>ｶｺﾞｼﾏｹﾝ</v>
          </cell>
          <cell r="F1712" t="str">
            <v>ﾀﾙﾐｽﾞｼ</v>
          </cell>
          <cell r="G1712" t="str">
            <v>ｶｺﾞｼﾏｹﾝﾀﾙﾐｽﾞｼ</v>
          </cell>
        </row>
        <row r="1713">
          <cell r="A1713" t="str">
            <v>462152</v>
          </cell>
          <cell r="B1713" t="str">
            <v>鹿児島県</v>
          </cell>
          <cell r="C1713" t="str">
            <v>薩摩川内市</v>
          </cell>
          <cell r="D1713" t="str">
            <v>鹿児島県薩摩川内市</v>
          </cell>
          <cell r="E1713" t="str">
            <v>ｶｺﾞｼﾏｹﾝ</v>
          </cell>
          <cell r="F1713" t="str">
            <v>ｻﾂﾏｾﾝﾀﾞｲｼ</v>
          </cell>
          <cell r="G1713" t="str">
            <v>ｶｺﾞｼﾏｹﾝｻﾂﾏｾﾝﾀﾞｲｼ</v>
          </cell>
        </row>
        <row r="1714">
          <cell r="A1714" t="str">
            <v>462161</v>
          </cell>
          <cell r="B1714" t="str">
            <v>鹿児島県</v>
          </cell>
          <cell r="C1714" t="str">
            <v>日置市</v>
          </cell>
          <cell r="D1714" t="str">
            <v>鹿児島県日置市</v>
          </cell>
          <cell r="E1714" t="str">
            <v>ｶｺﾞｼﾏｹﾝ</v>
          </cell>
          <cell r="F1714" t="str">
            <v>ﾋｵｷｼ</v>
          </cell>
          <cell r="G1714" t="str">
            <v>ｶｺﾞｼﾏｹﾝﾋｵｷｼ</v>
          </cell>
        </row>
        <row r="1715">
          <cell r="A1715" t="str">
            <v>462179</v>
          </cell>
          <cell r="B1715" t="str">
            <v>鹿児島県</v>
          </cell>
          <cell r="C1715" t="str">
            <v>曽於市</v>
          </cell>
          <cell r="D1715" t="str">
            <v>鹿児島県曽於市</v>
          </cell>
          <cell r="E1715" t="str">
            <v>ｶｺﾞｼﾏｹﾝ</v>
          </cell>
          <cell r="F1715" t="str">
            <v>ｿｵｼ</v>
          </cell>
          <cell r="G1715" t="str">
            <v>ｶｺﾞｼﾏｹﾝｿｵｼ</v>
          </cell>
        </row>
        <row r="1716">
          <cell r="A1716" t="str">
            <v>462187</v>
          </cell>
          <cell r="B1716" t="str">
            <v>鹿児島県</v>
          </cell>
          <cell r="C1716" t="str">
            <v>霧島市</v>
          </cell>
          <cell r="D1716" t="str">
            <v>鹿児島県霧島市</v>
          </cell>
          <cell r="E1716" t="str">
            <v>ｶｺﾞｼﾏｹﾝ</v>
          </cell>
          <cell r="F1716" t="str">
            <v>ｷﾘｼﾏｼ</v>
          </cell>
          <cell r="G1716" t="str">
            <v>ｶｺﾞｼﾏｹﾝｷﾘｼﾏｼ</v>
          </cell>
        </row>
        <row r="1717">
          <cell r="A1717" t="str">
            <v>462195</v>
          </cell>
          <cell r="B1717" t="str">
            <v>鹿児島県</v>
          </cell>
          <cell r="C1717" t="str">
            <v>いちき串木野市</v>
          </cell>
          <cell r="D1717" t="str">
            <v>鹿児島県いちき串木野市</v>
          </cell>
          <cell r="E1717" t="str">
            <v>ｶｺﾞｼﾏｹﾝ</v>
          </cell>
          <cell r="F1717" t="str">
            <v>ｲﾁｷｸｼｷﾉｼ</v>
          </cell>
          <cell r="G1717" t="str">
            <v>ｶｺﾞｼﾏｹﾝｲﾁｷｸｼｷﾉｼ</v>
          </cell>
        </row>
        <row r="1718">
          <cell r="A1718" t="str">
            <v>462209</v>
          </cell>
          <cell r="B1718" t="str">
            <v>鹿児島県</v>
          </cell>
          <cell r="C1718" t="str">
            <v>南さつま市</v>
          </cell>
          <cell r="D1718" t="str">
            <v>鹿児島県南さつま市</v>
          </cell>
          <cell r="E1718" t="str">
            <v>ｶｺﾞｼﾏｹﾝ</v>
          </cell>
          <cell r="F1718" t="str">
            <v>ﾐﾅﾐｻﾂﾏｼ</v>
          </cell>
          <cell r="G1718" t="str">
            <v>ｶｺﾞｼﾏｹﾝﾐﾅﾐｻﾂﾏｼ</v>
          </cell>
        </row>
        <row r="1719">
          <cell r="A1719" t="str">
            <v>462217</v>
          </cell>
          <cell r="B1719" t="str">
            <v>鹿児島県</v>
          </cell>
          <cell r="C1719" t="str">
            <v>志布志市</v>
          </cell>
          <cell r="D1719" t="str">
            <v>鹿児島県志布志市</v>
          </cell>
          <cell r="E1719" t="str">
            <v>ｶｺﾞｼﾏｹﾝ</v>
          </cell>
          <cell r="F1719" t="str">
            <v>ｼﾌﾞｼｼ</v>
          </cell>
          <cell r="G1719" t="str">
            <v>ｶｺﾞｼﾏｹﾝｼﾌﾞｼｼ</v>
          </cell>
        </row>
        <row r="1720">
          <cell r="A1720" t="str">
            <v>462225</v>
          </cell>
          <cell r="B1720" t="str">
            <v>鹿児島県</v>
          </cell>
          <cell r="C1720" t="str">
            <v>奄美市</v>
          </cell>
          <cell r="D1720" t="str">
            <v>鹿児島県奄美市</v>
          </cell>
          <cell r="E1720" t="str">
            <v>ｶｺﾞｼﾏｹﾝ</v>
          </cell>
          <cell r="F1720" t="str">
            <v>ｱﾏﾐｼ</v>
          </cell>
          <cell r="G1720" t="str">
            <v>ｶｺﾞｼﾏｹﾝｱﾏﾐｼ</v>
          </cell>
        </row>
        <row r="1721">
          <cell r="A1721" t="str">
            <v>462233</v>
          </cell>
          <cell r="B1721" t="str">
            <v>鹿児島県</v>
          </cell>
          <cell r="C1721" t="str">
            <v>南九州市</v>
          </cell>
          <cell r="D1721" t="str">
            <v>鹿児島県南九州市</v>
          </cell>
          <cell r="E1721" t="str">
            <v>ｶｺﾞｼﾏｹﾝ</v>
          </cell>
          <cell r="F1721" t="str">
            <v>ﾐﾅﾐｷｭｳｼｭｳｼ</v>
          </cell>
          <cell r="G1721" t="str">
            <v>ｶｺﾞｼﾏｹﾝﾐﾅﾐｷｭｳｼｭｳｼ</v>
          </cell>
        </row>
        <row r="1722">
          <cell r="A1722" t="str">
            <v>462241</v>
          </cell>
          <cell r="B1722" t="str">
            <v>鹿児島県</v>
          </cell>
          <cell r="C1722" t="str">
            <v>伊佐市</v>
          </cell>
          <cell r="D1722" t="str">
            <v>鹿児島県伊佐市</v>
          </cell>
          <cell r="E1722" t="str">
            <v>ｶｺﾞｼﾏｹﾝ</v>
          </cell>
          <cell r="F1722" t="str">
            <v>ｲｻｼ</v>
          </cell>
          <cell r="G1722" t="str">
            <v>ｶｺﾞｼﾏｹﾝｲｻｼ</v>
          </cell>
        </row>
        <row r="1723">
          <cell r="A1723" t="str">
            <v>462250</v>
          </cell>
          <cell r="B1723" t="str">
            <v>鹿児島県</v>
          </cell>
          <cell r="C1723" t="str">
            <v>姶良市</v>
          </cell>
          <cell r="D1723" t="str">
            <v>鹿児島県姶良市</v>
          </cell>
          <cell r="E1723" t="str">
            <v>ｶｺﾞｼﾏｹﾝ</v>
          </cell>
          <cell r="F1723" t="str">
            <v>ｱｲﾗｼ</v>
          </cell>
          <cell r="G1723" t="str">
            <v>ｶｺﾞｼﾏｹﾝｱｲﾗｼ</v>
          </cell>
        </row>
        <row r="1724">
          <cell r="A1724" t="str">
            <v>463035</v>
          </cell>
          <cell r="B1724" t="str">
            <v>鹿児島県</v>
          </cell>
          <cell r="C1724" t="str">
            <v>三島村</v>
          </cell>
          <cell r="D1724" t="str">
            <v>鹿児島県三島村</v>
          </cell>
          <cell r="E1724" t="str">
            <v>ｶｺﾞｼﾏｹﾝ</v>
          </cell>
          <cell r="F1724" t="str">
            <v>ﾐｼﾏﾑﾗ</v>
          </cell>
          <cell r="G1724" t="str">
            <v>ｶｺﾞｼﾏｹﾝﾐｼﾏﾑﾗ</v>
          </cell>
        </row>
        <row r="1725">
          <cell r="A1725" t="str">
            <v>463043</v>
          </cell>
          <cell r="B1725" t="str">
            <v>鹿児島県</v>
          </cell>
          <cell r="C1725" t="str">
            <v>十島村</v>
          </cell>
          <cell r="D1725" t="str">
            <v>鹿児島県十島村</v>
          </cell>
          <cell r="E1725" t="str">
            <v>ｶｺﾞｼﾏｹﾝ</v>
          </cell>
          <cell r="F1725" t="str">
            <v>ﾄｼﾏﾑﾗ</v>
          </cell>
          <cell r="G1725" t="str">
            <v>ｶｺﾞｼﾏｹﾝﾄｼﾏﾑﾗ</v>
          </cell>
        </row>
        <row r="1726">
          <cell r="A1726" t="str">
            <v>463922</v>
          </cell>
          <cell r="B1726" t="str">
            <v>鹿児島県</v>
          </cell>
          <cell r="C1726" t="str">
            <v>さつま町</v>
          </cell>
          <cell r="D1726" t="str">
            <v>鹿児島県さつま町</v>
          </cell>
          <cell r="E1726" t="str">
            <v>ｶｺﾞｼﾏｹﾝ</v>
          </cell>
          <cell r="F1726" t="str">
            <v>ｻﾂﾏﾁｮｳ</v>
          </cell>
          <cell r="G1726" t="str">
            <v>ｶｺﾞｼﾏｹﾝｻﾂﾏﾁｮｳ</v>
          </cell>
        </row>
        <row r="1727">
          <cell r="A1727" t="str">
            <v>464040</v>
          </cell>
          <cell r="B1727" t="str">
            <v>鹿児島県</v>
          </cell>
          <cell r="C1727" t="str">
            <v>長島町</v>
          </cell>
          <cell r="D1727" t="str">
            <v>鹿児島県長島町</v>
          </cell>
          <cell r="E1727" t="str">
            <v>ｶｺﾞｼﾏｹﾝ</v>
          </cell>
          <cell r="F1727" t="str">
            <v>ﾅｶﾞｼﾏﾁｮｳ</v>
          </cell>
          <cell r="G1727" t="str">
            <v>ｶｺﾞｼﾏｹﾝﾅｶﾞｼﾏﾁｮｳ</v>
          </cell>
        </row>
        <row r="1728">
          <cell r="A1728" t="str">
            <v>464520</v>
          </cell>
          <cell r="B1728" t="str">
            <v>鹿児島県</v>
          </cell>
          <cell r="C1728" t="str">
            <v>湧水町</v>
          </cell>
          <cell r="D1728" t="str">
            <v>鹿児島県湧水町</v>
          </cell>
          <cell r="E1728" t="str">
            <v>ｶｺﾞｼﾏｹﾝ</v>
          </cell>
          <cell r="F1728" t="str">
            <v>ﾕｳｽｲﾁｮｳ</v>
          </cell>
          <cell r="G1728" t="str">
            <v>ｶｺﾞｼﾏｹﾝﾕｳｽｲﾁｮｳ</v>
          </cell>
        </row>
        <row r="1729">
          <cell r="A1729" t="str">
            <v>464686</v>
          </cell>
          <cell r="B1729" t="str">
            <v>鹿児島県</v>
          </cell>
          <cell r="C1729" t="str">
            <v>大崎町</v>
          </cell>
          <cell r="D1729" t="str">
            <v>鹿児島県大崎町</v>
          </cell>
          <cell r="E1729" t="str">
            <v>ｶｺﾞｼﾏｹﾝ</v>
          </cell>
          <cell r="F1729" t="str">
            <v>ｵｵｻｷﾁｮｳ</v>
          </cell>
          <cell r="G1729" t="str">
            <v>ｶｺﾞｼﾏｹﾝｵｵｻｷﾁｮｳ</v>
          </cell>
        </row>
        <row r="1730">
          <cell r="A1730" t="str">
            <v>464821</v>
          </cell>
          <cell r="B1730" t="str">
            <v>鹿児島県</v>
          </cell>
          <cell r="C1730" t="str">
            <v>東串良町</v>
          </cell>
          <cell r="D1730" t="str">
            <v>鹿児島県東串良町</v>
          </cell>
          <cell r="E1730" t="str">
            <v>ｶｺﾞｼﾏｹﾝ</v>
          </cell>
          <cell r="F1730" t="str">
            <v>ﾋｶﾞｼｸｼﾗﾁｮｳ</v>
          </cell>
          <cell r="G1730" t="str">
            <v>ｶｺﾞｼﾏｹﾝﾋｶﾞｼｸｼﾗﾁｮｳ</v>
          </cell>
        </row>
        <row r="1731">
          <cell r="A1731" t="str">
            <v>464902</v>
          </cell>
          <cell r="B1731" t="str">
            <v>鹿児島県</v>
          </cell>
          <cell r="C1731" t="str">
            <v>錦江町</v>
          </cell>
          <cell r="D1731" t="str">
            <v>鹿児島県錦江町</v>
          </cell>
          <cell r="E1731" t="str">
            <v>ｶｺﾞｼﾏｹﾝ</v>
          </cell>
          <cell r="F1731" t="str">
            <v>ｷﾝｺｳﾁｮｳ</v>
          </cell>
          <cell r="G1731" t="str">
            <v>ｶｺﾞｼﾏｹﾝｷﾝｺｳﾁｮｳ</v>
          </cell>
        </row>
        <row r="1732">
          <cell r="A1732" t="str">
            <v>464911</v>
          </cell>
          <cell r="B1732" t="str">
            <v>鹿児島県</v>
          </cell>
          <cell r="C1732" t="str">
            <v>南大隅町</v>
          </cell>
          <cell r="D1732" t="str">
            <v>鹿児島県南大隅町</v>
          </cell>
          <cell r="E1732" t="str">
            <v>ｶｺﾞｼﾏｹﾝ</v>
          </cell>
          <cell r="F1732" t="str">
            <v>ﾐﾅﾐｵｵｽﾐﾁｮｳ</v>
          </cell>
          <cell r="G1732" t="str">
            <v>ｶｺﾞｼﾏｹﾝﾐﾅﾐｵｵｽﾐﾁｮｳ</v>
          </cell>
        </row>
        <row r="1733">
          <cell r="A1733" t="str">
            <v>464929</v>
          </cell>
          <cell r="B1733" t="str">
            <v>鹿児島県</v>
          </cell>
          <cell r="C1733" t="str">
            <v>肝付町</v>
          </cell>
          <cell r="D1733" t="str">
            <v>鹿児島県肝付町</v>
          </cell>
          <cell r="E1733" t="str">
            <v>ｶｺﾞｼﾏｹﾝ</v>
          </cell>
          <cell r="F1733" t="str">
            <v>ｷﾓﾂｷﾁｮｳ</v>
          </cell>
          <cell r="G1733" t="str">
            <v>ｶｺﾞｼﾏｹﾝｷﾓﾂｷﾁｮｳ</v>
          </cell>
        </row>
        <row r="1734">
          <cell r="A1734" t="str">
            <v>465011</v>
          </cell>
          <cell r="B1734" t="str">
            <v>鹿児島県</v>
          </cell>
          <cell r="C1734" t="str">
            <v>中種子町</v>
          </cell>
          <cell r="D1734" t="str">
            <v>鹿児島県中種子町</v>
          </cell>
          <cell r="E1734" t="str">
            <v>ｶｺﾞｼﾏｹﾝ</v>
          </cell>
          <cell r="F1734" t="str">
            <v>ﾅｶﾀﾈﾁｮｳ</v>
          </cell>
          <cell r="G1734" t="str">
            <v>ｶｺﾞｼﾏｹﾝﾅｶﾀﾈﾁｮｳ</v>
          </cell>
        </row>
        <row r="1735">
          <cell r="A1735" t="str">
            <v>465020</v>
          </cell>
          <cell r="B1735" t="str">
            <v>鹿児島県</v>
          </cell>
          <cell r="C1735" t="str">
            <v>南種子町</v>
          </cell>
          <cell r="D1735" t="str">
            <v>鹿児島県南種子町</v>
          </cell>
          <cell r="E1735" t="str">
            <v>ｶｺﾞｼﾏｹﾝ</v>
          </cell>
          <cell r="F1735" t="str">
            <v>ﾐﾅﾐﾀﾈﾁｮｳ</v>
          </cell>
          <cell r="G1735" t="str">
            <v>ｶｺﾞｼﾏｹﾝﾐﾅﾐﾀﾈﾁｮｳ</v>
          </cell>
        </row>
        <row r="1736">
          <cell r="A1736" t="str">
            <v>465054</v>
          </cell>
          <cell r="B1736" t="str">
            <v>鹿児島県</v>
          </cell>
          <cell r="C1736" t="str">
            <v>屋久島町</v>
          </cell>
          <cell r="D1736" t="str">
            <v>鹿児島県屋久島町</v>
          </cell>
          <cell r="E1736" t="str">
            <v>ｶｺﾞｼﾏｹﾝ</v>
          </cell>
          <cell r="F1736" t="str">
            <v>ﾔｸｼﾏﾁｮｳ</v>
          </cell>
          <cell r="G1736" t="str">
            <v>ｶｺﾞｼﾏｹﾝﾔｸｼﾏﾁｮｳ</v>
          </cell>
        </row>
        <row r="1737">
          <cell r="A1737" t="str">
            <v>465232</v>
          </cell>
          <cell r="B1737" t="str">
            <v>鹿児島県</v>
          </cell>
          <cell r="C1737" t="str">
            <v>大和村</v>
          </cell>
          <cell r="D1737" t="str">
            <v>鹿児島県大和村</v>
          </cell>
          <cell r="E1737" t="str">
            <v>ｶｺﾞｼﾏｹﾝ</v>
          </cell>
          <cell r="F1737" t="str">
            <v>ﾔﾏﾄｿﾝ</v>
          </cell>
          <cell r="G1737" t="str">
            <v>ｶｺﾞｼﾏｹﾝﾔﾏﾄｿﾝ</v>
          </cell>
        </row>
        <row r="1738">
          <cell r="A1738" t="str">
            <v>465241</v>
          </cell>
          <cell r="B1738" t="str">
            <v>鹿児島県</v>
          </cell>
          <cell r="C1738" t="str">
            <v>宇検村</v>
          </cell>
          <cell r="D1738" t="str">
            <v>鹿児島県宇検村</v>
          </cell>
          <cell r="E1738" t="str">
            <v>ｶｺﾞｼﾏｹﾝ</v>
          </cell>
          <cell r="F1738" t="str">
            <v>ｳｹﾝｿﾝ</v>
          </cell>
          <cell r="G1738" t="str">
            <v>ｶｺﾞｼﾏｹﾝｳｹﾝｿﾝ</v>
          </cell>
        </row>
        <row r="1739">
          <cell r="A1739" t="str">
            <v>465259</v>
          </cell>
          <cell r="B1739" t="str">
            <v>鹿児島県</v>
          </cell>
          <cell r="C1739" t="str">
            <v>瀬戸内町</v>
          </cell>
          <cell r="D1739" t="str">
            <v>鹿児島県瀬戸内町</v>
          </cell>
          <cell r="E1739" t="str">
            <v>ｶｺﾞｼﾏｹﾝ</v>
          </cell>
          <cell r="F1739" t="str">
            <v>ｾﾄｳﾁﾁｮｳ</v>
          </cell>
          <cell r="G1739" t="str">
            <v>ｶｺﾞｼﾏｹﾝｾﾄｳﾁﾁｮｳ</v>
          </cell>
        </row>
        <row r="1740">
          <cell r="A1740" t="str">
            <v>465275</v>
          </cell>
          <cell r="B1740" t="str">
            <v>鹿児島県</v>
          </cell>
          <cell r="C1740" t="str">
            <v>龍郷町</v>
          </cell>
          <cell r="D1740" t="str">
            <v>鹿児島県龍郷町</v>
          </cell>
          <cell r="E1740" t="str">
            <v>ｶｺﾞｼﾏｹﾝ</v>
          </cell>
          <cell r="F1740" t="str">
            <v>ﾀﾂｺﾞｳﾁｮｳ</v>
          </cell>
          <cell r="G1740" t="str">
            <v>ｶｺﾞｼﾏｹﾝﾀﾂｺﾞｳﾁｮｳ</v>
          </cell>
        </row>
        <row r="1741">
          <cell r="A1741" t="str">
            <v>465291</v>
          </cell>
          <cell r="B1741" t="str">
            <v>鹿児島県</v>
          </cell>
          <cell r="C1741" t="str">
            <v>喜界町</v>
          </cell>
          <cell r="D1741" t="str">
            <v>鹿児島県喜界町</v>
          </cell>
          <cell r="E1741" t="str">
            <v>ｶｺﾞｼﾏｹﾝ</v>
          </cell>
          <cell r="F1741" t="str">
            <v>ｷｶｲﾁｮｳ</v>
          </cell>
          <cell r="G1741" t="str">
            <v>ｶｺﾞｼﾏｹﾝｷｶｲﾁｮｳ</v>
          </cell>
        </row>
        <row r="1742">
          <cell r="A1742" t="str">
            <v>465305</v>
          </cell>
          <cell r="B1742" t="str">
            <v>鹿児島県</v>
          </cell>
          <cell r="C1742" t="str">
            <v>徳之島町</v>
          </cell>
          <cell r="D1742" t="str">
            <v>鹿児島県徳之島町</v>
          </cell>
          <cell r="E1742" t="str">
            <v>ｶｺﾞｼﾏｹﾝ</v>
          </cell>
          <cell r="F1742" t="str">
            <v>ﾄｸﾉｼﾏﾁｮｳ</v>
          </cell>
          <cell r="G1742" t="str">
            <v>ｶｺﾞｼﾏｹﾝﾄｸﾉｼﾏﾁｮｳ</v>
          </cell>
        </row>
        <row r="1743">
          <cell r="A1743" t="str">
            <v>465313</v>
          </cell>
          <cell r="B1743" t="str">
            <v>鹿児島県</v>
          </cell>
          <cell r="C1743" t="str">
            <v>天城町</v>
          </cell>
          <cell r="D1743" t="str">
            <v>鹿児島県天城町</v>
          </cell>
          <cell r="E1743" t="str">
            <v>ｶｺﾞｼﾏｹﾝ</v>
          </cell>
          <cell r="F1743" t="str">
            <v>ｱﾏｷﾞﾁｮｳ</v>
          </cell>
          <cell r="G1743" t="str">
            <v>ｶｺﾞｼﾏｹﾝｱﾏｷﾞﾁｮｳ</v>
          </cell>
        </row>
        <row r="1744">
          <cell r="A1744" t="str">
            <v>465321</v>
          </cell>
          <cell r="B1744" t="str">
            <v>鹿児島県</v>
          </cell>
          <cell r="C1744" t="str">
            <v>伊仙町</v>
          </cell>
          <cell r="D1744" t="str">
            <v>鹿児島県伊仙町</v>
          </cell>
          <cell r="E1744" t="str">
            <v>ｶｺﾞｼﾏｹﾝ</v>
          </cell>
          <cell r="F1744" t="str">
            <v>ｲｾﾝﾁｮｳ</v>
          </cell>
          <cell r="G1744" t="str">
            <v>ｶｺﾞｼﾏｹﾝｲｾﾝﾁｮｳ</v>
          </cell>
        </row>
        <row r="1745">
          <cell r="A1745" t="str">
            <v>465330</v>
          </cell>
          <cell r="B1745" t="str">
            <v>鹿児島県</v>
          </cell>
          <cell r="C1745" t="str">
            <v>和泊町</v>
          </cell>
          <cell r="D1745" t="str">
            <v>鹿児島県和泊町</v>
          </cell>
          <cell r="E1745" t="str">
            <v>ｶｺﾞｼﾏｹﾝ</v>
          </cell>
          <cell r="F1745" t="str">
            <v>ﾜﾄﾞﾏﾘﾁｮｳ</v>
          </cell>
          <cell r="G1745" t="str">
            <v>ｶｺﾞｼﾏｹﾝﾜﾄﾞﾏﾘﾁｮｳ</v>
          </cell>
        </row>
        <row r="1746">
          <cell r="A1746" t="str">
            <v>465348</v>
          </cell>
          <cell r="B1746" t="str">
            <v>鹿児島県</v>
          </cell>
          <cell r="C1746" t="str">
            <v>知名町</v>
          </cell>
          <cell r="D1746" t="str">
            <v>鹿児島県知名町</v>
          </cell>
          <cell r="E1746" t="str">
            <v>ｶｺﾞｼﾏｹﾝ</v>
          </cell>
          <cell r="F1746" t="str">
            <v>ﾁﾅﾁｮｳ</v>
          </cell>
          <cell r="G1746" t="str">
            <v>ｶｺﾞｼﾏｹﾝﾁﾅﾁｮｳ</v>
          </cell>
        </row>
        <row r="1747">
          <cell r="A1747" t="str">
            <v>465356</v>
          </cell>
          <cell r="B1747" t="str">
            <v>鹿児島県</v>
          </cell>
          <cell r="C1747" t="str">
            <v>与論町</v>
          </cell>
          <cell r="D1747" t="str">
            <v>鹿児島県与論町</v>
          </cell>
          <cell r="E1747" t="str">
            <v>ｶｺﾞｼﾏｹﾝ</v>
          </cell>
          <cell r="F1747" t="str">
            <v>ﾖﾛﾝﾁｮｳ</v>
          </cell>
          <cell r="G1747" t="str">
            <v>ｶｺﾞｼﾏｹﾝﾖﾛﾝﾁｮｳ</v>
          </cell>
        </row>
        <row r="1748">
          <cell r="A1748" t="str">
            <v>470007</v>
          </cell>
          <cell r="B1748" t="str">
            <v>沖縄県</v>
          </cell>
          <cell r="D1748" t="str">
            <v>沖縄県</v>
          </cell>
          <cell r="E1748" t="str">
            <v>ｵｷﾅﾜｹﾝ</v>
          </cell>
          <cell r="G1748" t="str">
            <v>ｵｷﾅﾜｹﾝ</v>
          </cell>
        </row>
        <row r="1749">
          <cell r="A1749" t="str">
            <v>472018</v>
          </cell>
          <cell r="B1749" t="str">
            <v>沖縄県</v>
          </cell>
          <cell r="C1749" t="str">
            <v>那覇市</v>
          </cell>
          <cell r="D1749" t="str">
            <v>沖縄県那覇市</v>
          </cell>
          <cell r="E1749" t="str">
            <v>ｵｷﾅﾜｹﾝ</v>
          </cell>
          <cell r="F1749" t="str">
            <v>ﾅﾊｼ</v>
          </cell>
          <cell r="G1749" t="str">
            <v>ｵｷﾅﾜｹﾝﾅﾊｼ</v>
          </cell>
        </row>
        <row r="1750">
          <cell r="A1750" t="str">
            <v>472051</v>
          </cell>
          <cell r="B1750" t="str">
            <v>沖縄県</v>
          </cell>
          <cell r="C1750" t="str">
            <v>宜野湾市</v>
          </cell>
          <cell r="D1750" t="str">
            <v>沖縄県宜野湾市</v>
          </cell>
          <cell r="E1750" t="str">
            <v>ｵｷﾅﾜｹﾝ</v>
          </cell>
          <cell r="F1750" t="str">
            <v>ｷﾞﾉﾜﾝｼ</v>
          </cell>
          <cell r="G1750" t="str">
            <v>ｵｷﾅﾜｹﾝｷﾞﾉﾜﾝｼ</v>
          </cell>
        </row>
        <row r="1751">
          <cell r="A1751" t="str">
            <v>472077</v>
          </cell>
          <cell r="B1751" t="str">
            <v>沖縄県</v>
          </cell>
          <cell r="C1751" t="str">
            <v>石垣市</v>
          </cell>
          <cell r="D1751" t="str">
            <v>沖縄県石垣市</v>
          </cell>
          <cell r="E1751" t="str">
            <v>ｵｷﾅﾜｹﾝ</v>
          </cell>
          <cell r="F1751" t="str">
            <v>ｲｼｶﾞｷｼ</v>
          </cell>
          <cell r="G1751" t="str">
            <v>ｵｷﾅﾜｹﾝｲｼｶﾞｷｼ</v>
          </cell>
        </row>
        <row r="1752">
          <cell r="A1752" t="str">
            <v>472085</v>
          </cell>
          <cell r="B1752" t="str">
            <v>沖縄県</v>
          </cell>
          <cell r="C1752" t="str">
            <v>浦添市</v>
          </cell>
          <cell r="D1752" t="str">
            <v>沖縄県浦添市</v>
          </cell>
          <cell r="E1752" t="str">
            <v>ｵｷﾅﾜｹﾝ</v>
          </cell>
          <cell r="F1752" t="str">
            <v>ｳﾗｿｴｼ</v>
          </cell>
          <cell r="G1752" t="str">
            <v>ｵｷﾅﾜｹﾝｳﾗｿｴｼ</v>
          </cell>
        </row>
        <row r="1753">
          <cell r="A1753" t="str">
            <v>472093</v>
          </cell>
          <cell r="B1753" t="str">
            <v>沖縄県</v>
          </cell>
          <cell r="C1753" t="str">
            <v>名護市</v>
          </cell>
          <cell r="D1753" t="str">
            <v>沖縄県名護市</v>
          </cell>
          <cell r="E1753" t="str">
            <v>ｵｷﾅﾜｹﾝ</v>
          </cell>
          <cell r="F1753" t="str">
            <v>ﾅｺﾞｼ</v>
          </cell>
          <cell r="G1753" t="str">
            <v>ｵｷﾅﾜｹﾝﾅｺﾞｼ</v>
          </cell>
        </row>
        <row r="1754">
          <cell r="A1754" t="str">
            <v>472107</v>
          </cell>
          <cell r="B1754" t="str">
            <v>沖縄県</v>
          </cell>
          <cell r="C1754" t="str">
            <v>糸満市</v>
          </cell>
          <cell r="D1754" t="str">
            <v>沖縄県糸満市</v>
          </cell>
          <cell r="E1754" t="str">
            <v>ｵｷﾅﾜｹﾝ</v>
          </cell>
          <cell r="F1754" t="str">
            <v>ｲﾄﾏﾝｼ</v>
          </cell>
          <cell r="G1754" t="str">
            <v>ｵｷﾅﾜｹﾝｲﾄﾏﾝｼ</v>
          </cell>
        </row>
        <row r="1755">
          <cell r="A1755" t="str">
            <v>472115</v>
          </cell>
          <cell r="B1755" t="str">
            <v>沖縄県</v>
          </cell>
          <cell r="C1755" t="str">
            <v>沖縄市</v>
          </cell>
          <cell r="D1755" t="str">
            <v>沖縄県沖縄市</v>
          </cell>
          <cell r="E1755" t="str">
            <v>ｵｷﾅﾜｹﾝ</v>
          </cell>
          <cell r="F1755" t="str">
            <v>ｵｷﾅﾜｼ</v>
          </cell>
          <cell r="G1755" t="str">
            <v>ｵｷﾅﾜｹﾝｵｷﾅﾜｼ</v>
          </cell>
        </row>
        <row r="1756">
          <cell r="A1756" t="str">
            <v>472123</v>
          </cell>
          <cell r="B1756" t="str">
            <v>沖縄県</v>
          </cell>
          <cell r="C1756" t="str">
            <v>豊見城市</v>
          </cell>
          <cell r="D1756" t="str">
            <v>沖縄県豊見城市</v>
          </cell>
          <cell r="E1756" t="str">
            <v>ｵｷﾅﾜｹﾝ</v>
          </cell>
          <cell r="F1756" t="str">
            <v>ﾄﾐｸﾞｽｸｼ</v>
          </cell>
          <cell r="G1756" t="str">
            <v>ｵｷﾅﾜｹﾝﾄﾐｸﾞｽｸｼ</v>
          </cell>
        </row>
        <row r="1757">
          <cell r="A1757" t="str">
            <v>472131</v>
          </cell>
          <cell r="B1757" t="str">
            <v>沖縄県</v>
          </cell>
          <cell r="C1757" t="str">
            <v>うるま市</v>
          </cell>
          <cell r="D1757" t="str">
            <v>沖縄県うるま市</v>
          </cell>
          <cell r="E1757" t="str">
            <v>ｵｷﾅﾜｹﾝ</v>
          </cell>
          <cell r="F1757" t="str">
            <v>ｳﾙﾏｼ</v>
          </cell>
          <cell r="G1757" t="str">
            <v>ｵｷﾅﾜｹﾝｳﾙﾏｼ</v>
          </cell>
        </row>
        <row r="1758">
          <cell r="A1758" t="str">
            <v>472140</v>
          </cell>
          <cell r="B1758" t="str">
            <v>沖縄県</v>
          </cell>
          <cell r="C1758" t="str">
            <v>宮古島市</v>
          </cell>
          <cell r="D1758" t="str">
            <v>沖縄県宮古島市</v>
          </cell>
          <cell r="E1758" t="str">
            <v>ｵｷﾅﾜｹﾝ</v>
          </cell>
          <cell r="F1758" t="str">
            <v>ﾐﾔｺｼﾞﾏｼ</v>
          </cell>
          <cell r="G1758" t="str">
            <v>ｵｷﾅﾜｹﾝﾐﾔｺｼﾞﾏｼ</v>
          </cell>
        </row>
        <row r="1759">
          <cell r="A1759" t="str">
            <v>472158</v>
          </cell>
          <cell r="B1759" t="str">
            <v>沖縄県</v>
          </cell>
          <cell r="C1759" t="str">
            <v>南城市</v>
          </cell>
          <cell r="D1759" t="str">
            <v>沖縄県南城市</v>
          </cell>
          <cell r="E1759" t="str">
            <v>ｵｷﾅﾜｹﾝ</v>
          </cell>
          <cell r="F1759" t="str">
            <v>ﾅﾝｼﾞｮｳｼ</v>
          </cell>
          <cell r="G1759" t="str">
            <v>ｵｷﾅﾜｹﾝﾅﾝｼﾞｮｳｼ</v>
          </cell>
        </row>
        <row r="1760">
          <cell r="A1760" t="str">
            <v>473014</v>
          </cell>
          <cell r="B1760" t="str">
            <v>沖縄県</v>
          </cell>
          <cell r="C1760" t="str">
            <v>国頭村</v>
          </cell>
          <cell r="D1760" t="str">
            <v>沖縄県国頭村</v>
          </cell>
          <cell r="E1760" t="str">
            <v>ｵｷﾅﾜｹﾝ</v>
          </cell>
          <cell r="F1760" t="str">
            <v>ｸﾆｶﾞﾐｿﾝ</v>
          </cell>
          <cell r="G1760" t="str">
            <v>ｵｷﾅﾜｹﾝｸﾆｶﾞﾐｿﾝ</v>
          </cell>
        </row>
        <row r="1761">
          <cell r="A1761" t="str">
            <v>473022</v>
          </cell>
          <cell r="B1761" t="str">
            <v>沖縄県</v>
          </cell>
          <cell r="C1761" t="str">
            <v>大宜味村</v>
          </cell>
          <cell r="D1761" t="str">
            <v>沖縄県大宜味村</v>
          </cell>
          <cell r="E1761" t="str">
            <v>ｵｷﾅﾜｹﾝ</v>
          </cell>
          <cell r="F1761" t="str">
            <v>ｵｵｷﾞﾐｿﾝ</v>
          </cell>
          <cell r="G1761" t="str">
            <v>ｵｷﾅﾜｹﾝｵｵｷﾞﾐｿﾝ</v>
          </cell>
        </row>
        <row r="1762">
          <cell r="A1762" t="str">
            <v>473031</v>
          </cell>
          <cell r="B1762" t="str">
            <v>沖縄県</v>
          </cell>
          <cell r="C1762" t="str">
            <v>東村</v>
          </cell>
          <cell r="D1762" t="str">
            <v>沖縄県東村</v>
          </cell>
          <cell r="E1762" t="str">
            <v>ｵｷﾅﾜｹﾝ</v>
          </cell>
          <cell r="F1762" t="str">
            <v>ﾋｶﾞｼｿﾝ</v>
          </cell>
          <cell r="G1762" t="str">
            <v>ｵｷﾅﾜｹﾝﾋｶﾞｼｿﾝ</v>
          </cell>
        </row>
        <row r="1763">
          <cell r="A1763" t="str">
            <v>473065</v>
          </cell>
          <cell r="B1763" t="str">
            <v>沖縄県</v>
          </cell>
          <cell r="C1763" t="str">
            <v>今帰仁村</v>
          </cell>
          <cell r="D1763" t="str">
            <v>沖縄県今帰仁村</v>
          </cell>
          <cell r="E1763" t="str">
            <v>ｵｷﾅﾜｹﾝ</v>
          </cell>
          <cell r="F1763" t="str">
            <v>ﾅｷｼﾞﾝｿﾝ</v>
          </cell>
          <cell r="G1763" t="str">
            <v>ｵｷﾅﾜｹﾝﾅｷｼﾞﾝｿﾝ</v>
          </cell>
        </row>
        <row r="1764">
          <cell r="A1764" t="str">
            <v>473081</v>
          </cell>
          <cell r="B1764" t="str">
            <v>沖縄県</v>
          </cell>
          <cell r="C1764" t="str">
            <v>本部町</v>
          </cell>
          <cell r="D1764" t="str">
            <v>沖縄県本部町</v>
          </cell>
          <cell r="E1764" t="str">
            <v>ｵｷﾅﾜｹﾝ</v>
          </cell>
          <cell r="F1764" t="str">
            <v>ﾓﾄﾌﾞﾁｮｳ</v>
          </cell>
          <cell r="G1764" t="str">
            <v>ｵｷﾅﾜｹﾝﾓﾄﾌﾞﾁｮｳ</v>
          </cell>
        </row>
        <row r="1765">
          <cell r="A1765" t="str">
            <v>473111</v>
          </cell>
          <cell r="B1765" t="str">
            <v>沖縄県</v>
          </cell>
          <cell r="C1765" t="str">
            <v>恩納村</v>
          </cell>
          <cell r="D1765" t="str">
            <v>沖縄県恩納村</v>
          </cell>
          <cell r="E1765" t="str">
            <v>ｵｷﾅﾜｹﾝ</v>
          </cell>
          <cell r="F1765" t="str">
            <v>ｵﾝﾅｿﾝ</v>
          </cell>
          <cell r="G1765" t="str">
            <v>ｵｷﾅﾜｹﾝｵﾝﾅｿﾝ</v>
          </cell>
        </row>
        <row r="1766">
          <cell r="A1766" t="str">
            <v>473138</v>
          </cell>
          <cell r="B1766" t="str">
            <v>沖縄県</v>
          </cell>
          <cell r="C1766" t="str">
            <v>宜野座村</v>
          </cell>
          <cell r="D1766" t="str">
            <v>沖縄県宜野座村</v>
          </cell>
          <cell r="E1766" t="str">
            <v>ｵｷﾅﾜｹﾝ</v>
          </cell>
          <cell r="F1766" t="str">
            <v>ｷﾞﾉｻﾞｿﾝ</v>
          </cell>
          <cell r="G1766" t="str">
            <v>ｵｷﾅﾜｹﾝｷﾞﾉｻﾞｿﾝ</v>
          </cell>
        </row>
        <row r="1767">
          <cell r="A1767" t="str">
            <v>473146</v>
          </cell>
          <cell r="B1767" t="str">
            <v>沖縄県</v>
          </cell>
          <cell r="C1767" t="str">
            <v>金武町</v>
          </cell>
          <cell r="D1767" t="str">
            <v>沖縄県金武町</v>
          </cell>
          <cell r="E1767" t="str">
            <v>ｵｷﾅﾜｹﾝ</v>
          </cell>
          <cell r="F1767" t="str">
            <v>ｷﾝﾁｮｳ</v>
          </cell>
          <cell r="G1767" t="str">
            <v>ｵｷﾅﾜｹﾝｷﾝﾁｮｳ</v>
          </cell>
        </row>
        <row r="1768">
          <cell r="A1768" t="str">
            <v>473154</v>
          </cell>
          <cell r="B1768" t="str">
            <v>沖縄県</v>
          </cell>
          <cell r="C1768" t="str">
            <v>伊江村</v>
          </cell>
          <cell r="D1768" t="str">
            <v>沖縄県伊江村</v>
          </cell>
          <cell r="E1768" t="str">
            <v>ｵｷﾅﾜｹﾝ</v>
          </cell>
          <cell r="F1768" t="str">
            <v>ｲｴｿﾝ</v>
          </cell>
          <cell r="G1768" t="str">
            <v>ｵｷﾅﾜｹﾝｲｴｿﾝ</v>
          </cell>
        </row>
        <row r="1769">
          <cell r="A1769" t="str">
            <v>473243</v>
          </cell>
          <cell r="B1769" t="str">
            <v>沖縄県</v>
          </cell>
          <cell r="C1769" t="str">
            <v>読谷村</v>
          </cell>
          <cell r="D1769" t="str">
            <v>沖縄県読谷村</v>
          </cell>
          <cell r="E1769" t="str">
            <v>ｵｷﾅﾜｹﾝ</v>
          </cell>
          <cell r="F1769" t="str">
            <v>ﾖﾐﾀﾝｿﾝ</v>
          </cell>
          <cell r="G1769" t="str">
            <v>ｵｷﾅﾜｹﾝﾖﾐﾀﾝｿﾝ</v>
          </cell>
        </row>
        <row r="1770">
          <cell r="A1770" t="str">
            <v>473251</v>
          </cell>
          <cell r="B1770" t="str">
            <v>沖縄県</v>
          </cell>
          <cell r="C1770" t="str">
            <v>嘉手納町</v>
          </cell>
          <cell r="D1770" t="str">
            <v>沖縄県嘉手納町</v>
          </cell>
          <cell r="E1770" t="str">
            <v>ｵｷﾅﾜｹﾝ</v>
          </cell>
          <cell r="F1770" t="str">
            <v>ｶﾃﾞﾅﾁｮｳ</v>
          </cell>
          <cell r="G1770" t="str">
            <v>ｵｷﾅﾜｹﾝｶﾃﾞﾅﾁｮｳ</v>
          </cell>
        </row>
        <row r="1771">
          <cell r="A1771" t="str">
            <v>473260</v>
          </cell>
          <cell r="B1771" t="str">
            <v>沖縄県</v>
          </cell>
          <cell r="C1771" t="str">
            <v>北谷町</v>
          </cell>
          <cell r="D1771" t="str">
            <v>沖縄県北谷町</v>
          </cell>
          <cell r="E1771" t="str">
            <v>ｵｷﾅﾜｹﾝ</v>
          </cell>
          <cell r="F1771" t="str">
            <v>ﾁﾔﾀﾝﾁｮｳ</v>
          </cell>
          <cell r="G1771" t="str">
            <v>ｵｷﾅﾜｹﾝﾁﾔﾀﾝﾁｮｳ</v>
          </cell>
        </row>
        <row r="1772">
          <cell r="A1772" t="str">
            <v>473278</v>
          </cell>
          <cell r="B1772" t="str">
            <v>沖縄県</v>
          </cell>
          <cell r="C1772" t="str">
            <v>北中城村</v>
          </cell>
          <cell r="D1772" t="str">
            <v>沖縄県北中城村</v>
          </cell>
          <cell r="E1772" t="str">
            <v>ｵｷﾅﾜｹﾝ</v>
          </cell>
          <cell r="F1772" t="str">
            <v>ｷﾀﾅｶｸﾞｽｸｿﾝ</v>
          </cell>
          <cell r="G1772" t="str">
            <v>ｵｷﾅﾜｹﾝｷﾀﾅｶｸﾞｽｸｿﾝ</v>
          </cell>
        </row>
        <row r="1773">
          <cell r="A1773" t="str">
            <v>473286</v>
          </cell>
          <cell r="B1773" t="str">
            <v>沖縄県</v>
          </cell>
          <cell r="C1773" t="str">
            <v>中城村</v>
          </cell>
          <cell r="D1773" t="str">
            <v>沖縄県中城村</v>
          </cell>
          <cell r="E1773" t="str">
            <v>ｵｷﾅﾜｹﾝ</v>
          </cell>
          <cell r="F1773" t="str">
            <v>ﾅｶｸﾞｽｸｿﾝ</v>
          </cell>
          <cell r="G1773" t="str">
            <v>ｵｷﾅﾜｹﾝﾅｶｸﾞｽｸｿﾝ</v>
          </cell>
        </row>
        <row r="1774">
          <cell r="A1774" t="str">
            <v>473294</v>
          </cell>
          <cell r="B1774" t="str">
            <v>沖縄県</v>
          </cell>
          <cell r="C1774" t="str">
            <v>西原町</v>
          </cell>
          <cell r="D1774" t="str">
            <v>沖縄県西原町</v>
          </cell>
          <cell r="E1774" t="str">
            <v>ｵｷﾅﾜｹﾝ</v>
          </cell>
          <cell r="F1774" t="str">
            <v>ﾆｼﾊﾗﾁｮｳ</v>
          </cell>
          <cell r="G1774" t="str">
            <v>ｵｷﾅﾜｹﾝﾆｼﾊﾗﾁｮｳ</v>
          </cell>
        </row>
        <row r="1775">
          <cell r="A1775" t="str">
            <v>473481</v>
          </cell>
          <cell r="B1775" t="str">
            <v>沖縄県</v>
          </cell>
          <cell r="C1775" t="str">
            <v>与那原町</v>
          </cell>
          <cell r="D1775" t="str">
            <v>沖縄県与那原町</v>
          </cell>
          <cell r="E1775" t="str">
            <v>ｵｷﾅﾜｹﾝ</v>
          </cell>
          <cell r="F1775" t="str">
            <v>ﾖﾅﾊﾞﾙﾁｮｳ</v>
          </cell>
          <cell r="G1775" t="str">
            <v>ｵｷﾅﾜｹﾝﾖﾅﾊﾞﾙﾁｮｳ</v>
          </cell>
        </row>
        <row r="1776">
          <cell r="A1776" t="str">
            <v>473502</v>
          </cell>
          <cell r="B1776" t="str">
            <v>沖縄県</v>
          </cell>
          <cell r="C1776" t="str">
            <v>南風原町</v>
          </cell>
          <cell r="D1776" t="str">
            <v>沖縄県南風原町</v>
          </cell>
          <cell r="E1776" t="str">
            <v>ｵｷﾅﾜｹﾝ</v>
          </cell>
          <cell r="F1776" t="str">
            <v>ﾊｴﾊﾞﾙﾁｮｳ</v>
          </cell>
          <cell r="G1776" t="str">
            <v>ｵｷﾅﾜｹﾝﾊｴﾊﾞﾙﾁｮｳ</v>
          </cell>
        </row>
        <row r="1777">
          <cell r="A1777" t="str">
            <v>473537</v>
          </cell>
          <cell r="B1777" t="str">
            <v>沖縄県</v>
          </cell>
          <cell r="C1777" t="str">
            <v>渡嘉敷村</v>
          </cell>
          <cell r="D1777" t="str">
            <v>沖縄県渡嘉敷村</v>
          </cell>
          <cell r="E1777" t="str">
            <v>ｵｷﾅﾜｹﾝ</v>
          </cell>
          <cell r="F1777" t="str">
            <v>ﾄｶｼｷｿﾝ</v>
          </cell>
          <cell r="G1777" t="str">
            <v>ｵｷﾅﾜｹﾝﾄｶｼｷｿﾝ</v>
          </cell>
        </row>
        <row r="1778">
          <cell r="A1778" t="str">
            <v>473545</v>
          </cell>
          <cell r="B1778" t="str">
            <v>沖縄県</v>
          </cell>
          <cell r="C1778" t="str">
            <v>座間味村</v>
          </cell>
          <cell r="D1778" t="str">
            <v>沖縄県座間味村</v>
          </cell>
          <cell r="E1778" t="str">
            <v>ｵｷﾅﾜｹﾝ</v>
          </cell>
          <cell r="F1778" t="str">
            <v>ｻﾞﾏﾐｿﾝ</v>
          </cell>
          <cell r="G1778" t="str">
            <v>ｵｷﾅﾜｹﾝｻﾞﾏﾐｿﾝ</v>
          </cell>
        </row>
        <row r="1779">
          <cell r="A1779" t="str">
            <v>473553</v>
          </cell>
          <cell r="B1779" t="str">
            <v>沖縄県</v>
          </cell>
          <cell r="C1779" t="str">
            <v>粟国村</v>
          </cell>
          <cell r="D1779" t="str">
            <v>沖縄県粟国村</v>
          </cell>
          <cell r="E1779" t="str">
            <v>ｵｷﾅﾜｹﾝ</v>
          </cell>
          <cell r="F1779" t="str">
            <v>ｱｸﾞﾆｿﾝ</v>
          </cell>
          <cell r="G1779" t="str">
            <v>ｵｷﾅﾜｹﾝｱｸﾞﾆｿﾝ</v>
          </cell>
        </row>
        <row r="1780">
          <cell r="A1780" t="str">
            <v>473561</v>
          </cell>
          <cell r="B1780" t="str">
            <v>沖縄県</v>
          </cell>
          <cell r="C1780" t="str">
            <v>渡名喜村</v>
          </cell>
          <cell r="D1780" t="str">
            <v>沖縄県渡名喜村</v>
          </cell>
          <cell r="E1780" t="str">
            <v>ｵｷﾅﾜｹﾝ</v>
          </cell>
          <cell r="F1780" t="str">
            <v>ﾄﾅｷｿﾝ</v>
          </cell>
          <cell r="G1780" t="str">
            <v>ｵｷﾅﾜｹﾝﾄﾅｷｿﾝ</v>
          </cell>
        </row>
        <row r="1781">
          <cell r="A1781" t="str">
            <v>473570</v>
          </cell>
          <cell r="B1781" t="str">
            <v>沖縄県</v>
          </cell>
          <cell r="C1781" t="str">
            <v>南大東村</v>
          </cell>
          <cell r="D1781" t="str">
            <v>沖縄県南大東村</v>
          </cell>
          <cell r="E1781" t="str">
            <v>ｵｷﾅﾜｹﾝ</v>
          </cell>
          <cell r="F1781" t="str">
            <v>ﾐﾅﾐﾀﾞｲﾄｳｿﾝ</v>
          </cell>
          <cell r="G1781" t="str">
            <v>ｵｷﾅﾜｹﾝﾐﾅﾐﾀﾞｲﾄｳｿﾝ</v>
          </cell>
        </row>
        <row r="1782">
          <cell r="A1782" t="str">
            <v>473588</v>
          </cell>
          <cell r="B1782" t="str">
            <v>沖縄県</v>
          </cell>
          <cell r="C1782" t="str">
            <v>北大東村</v>
          </cell>
          <cell r="D1782" t="str">
            <v>沖縄県北大東村</v>
          </cell>
          <cell r="E1782" t="str">
            <v>ｵｷﾅﾜｹﾝ</v>
          </cell>
          <cell r="F1782" t="str">
            <v>ｷﾀﾀﾞｲﾄｳｿﾝ</v>
          </cell>
          <cell r="G1782" t="str">
            <v>ｵｷﾅﾜｹﾝｷﾀﾀﾞｲﾄｳｿﾝ</v>
          </cell>
        </row>
        <row r="1783">
          <cell r="A1783" t="str">
            <v>473596</v>
          </cell>
          <cell r="B1783" t="str">
            <v>沖縄県</v>
          </cell>
          <cell r="C1783" t="str">
            <v>伊平屋村</v>
          </cell>
          <cell r="D1783" t="str">
            <v>沖縄県伊平屋村</v>
          </cell>
          <cell r="E1783" t="str">
            <v>ｵｷﾅﾜｹﾝ</v>
          </cell>
          <cell r="F1783" t="str">
            <v>ｲﾍﾔｿﾝ</v>
          </cell>
          <cell r="G1783" t="str">
            <v>ｵｷﾅﾜｹﾝｲﾍﾔｿﾝ</v>
          </cell>
        </row>
        <row r="1784">
          <cell r="A1784" t="str">
            <v>473600</v>
          </cell>
          <cell r="B1784" t="str">
            <v>沖縄県</v>
          </cell>
          <cell r="C1784" t="str">
            <v>伊是名村</v>
          </cell>
          <cell r="D1784" t="str">
            <v>沖縄県伊是名村</v>
          </cell>
          <cell r="E1784" t="str">
            <v>ｵｷﾅﾜｹﾝ</v>
          </cell>
          <cell r="F1784" t="str">
            <v>ｲｾﾞﾅｿﾝ</v>
          </cell>
          <cell r="G1784" t="str">
            <v>ｵｷﾅﾜｹﾝｲｾﾞﾅｿﾝ</v>
          </cell>
        </row>
        <row r="1785">
          <cell r="A1785" t="str">
            <v>473618</v>
          </cell>
          <cell r="B1785" t="str">
            <v>沖縄県</v>
          </cell>
          <cell r="C1785" t="str">
            <v>久米島町</v>
          </cell>
          <cell r="D1785" t="str">
            <v>沖縄県久米島町</v>
          </cell>
          <cell r="E1785" t="str">
            <v>ｵｷﾅﾜｹﾝ</v>
          </cell>
          <cell r="F1785" t="str">
            <v>ｸﾒｼﾞﾏﾁｮｳ</v>
          </cell>
          <cell r="G1785" t="str">
            <v>ｵｷﾅﾜｹﾝｸﾒｼﾞﾏﾁｮｳ</v>
          </cell>
        </row>
        <row r="1786">
          <cell r="A1786" t="str">
            <v>473626</v>
          </cell>
          <cell r="B1786" t="str">
            <v>沖縄県</v>
          </cell>
          <cell r="C1786" t="str">
            <v>八重瀬町</v>
          </cell>
          <cell r="D1786" t="str">
            <v>沖縄県八重瀬町</v>
          </cell>
          <cell r="E1786" t="str">
            <v>ｵｷﾅﾜｹﾝ</v>
          </cell>
          <cell r="F1786" t="str">
            <v>ﾔｴｾﾁｮｳ</v>
          </cell>
          <cell r="G1786" t="str">
            <v>ｵｷﾅﾜｹﾝﾔｴｾﾁｮｳ</v>
          </cell>
        </row>
        <row r="1787">
          <cell r="A1787" t="str">
            <v>473758</v>
          </cell>
          <cell r="B1787" t="str">
            <v>沖縄県</v>
          </cell>
          <cell r="C1787" t="str">
            <v>多良間村</v>
          </cell>
          <cell r="D1787" t="str">
            <v>沖縄県多良間村</v>
          </cell>
          <cell r="E1787" t="str">
            <v>ｵｷﾅﾜｹﾝ</v>
          </cell>
          <cell r="F1787" t="str">
            <v>ﾀﾗﾏｿﾝ</v>
          </cell>
          <cell r="G1787" t="str">
            <v>ｵｷﾅﾜｹﾝﾀﾗﾏｿﾝ</v>
          </cell>
        </row>
        <row r="1788">
          <cell r="A1788" t="str">
            <v>473812</v>
          </cell>
          <cell r="B1788" t="str">
            <v>沖縄県</v>
          </cell>
          <cell r="C1788" t="str">
            <v>竹富町</v>
          </cell>
          <cell r="D1788" t="str">
            <v>沖縄県竹富町</v>
          </cell>
          <cell r="E1788" t="str">
            <v>ｵｷﾅﾜｹﾝ</v>
          </cell>
          <cell r="F1788" t="str">
            <v>ﾀｹﾄﾐﾁｮｳ</v>
          </cell>
          <cell r="G1788" t="str">
            <v>ｵｷﾅﾜｹﾝﾀｹﾄﾐﾁｮｳ</v>
          </cell>
        </row>
        <row r="1789">
          <cell r="A1789" t="str">
            <v>473821</v>
          </cell>
          <cell r="B1789" t="str">
            <v>沖縄県</v>
          </cell>
          <cell r="C1789" t="str">
            <v>与那国町</v>
          </cell>
          <cell r="D1789" t="str">
            <v>沖縄県与那国町</v>
          </cell>
          <cell r="E1789" t="str">
            <v>ｵｷﾅﾜｹﾝ</v>
          </cell>
          <cell r="F1789" t="str">
            <v>ﾖﾅｸﾞﾆﾁｮｳ</v>
          </cell>
          <cell r="G1789" t="str">
            <v>ｵｷﾅﾜｹﾝﾖﾅｸﾞﾆﾁｮｳ</v>
          </cell>
        </row>
      </sheetData>
      <sheetData sheetId="5" refreshError="1"/>
      <sheetData sheetId="6" refreshError="1"/>
      <sheetData sheetId="7" refreshError="1"/>
      <sheetData sheetId="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データ取込み用シート"/>
      <sheetName val="事業基本情報登録"/>
      <sheetName val="申請書作成手順"/>
      <sheetName val="Ⅰ準備チェック"/>
      <sheetName val="Ⅱ後チェック"/>
      <sheetName val="チェックシート"/>
      <sheetName val="事業者　概要表"/>
      <sheetName val="様式第１"/>
      <sheetName val="様式第１別紙１，２"/>
      <sheetName val="様式第2A"/>
      <sheetName val="様式第2Ｂ"/>
      <sheetName val="様式第２（別紙３－１Ａ）"/>
      <sheetName val="様式第２（別紙３－１Ｂ）"/>
      <sheetName val="様式第２（別紙３－１計）"/>
      <sheetName val="様式第２（別紙３－２Ａ）"/>
      <sheetName val="様式第２（別紙３－２Ｂ）"/>
      <sheetName val="様式第２（別紙３－２計）"/>
      <sheetName val="様式第２（別紙３（合計）Ａ）"/>
      <sheetName val="様式第２（別紙３（合計）Ｂ）"/>
      <sheetName val="様式第２（別紙３（合計）計）"/>
      <sheetName val="様式第２（別紙４－１A）"/>
      <sheetName val="様式第２（別紙４A）"/>
      <sheetName val="様式第２（別紙４B）)"/>
      <sheetName val="様式第２（別紙４計）"/>
      <sheetName val="様式第２（別紙５－１）"/>
      <sheetName val="様式第２（別紙５－１） (普及)"/>
      <sheetName val="様式第２（別紙５－２）"/>
      <sheetName val="様式第２（別紙６）"/>
      <sheetName val="様式第２（別紙６） (普及)"/>
      <sheetName val="様式２（別紙７）"/>
      <sheetName val="関連資料2"/>
      <sheetName val="様式２（別紙８）"/>
      <sheetName val="誓約書"/>
      <sheetName val="役員名簿"/>
      <sheetName val="事業収支計算書（例）"/>
      <sheetName val="ファイリング例"/>
      <sheetName val="機器構成図（例）"/>
      <sheetName val="単線結線図（例）"/>
      <sheetName val="機器配置図（例）"/>
      <sheetName val="発電シミュレーションについて"/>
      <sheetName val="日本標準産業中分類"/>
      <sheetName val="見積仕様書(例)"/>
      <sheetName val="電力会社協議議事録（例）"/>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row r="2">
          <cell r="B2" t="str">
            <v xml:space="preserve">農業 </v>
          </cell>
        </row>
        <row r="3">
          <cell r="B3" t="str">
            <v xml:space="preserve">林業 </v>
          </cell>
        </row>
        <row r="4">
          <cell r="B4" t="str">
            <v xml:space="preserve">漁業 </v>
          </cell>
        </row>
        <row r="5">
          <cell r="B5" t="str">
            <v xml:space="preserve">水産養殖業 </v>
          </cell>
        </row>
        <row r="6">
          <cell r="B6" t="str">
            <v xml:space="preserve">鉱業、採石業、砂利採取業 </v>
          </cell>
        </row>
        <row r="7">
          <cell r="B7" t="str">
            <v xml:space="preserve">総合工事業 </v>
          </cell>
        </row>
        <row r="8">
          <cell r="B8" t="str">
            <v xml:space="preserve">職別工事業（設備工事業を除く） </v>
          </cell>
        </row>
        <row r="9">
          <cell r="B9" t="str">
            <v xml:space="preserve">設備工事業 </v>
          </cell>
        </row>
        <row r="10">
          <cell r="B10" t="str">
            <v xml:space="preserve">食料品製造業 </v>
          </cell>
        </row>
        <row r="11">
          <cell r="B11" t="str">
            <v xml:space="preserve">飲料・たばこ・飼料製造業 </v>
          </cell>
        </row>
        <row r="12">
          <cell r="B12" t="str">
            <v xml:space="preserve">繊維工業 </v>
          </cell>
        </row>
        <row r="13">
          <cell r="B13" t="str">
            <v xml:space="preserve">木材・木製品製造業（家具を除く） </v>
          </cell>
        </row>
        <row r="14">
          <cell r="B14" t="str">
            <v xml:space="preserve">家具・装備品製造業 </v>
          </cell>
        </row>
        <row r="15">
          <cell r="B15" t="str">
            <v xml:space="preserve">パルプ・紙・紙加工品製造業 </v>
          </cell>
        </row>
        <row r="16">
          <cell r="B16" t="str">
            <v xml:space="preserve">印刷・同関連業 </v>
          </cell>
        </row>
        <row r="17">
          <cell r="B17" t="str">
            <v xml:space="preserve">化学工業 </v>
          </cell>
        </row>
        <row r="18">
          <cell r="B18" t="str">
            <v xml:space="preserve">石油製品・石炭製品製造業 </v>
          </cell>
        </row>
        <row r="19">
          <cell r="B19" t="str">
            <v xml:space="preserve">プラスチック製品製造業（別掲を除く） </v>
          </cell>
        </row>
        <row r="20">
          <cell r="B20" t="str">
            <v xml:space="preserve">ゴム製品製造業 </v>
          </cell>
        </row>
        <row r="21">
          <cell r="B21" t="str">
            <v xml:space="preserve">なめし革・同製品・毛皮製造業 </v>
          </cell>
        </row>
        <row r="22">
          <cell r="B22" t="str">
            <v xml:space="preserve">窯業・土石製品製造業 </v>
          </cell>
        </row>
        <row r="23">
          <cell r="B23" t="str">
            <v xml:space="preserve">鉄鋼業 </v>
          </cell>
        </row>
        <row r="24">
          <cell r="B24" t="str">
            <v xml:space="preserve">非鉄金属製造業 </v>
          </cell>
        </row>
        <row r="25">
          <cell r="B25" t="str">
            <v xml:space="preserve">金属製品製造業 </v>
          </cell>
        </row>
        <row r="26">
          <cell r="B26" t="str">
            <v xml:space="preserve">はん用機械器具製造業 </v>
          </cell>
        </row>
        <row r="27">
          <cell r="B27" t="str">
            <v xml:space="preserve">生産用機械器具製造業 </v>
          </cell>
        </row>
        <row r="28">
          <cell r="B28" t="str">
            <v xml:space="preserve">業務用機械器具製造業 </v>
          </cell>
        </row>
        <row r="29">
          <cell r="B29" t="str">
            <v xml:space="preserve">電子部品・デバイス・電子回路製造業 </v>
          </cell>
        </row>
        <row r="30">
          <cell r="B30" t="str">
            <v xml:space="preserve">電気機械器具製造業 </v>
          </cell>
        </row>
        <row r="31">
          <cell r="B31" t="str">
            <v xml:space="preserve">情報通信機械器具製造業 </v>
          </cell>
        </row>
        <row r="32">
          <cell r="B32" t="str">
            <v xml:space="preserve">輸送用機械器具製造業 </v>
          </cell>
        </row>
        <row r="33">
          <cell r="B33" t="str">
            <v xml:space="preserve">その他の製造業 </v>
          </cell>
        </row>
        <row r="34">
          <cell r="B34" t="str">
            <v xml:space="preserve">電気業 </v>
          </cell>
        </row>
        <row r="35">
          <cell r="B35" t="str">
            <v xml:space="preserve">ガス業 </v>
          </cell>
        </row>
        <row r="36">
          <cell r="B36" t="str">
            <v xml:space="preserve">熱供給業 </v>
          </cell>
        </row>
        <row r="37">
          <cell r="B37" t="str">
            <v xml:space="preserve">水道業 </v>
          </cell>
        </row>
        <row r="38">
          <cell r="B38" t="str">
            <v xml:space="preserve">通信業 </v>
          </cell>
        </row>
        <row r="39">
          <cell r="B39" t="str">
            <v xml:space="preserve">放送業 </v>
          </cell>
        </row>
        <row r="40">
          <cell r="B40" t="str">
            <v xml:space="preserve">情報サービス業 </v>
          </cell>
        </row>
        <row r="41">
          <cell r="B41" t="str">
            <v xml:space="preserve">インターネット付随サービス業 </v>
          </cell>
        </row>
        <row r="42">
          <cell r="B42" t="str">
            <v xml:space="preserve">映像・音声・文字情報制作業 </v>
          </cell>
        </row>
        <row r="43">
          <cell r="B43" t="str">
            <v xml:space="preserve">鉄道業 </v>
          </cell>
        </row>
        <row r="44">
          <cell r="B44" t="str">
            <v xml:space="preserve">道路旅客運送業 </v>
          </cell>
        </row>
        <row r="45">
          <cell r="B45" t="str">
            <v xml:space="preserve">道路貨物運送業 </v>
          </cell>
        </row>
        <row r="46">
          <cell r="B46" t="str">
            <v xml:space="preserve">水運業 </v>
          </cell>
        </row>
        <row r="47">
          <cell r="B47" t="str">
            <v xml:space="preserve">航空運輸業 </v>
          </cell>
        </row>
        <row r="48">
          <cell r="B48" t="str">
            <v xml:space="preserve">倉庫業 </v>
          </cell>
        </row>
        <row r="49">
          <cell r="B49" t="str">
            <v xml:space="preserve">運輸に附帯するサービス業 </v>
          </cell>
        </row>
        <row r="50">
          <cell r="B50" t="str">
            <v xml:space="preserve">郵便業（信書便事業を含む） </v>
          </cell>
        </row>
        <row r="51">
          <cell r="B51" t="str">
            <v xml:space="preserve">各種商品卸売業 </v>
          </cell>
        </row>
        <row r="52">
          <cell r="B52" t="str">
            <v xml:space="preserve">繊維・衣服等卸売業 </v>
          </cell>
        </row>
        <row r="53">
          <cell r="B53" t="str">
            <v xml:space="preserve">飲食料品卸売業 </v>
          </cell>
        </row>
        <row r="54">
          <cell r="B54" t="str">
            <v xml:space="preserve">建築材料、鉱物・金属材料等卸売業 </v>
          </cell>
        </row>
        <row r="55">
          <cell r="B55" t="str">
            <v xml:space="preserve">機械器具卸売業 </v>
          </cell>
        </row>
        <row r="56">
          <cell r="B56" t="str">
            <v xml:space="preserve">その他の卸売業 </v>
          </cell>
        </row>
        <row r="57">
          <cell r="B57" t="str">
            <v xml:space="preserve">各種商品小売業 </v>
          </cell>
        </row>
        <row r="58">
          <cell r="B58" t="str">
            <v xml:space="preserve">織物・衣服・身の回り品小売業 </v>
          </cell>
        </row>
        <row r="59">
          <cell r="B59" t="str">
            <v xml:space="preserve">飲食料品小売業 </v>
          </cell>
        </row>
        <row r="60">
          <cell r="B60" t="str">
            <v xml:space="preserve">機械器具小売業 </v>
          </cell>
        </row>
        <row r="61">
          <cell r="B61" t="str">
            <v xml:space="preserve">その他の小売業 </v>
          </cell>
        </row>
        <row r="62">
          <cell r="B62" t="str">
            <v xml:space="preserve">無店舗小売業 </v>
          </cell>
        </row>
        <row r="63">
          <cell r="B63" t="str">
            <v xml:space="preserve">銀行業 </v>
          </cell>
        </row>
        <row r="64">
          <cell r="B64" t="str">
            <v xml:space="preserve">協同組織金融業 </v>
          </cell>
        </row>
        <row r="65">
          <cell r="B65" t="str">
            <v xml:space="preserve">貸金業、クレジットカード業等非預金信用機関 </v>
          </cell>
        </row>
        <row r="66">
          <cell r="B66" t="str">
            <v xml:space="preserve">金融商品取引業、商品先物取引業 </v>
          </cell>
        </row>
        <row r="67">
          <cell r="B67" t="str">
            <v xml:space="preserve">補助的金融業等 </v>
          </cell>
        </row>
        <row r="68">
          <cell r="B68" t="str">
            <v xml:space="preserve">保険業（保険媒介代理業、保険サービス業を含む） </v>
          </cell>
        </row>
        <row r="69">
          <cell r="B69" t="str">
            <v xml:space="preserve">不動産取引業 </v>
          </cell>
        </row>
        <row r="70">
          <cell r="B70" t="str">
            <v xml:space="preserve">不動産賃貸業・管理業 </v>
          </cell>
        </row>
        <row r="71">
          <cell r="B71" t="str">
            <v xml:space="preserve">物品賃貸業 </v>
          </cell>
        </row>
        <row r="72">
          <cell r="B72" t="str">
            <v xml:space="preserve">学術・開発研究機関 </v>
          </cell>
        </row>
        <row r="73">
          <cell r="B73" t="str">
            <v xml:space="preserve">専門サービス業（他に分類されないもの） </v>
          </cell>
        </row>
        <row r="74">
          <cell r="B74" t="str">
            <v xml:space="preserve">広告業 </v>
          </cell>
        </row>
        <row r="75">
          <cell r="B75" t="str">
            <v xml:space="preserve">技術サービス業（他に分類されないもの） </v>
          </cell>
        </row>
        <row r="76">
          <cell r="B76" t="str">
            <v xml:space="preserve">宿泊業 </v>
          </cell>
        </row>
        <row r="77">
          <cell r="B77" t="str">
            <v xml:space="preserve">飲食店 </v>
          </cell>
        </row>
        <row r="78">
          <cell r="B78" t="str">
            <v xml:space="preserve">持ち帰り・配達飲食サービス業 </v>
          </cell>
        </row>
        <row r="79">
          <cell r="B79" t="str">
            <v xml:space="preserve">選択・利用・美容・浴場業 </v>
          </cell>
        </row>
        <row r="80">
          <cell r="B80" t="str">
            <v xml:space="preserve">その他の生活関連サービス業 </v>
          </cell>
        </row>
        <row r="81">
          <cell r="B81" t="str">
            <v xml:space="preserve">娯楽業 </v>
          </cell>
        </row>
        <row r="82">
          <cell r="B82" t="str">
            <v xml:space="preserve">学校教育 </v>
          </cell>
        </row>
        <row r="83">
          <cell r="B83" t="str">
            <v xml:space="preserve">その他の教育、学習支援業 </v>
          </cell>
        </row>
        <row r="84">
          <cell r="B84" t="str">
            <v xml:space="preserve">医療業 </v>
          </cell>
        </row>
        <row r="85">
          <cell r="B85" t="str">
            <v xml:space="preserve">保健衛生 </v>
          </cell>
        </row>
        <row r="86">
          <cell r="B86" t="str">
            <v xml:space="preserve">社会保険・社会福祉・介護事業 </v>
          </cell>
        </row>
        <row r="87">
          <cell r="B87" t="str">
            <v xml:space="preserve">郵便局 </v>
          </cell>
        </row>
        <row r="88">
          <cell r="B88" t="str">
            <v xml:space="preserve">協同組合（他に分類されないもの） </v>
          </cell>
        </row>
        <row r="89">
          <cell r="B89" t="str">
            <v xml:space="preserve">廃棄物処理業 </v>
          </cell>
        </row>
        <row r="90">
          <cell r="B90" t="str">
            <v xml:space="preserve">自動車整備業 </v>
          </cell>
        </row>
        <row r="91">
          <cell r="B91" t="str">
            <v xml:space="preserve">機械等修理業（別掲を除く） </v>
          </cell>
        </row>
        <row r="92">
          <cell r="B92" t="str">
            <v xml:space="preserve">職業紹介・労働者派遣業 </v>
          </cell>
        </row>
        <row r="93">
          <cell r="B93" t="str">
            <v xml:space="preserve">その他の事業サービス業 </v>
          </cell>
        </row>
        <row r="94">
          <cell r="B94" t="str">
            <v xml:space="preserve">政治・経済・文化団体 </v>
          </cell>
        </row>
        <row r="95">
          <cell r="B95" t="str">
            <v xml:space="preserve">宗教 </v>
          </cell>
        </row>
        <row r="96">
          <cell r="B96" t="str">
            <v xml:space="preserve">その他のサービス業 </v>
          </cell>
        </row>
        <row r="97">
          <cell r="B97" t="str">
            <v xml:space="preserve">外国公務 </v>
          </cell>
        </row>
        <row r="98">
          <cell r="B98" t="str">
            <v xml:space="preserve">国家公務 </v>
          </cell>
        </row>
        <row r="99">
          <cell r="B99" t="str">
            <v xml:space="preserve">地方公務 </v>
          </cell>
        </row>
        <row r="100">
          <cell r="B100" t="str">
            <v xml:space="preserve">分類不能の産業 </v>
          </cell>
        </row>
      </sheetData>
      <sheetData sheetId="41"/>
      <sheetData sheetId="4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データ取込み用シート"/>
      <sheetName val="事業基本情報登録"/>
      <sheetName val="申請書作成手順"/>
      <sheetName val="Ⅰ準備チェック"/>
      <sheetName val="Ⅱ後チェック"/>
      <sheetName val="チェックシート"/>
      <sheetName val="事業者　概要表"/>
      <sheetName val="様式第１"/>
      <sheetName val="様式第１別紙１，２"/>
      <sheetName val="様式第2A"/>
      <sheetName val="様式第2Ｂ"/>
      <sheetName val="様式第２（別紙３－１Ａ）"/>
      <sheetName val="様式第２（別紙３－１Ｂ）"/>
      <sheetName val="様式第２（別紙３－１計）"/>
      <sheetName val="様式第２（別紙３－２Ａ）"/>
      <sheetName val="様式第２（別紙３－２Ｂ）"/>
      <sheetName val="様式第２（別紙３－２計）"/>
      <sheetName val="様式第２（別紙３（合計）Ａ）"/>
      <sheetName val="様式第２（別紙３（合計）Ｂ）"/>
      <sheetName val="様式第２（別紙３（合計）計）"/>
      <sheetName val="様式第２（別紙４－１A）"/>
      <sheetName val="様式第２（別紙４A）"/>
      <sheetName val="様式第２（別紙４B）)"/>
      <sheetName val="様式第２（別紙４計）"/>
      <sheetName val="様式第２（別紙５－１）"/>
      <sheetName val="様式第２（別紙５－１） (普及)"/>
      <sheetName val="様式第２（別紙５－２）"/>
      <sheetName val="様式第２（別紙６）"/>
      <sheetName val="様式第２（別紙６） (普及)"/>
      <sheetName val="様式２（別紙７）"/>
      <sheetName val="関連資料2"/>
      <sheetName val="様式２（別紙８）"/>
      <sheetName val="誓約書"/>
      <sheetName val="役員名簿"/>
      <sheetName val="事業収支計算書（例）"/>
      <sheetName val="ファイリング例"/>
      <sheetName val="日本標準産業中分類"/>
      <sheetName val="電力会社協議議事録（例）"/>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2">
          <cell r="B2" t="str">
            <v xml:space="preserve">農業 </v>
          </cell>
        </row>
        <row r="3">
          <cell r="B3" t="str">
            <v xml:space="preserve">林業 </v>
          </cell>
        </row>
        <row r="4">
          <cell r="B4" t="str">
            <v xml:space="preserve">漁業 </v>
          </cell>
        </row>
        <row r="5">
          <cell r="B5" t="str">
            <v xml:space="preserve">水産養殖業 </v>
          </cell>
        </row>
        <row r="6">
          <cell r="B6" t="str">
            <v xml:space="preserve">鉱業、採石業、砂利採取業 </v>
          </cell>
        </row>
        <row r="7">
          <cell r="B7" t="str">
            <v xml:space="preserve">総合工事業 </v>
          </cell>
        </row>
        <row r="8">
          <cell r="B8" t="str">
            <v xml:space="preserve">職別工事業（設備工事業を除く） </v>
          </cell>
        </row>
        <row r="9">
          <cell r="B9" t="str">
            <v xml:space="preserve">設備工事業 </v>
          </cell>
        </row>
        <row r="10">
          <cell r="B10" t="str">
            <v xml:space="preserve">食料品製造業 </v>
          </cell>
        </row>
        <row r="11">
          <cell r="B11" t="str">
            <v xml:space="preserve">飲料・たばこ・飼料製造業 </v>
          </cell>
        </row>
        <row r="12">
          <cell r="B12" t="str">
            <v xml:space="preserve">繊維工業 </v>
          </cell>
        </row>
        <row r="13">
          <cell r="B13" t="str">
            <v xml:space="preserve">木材・木製品製造業（家具を除く） </v>
          </cell>
        </row>
        <row r="14">
          <cell r="B14" t="str">
            <v xml:space="preserve">家具・装備品製造業 </v>
          </cell>
        </row>
        <row r="15">
          <cell r="B15" t="str">
            <v xml:space="preserve">パルプ・紙・紙加工品製造業 </v>
          </cell>
        </row>
        <row r="16">
          <cell r="B16" t="str">
            <v xml:space="preserve">印刷・同関連業 </v>
          </cell>
        </row>
        <row r="17">
          <cell r="B17" t="str">
            <v xml:space="preserve">化学工業 </v>
          </cell>
        </row>
        <row r="18">
          <cell r="B18" t="str">
            <v xml:space="preserve">石油製品・石炭製品製造業 </v>
          </cell>
        </row>
        <row r="19">
          <cell r="B19" t="str">
            <v xml:space="preserve">プラスチック製品製造業（別掲を除く） </v>
          </cell>
        </row>
        <row r="20">
          <cell r="B20" t="str">
            <v xml:space="preserve">ゴム製品製造業 </v>
          </cell>
        </row>
        <row r="21">
          <cell r="B21" t="str">
            <v xml:space="preserve">なめし革・同製品・毛皮製造業 </v>
          </cell>
        </row>
        <row r="22">
          <cell r="B22" t="str">
            <v xml:space="preserve">窯業・土石製品製造業 </v>
          </cell>
        </row>
        <row r="23">
          <cell r="B23" t="str">
            <v xml:space="preserve">鉄鋼業 </v>
          </cell>
        </row>
        <row r="24">
          <cell r="B24" t="str">
            <v xml:space="preserve">非鉄金属製造業 </v>
          </cell>
        </row>
        <row r="25">
          <cell r="B25" t="str">
            <v xml:space="preserve">金属製品製造業 </v>
          </cell>
        </row>
        <row r="26">
          <cell r="B26" t="str">
            <v xml:space="preserve">はん用機械器具製造業 </v>
          </cell>
        </row>
        <row r="27">
          <cell r="B27" t="str">
            <v xml:space="preserve">生産用機械器具製造業 </v>
          </cell>
        </row>
        <row r="28">
          <cell r="B28" t="str">
            <v xml:space="preserve">業務用機械器具製造業 </v>
          </cell>
        </row>
        <row r="29">
          <cell r="B29" t="str">
            <v xml:space="preserve">電子部品・デバイス・電子回路製造業 </v>
          </cell>
        </row>
        <row r="30">
          <cell r="B30" t="str">
            <v xml:space="preserve">電気機械器具製造業 </v>
          </cell>
        </row>
        <row r="31">
          <cell r="B31" t="str">
            <v xml:space="preserve">情報通信機械器具製造業 </v>
          </cell>
        </row>
        <row r="32">
          <cell r="B32" t="str">
            <v xml:space="preserve">輸送用機械器具製造業 </v>
          </cell>
        </row>
        <row r="33">
          <cell r="B33" t="str">
            <v xml:space="preserve">その他の製造業 </v>
          </cell>
        </row>
        <row r="34">
          <cell r="B34" t="str">
            <v xml:space="preserve">電気業 </v>
          </cell>
        </row>
        <row r="35">
          <cell r="B35" t="str">
            <v xml:space="preserve">ガス業 </v>
          </cell>
        </row>
        <row r="36">
          <cell r="B36" t="str">
            <v xml:space="preserve">熱供給業 </v>
          </cell>
        </row>
        <row r="37">
          <cell r="B37" t="str">
            <v xml:space="preserve">水道業 </v>
          </cell>
        </row>
        <row r="38">
          <cell r="B38" t="str">
            <v xml:space="preserve">通信業 </v>
          </cell>
        </row>
        <row r="39">
          <cell r="B39" t="str">
            <v xml:space="preserve">放送業 </v>
          </cell>
        </row>
        <row r="40">
          <cell r="B40" t="str">
            <v xml:space="preserve">情報サービス業 </v>
          </cell>
        </row>
        <row r="41">
          <cell r="B41" t="str">
            <v xml:space="preserve">インターネット付随サービス業 </v>
          </cell>
        </row>
        <row r="42">
          <cell r="B42" t="str">
            <v xml:space="preserve">映像・音声・文字情報制作業 </v>
          </cell>
        </row>
        <row r="43">
          <cell r="B43" t="str">
            <v xml:space="preserve">鉄道業 </v>
          </cell>
        </row>
        <row r="44">
          <cell r="B44" t="str">
            <v xml:space="preserve">道路旅客運送業 </v>
          </cell>
        </row>
        <row r="45">
          <cell r="B45" t="str">
            <v xml:space="preserve">道路貨物運送業 </v>
          </cell>
        </row>
        <row r="46">
          <cell r="B46" t="str">
            <v xml:space="preserve">水運業 </v>
          </cell>
        </row>
        <row r="47">
          <cell r="B47" t="str">
            <v xml:space="preserve">航空運輸業 </v>
          </cell>
        </row>
        <row r="48">
          <cell r="B48" t="str">
            <v xml:space="preserve">倉庫業 </v>
          </cell>
        </row>
        <row r="49">
          <cell r="B49" t="str">
            <v xml:space="preserve">運輸に附帯するサービス業 </v>
          </cell>
        </row>
        <row r="50">
          <cell r="B50" t="str">
            <v xml:space="preserve">郵便業（信書便事業を含む） </v>
          </cell>
        </row>
        <row r="51">
          <cell r="B51" t="str">
            <v xml:space="preserve">各種商品卸売業 </v>
          </cell>
        </row>
        <row r="52">
          <cell r="B52" t="str">
            <v xml:space="preserve">繊維・衣服等卸売業 </v>
          </cell>
        </row>
        <row r="53">
          <cell r="B53" t="str">
            <v xml:space="preserve">飲食料品卸売業 </v>
          </cell>
        </row>
        <row r="54">
          <cell r="B54" t="str">
            <v xml:space="preserve">建築材料、鉱物・金属材料等卸売業 </v>
          </cell>
        </row>
        <row r="55">
          <cell r="B55" t="str">
            <v xml:space="preserve">機械器具卸売業 </v>
          </cell>
        </row>
        <row r="56">
          <cell r="B56" t="str">
            <v xml:space="preserve">その他の卸売業 </v>
          </cell>
        </row>
        <row r="57">
          <cell r="B57" t="str">
            <v xml:space="preserve">各種商品小売業 </v>
          </cell>
        </row>
        <row r="58">
          <cell r="B58" t="str">
            <v xml:space="preserve">織物・衣服・身の回り品小売業 </v>
          </cell>
        </row>
        <row r="59">
          <cell r="B59" t="str">
            <v xml:space="preserve">飲食料品小売業 </v>
          </cell>
        </row>
        <row r="60">
          <cell r="B60" t="str">
            <v xml:space="preserve">機械器具小売業 </v>
          </cell>
        </row>
        <row r="61">
          <cell r="B61" t="str">
            <v xml:space="preserve">その他の小売業 </v>
          </cell>
        </row>
        <row r="62">
          <cell r="B62" t="str">
            <v xml:space="preserve">無店舗小売業 </v>
          </cell>
        </row>
        <row r="63">
          <cell r="B63" t="str">
            <v xml:space="preserve">銀行業 </v>
          </cell>
        </row>
        <row r="64">
          <cell r="B64" t="str">
            <v xml:space="preserve">協同組織金融業 </v>
          </cell>
        </row>
        <row r="65">
          <cell r="B65" t="str">
            <v xml:space="preserve">貸金業、クレジットカード業等非預金信用機関 </v>
          </cell>
        </row>
        <row r="66">
          <cell r="B66" t="str">
            <v xml:space="preserve">金融商品取引業、商品先物取引業 </v>
          </cell>
        </row>
        <row r="67">
          <cell r="B67" t="str">
            <v xml:space="preserve">補助的金融業等 </v>
          </cell>
        </row>
        <row r="68">
          <cell r="B68" t="str">
            <v xml:space="preserve">保険業（保険媒介代理業、保険サービス業を含む） </v>
          </cell>
        </row>
        <row r="69">
          <cell r="B69" t="str">
            <v xml:space="preserve">不動産取引業 </v>
          </cell>
        </row>
        <row r="70">
          <cell r="B70" t="str">
            <v xml:space="preserve">不動産賃貸業・管理業 </v>
          </cell>
        </row>
        <row r="71">
          <cell r="B71" t="str">
            <v xml:space="preserve">物品賃貸業 </v>
          </cell>
        </row>
        <row r="72">
          <cell r="B72" t="str">
            <v xml:space="preserve">学術・開発研究機関 </v>
          </cell>
        </row>
        <row r="73">
          <cell r="B73" t="str">
            <v xml:space="preserve">専門サービス業（他に分類されないもの） </v>
          </cell>
        </row>
        <row r="74">
          <cell r="B74" t="str">
            <v xml:space="preserve">広告業 </v>
          </cell>
        </row>
        <row r="75">
          <cell r="B75" t="str">
            <v xml:space="preserve">技術サービス業（他に分類されないもの） </v>
          </cell>
        </row>
        <row r="76">
          <cell r="B76" t="str">
            <v xml:space="preserve">宿泊業 </v>
          </cell>
        </row>
        <row r="77">
          <cell r="B77" t="str">
            <v xml:space="preserve">飲食店 </v>
          </cell>
        </row>
        <row r="78">
          <cell r="B78" t="str">
            <v xml:space="preserve">持ち帰り・配達飲食サービス業 </v>
          </cell>
        </row>
        <row r="79">
          <cell r="B79" t="str">
            <v xml:space="preserve">選択・利用・美容・浴場業 </v>
          </cell>
        </row>
        <row r="80">
          <cell r="B80" t="str">
            <v xml:space="preserve">その他の生活関連サービス業 </v>
          </cell>
        </row>
        <row r="81">
          <cell r="B81" t="str">
            <v xml:space="preserve">娯楽業 </v>
          </cell>
        </row>
        <row r="82">
          <cell r="B82" t="str">
            <v xml:space="preserve">学校教育 </v>
          </cell>
        </row>
        <row r="83">
          <cell r="B83" t="str">
            <v xml:space="preserve">その他の教育、学習支援業 </v>
          </cell>
        </row>
        <row r="84">
          <cell r="B84" t="str">
            <v xml:space="preserve">医療業 </v>
          </cell>
        </row>
        <row r="85">
          <cell r="B85" t="str">
            <v xml:space="preserve">保健衛生 </v>
          </cell>
        </row>
        <row r="86">
          <cell r="B86" t="str">
            <v xml:space="preserve">社会保険・社会福祉・介護事業 </v>
          </cell>
        </row>
        <row r="87">
          <cell r="B87" t="str">
            <v xml:space="preserve">郵便局 </v>
          </cell>
        </row>
        <row r="88">
          <cell r="B88" t="str">
            <v xml:space="preserve">協同組合（他に分類されないもの） </v>
          </cell>
        </row>
        <row r="89">
          <cell r="B89" t="str">
            <v xml:space="preserve">廃棄物処理業 </v>
          </cell>
        </row>
        <row r="90">
          <cell r="B90" t="str">
            <v xml:space="preserve">自動車整備業 </v>
          </cell>
        </row>
        <row r="91">
          <cell r="B91" t="str">
            <v xml:space="preserve">機械等修理業（別掲を除く） </v>
          </cell>
        </row>
        <row r="92">
          <cell r="B92" t="str">
            <v xml:space="preserve">職業紹介・労働者派遣業 </v>
          </cell>
        </row>
        <row r="93">
          <cell r="B93" t="str">
            <v xml:space="preserve">その他の事業サービス業 </v>
          </cell>
        </row>
        <row r="94">
          <cell r="B94" t="str">
            <v xml:space="preserve">政治・経済・文化団体 </v>
          </cell>
        </row>
        <row r="95">
          <cell r="B95" t="str">
            <v xml:space="preserve">宗教 </v>
          </cell>
        </row>
        <row r="96">
          <cell r="B96" t="str">
            <v xml:space="preserve">その他のサービス業 </v>
          </cell>
        </row>
        <row r="97">
          <cell r="B97" t="str">
            <v xml:space="preserve">外国公務 </v>
          </cell>
        </row>
        <row r="98">
          <cell r="B98" t="str">
            <v xml:space="preserve">国家公務 </v>
          </cell>
        </row>
        <row r="99">
          <cell r="B99" t="str">
            <v xml:space="preserve">地方公務 </v>
          </cell>
        </row>
        <row r="100">
          <cell r="B100" t="str">
            <v xml:space="preserve">分類不能の産業 </v>
          </cell>
        </row>
      </sheetData>
      <sheetData sheetId="37"/>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データ取込み用シート"/>
      <sheetName val="事業基本情報登録"/>
      <sheetName val="申請書作成手順"/>
      <sheetName val="Ⅰ準備チェック"/>
      <sheetName val="Ⅱ後チェック"/>
      <sheetName val="チェックシート"/>
      <sheetName val="事業者　概要表"/>
      <sheetName val="様式第１"/>
      <sheetName val="様式第１別紙１，２"/>
      <sheetName val="様式第2A"/>
      <sheetName val="様式第2Ｂ"/>
      <sheetName val="様式第２（別紙３－１Ａ）"/>
      <sheetName val="様式第２（別紙３－１Ｂ）"/>
      <sheetName val="様式第２（別紙３－１計）"/>
      <sheetName val="様式第２（別紙３－２Ａ）"/>
      <sheetName val="様式第２（別紙３－２Ｂ）"/>
      <sheetName val="様式第２（別紙３－２計）"/>
      <sheetName val="様式第２（別紙３（合計）Ａ）"/>
      <sheetName val="様式第２（別紙３（合計）Ｂ）"/>
      <sheetName val="様式第２（別紙３（合計）計）"/>
      <sheetName val="様式第２（別紙４－１A）"/>
      <sheetName val="様式第２（別紙４A）"/>
      <sheetName val="様式第２（別紙４B）)"/>
      <sheetName val="様式第２（別紙４計）"/>
      <sheetName val="様式第２（別紙５－１）"/>
      <sheetName val="様式第２（別紙５－１） (普及)"/>
      <sheetName val="様式第２（別紙５－２）"/>
      <sheetName val="様式第２（別紙６）"/>
      <sheetName val="様式第２（別紙６） (普及)"/>
      <sheetName val="様式２（別紙７）"/>
      <sheetName val="関連資料2"/>
      <sheetName val="様式２（別紙８）"/>
      <sheetName val="誓約書"/>
      <sheetName val="役員名簿"/>
      <sheetName val="事業収支計算書（例）"/>
      <sheetName val="ファイリング例"/>
      <sheetName val="日本標準産業中分類"/>
      <sheetName val="電力会社協議議事録（例）"/>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2">
          <cell r="B2" t="str">
            <v xml:space="preserve">農業 </v>
          </cell>
        </row>
        <row r="3">
          <cell r="B3" t="str">
            <v xml:space="preserve">林業 </v>
          </cell>
        </row>
        <row r="4">
          <cell r="B4" t="str">
            <v xml:space="preserve">漁業 </v>
          </cell>
        </row>
        <row r="5">
          <cell r="B5" t="str">
            <v xml:space="preserve">水産養殖業 </v>
          </cell>
        </row>
        <row r="6">
          <cell r="B6" t="str">
            <v xml:space="preserve">鉱業、採石業、砂利採取業 </v>
          </cell>
        </row>
        <row r="7">
          <cell r="B7" t="str">
            <v xml:space="preserve">総合工事業 </v>
          </cell>
        </row>
        <row r="8">
          <cell r="B8" t="str">
            <v xml:space="preserve">職別工事業（設備工事業を除く） </v>
          </cell>
        </row>
        <row r="9">
          <cell r="B9" t="str">
            <v xml:space="preserve">設備工事業 </v>
          </cell>
        </row>
        <row r="10">
          <cell r="B10" t="str">
            <v xml:space="preserve">食料品製造業 </v>
          </cell>
        </row>
        <row r="11">
          <cell r="B11" t="str">
            <v xml:space="preserve">飲料・たばこ・飼料製造業 </v>
          </cell>
        </row>
        <row r="12">
          <cell r="B12" t="str">
            <v xml:space="preserve">繊維工業 </v>
          </cell>
        </row>
        <row r="13">
          <cell r="B13" t="str">
            <v xml:space="preserve">木材・木製品製造業（家具を除く） </v>
          </cell>
        </row>
        <row r="14">
          <cell r="B14" t="str">
            <v xml:space="preserve">家具・装備品製造業 </v>
          </cell>
        </row>
        <row r="15">
          <cell r="B15" t="str">
            <v xml:space="preserve">パルプ・紙・紙加工品製造業 </v>
          </cell>
        </row>
        <row r="16">
          <cell r="B16" t="str">
            <v xml:space="preserve">印刷・同関連業 </v>
          </cell>
        </row>
        <row r="17">
          <cell r="B17" t="str">
            <v xml:space="preserve">化学工業 </v>
          </cell>
        </row>
        <row r="18">
          <cell r="B18" t="str">
            <v xml:space="preserve">石油製品・石炭製品製造業 </v>
          </cell>
        </row>
        <row r="19">
          <cell r="B19" t="str">
            <v xml:space="preserve">プラスチック製品製造業（別掲を除く） </v>
          </cell>
        </row>
        <row r="20">
          <cell r="B20" t="str">
            <v xml:space="preserve">ゴム製品製造業 </v>
          </cell>
        </row>
        <row r="21">
          <cell r="B21" t="str">
            <v xml:space="preserve">なめし革・同製品・毛皮製造業 </v>
          </cell>
        </row>
        <row r="22">
          <cell r="B22" t="str">
            <v xml:space="preserve">窯業・土石製品製造業 </v>
          </cell>
        </row>
        <row r="23">
          <cell r="B23" t="str">
            <v xml:space="preserve">鉄鋼業 </v>
          </cell>
        </row>
        <row r="24">
          <cell r="B24" t="str">
            <v xml:space="preserve">非鉄金属製造業 </v>
          </cell>
        </row>
        <row r="25">
          <cell r="B25" t="str">
            <v xml:space="preserve">金属製品製造業 </v>
          </cell>
        </row>
        <row r="26">
          <cell r="B26" t="str">
            <v xml:space="preserve">はん用機械器具製造業 </v>
          </cell>
        </row>
        <row r="27">
          <cell r="B27" t="str">
            <v xml:space="preserve">生産用機械器具製造業 </v>
          </cell>
        </row>
        <row r="28">
          <cell r="B28" t="str">
            <v xml:space="preserve">業務用機械器具製造業 </v>
          </cell>
        </row>
        <row r="29">
          <cell r="B29" t="str">
            <v xml:space="preserve">電子部品・デバイス・電子回路製造業 </v>
          </cell>
        </row>
        <row r="30">
          <cell r="B30" t="str">
            <v xml:space="preserve">電気機械器具製造業 </v>
          </cell>
        </row>
        <row r="31">
          <cell r="B31" t="str">
            <v xml:space="preserve">情報通信機械器具製造業 </v>
          </cell>
        </row>
        <row r="32">
          <cell r="B32" t="str">
            <v xml:space="preserve">輸送用機械器具製造業 </v>
          </cell>
        </row>
        <row r="33">
          <cell r="B33" t="str">
            <v xml:space="preserve">その他の製造業 </v>
          </cell>
        </row>
        <row r="34">
          <cell r="B34" t="str">
            <v xml:space="preserve">電気業 </v>
          </cell>
        </row>
        <row r="35">
          <cell r="B35" t="str">
            <v xml:space="preserve">ガス業 </v>
          </cell>
        </row>
        <row r="36">
          <cell r="B36" t="str">
            <v xml:space="preserve">熱供給業 </v>
          </cell>
        </row>
        <row r="37">
          <cell r="B37" t="str">
            <v xml:space="preserve">水道業 </v>
          </cell>
        </row>
        <row r="38">
          <cell r="B38" t="str">
            <v xml:space="preserve">通信業 </v>
          </cell>
        </row>
        <row r="39">
          <cell r="B39" t="str">
            <v xml:space="preserve">放送業 </v>
          </cell>
        </row>
        <row r="40">
          <cell r="B40" t="str">
            <v xml:space="preserve">情報サービス業 </v>
          </cell>
        </row>
        <row r="41">
          <cell r="B41" t="str">
            <v xml:space="preserve">インターネット付随サービス業 </v>
          </cell>
        </row>
        <row r="42">
          <cell r="B42" t="str">
            <v xml:space="preserve">映像・音声・文字情報制作業 </v>
          </cell>
        </row>
        <row r="43">
          <cell r="B43" t="str">
            <v xml:space="preserve">鉄道業 </v>
          </cell>
        </row>
        <row r="44">
          <cell r="B44" t="str">
            <v xml:space="preserve">道路旅客運送業 </v>
          </cell>
        </row>
        <row r="45">
          <cell r="B45" t="str">
            <v xml:space="preserve">道路貨物運送業 </v>
          </cell>
        </row>
        <row r="46">
          <cell r="B46" t="str">
            <v xml:space="preserve">水運業 </v>
          </cell>
        </row>
        <row r="47">
          <cell r="B47" t="str">
            <v xml:space="preserve">航空運輸業 </v>
          </cell>
        </row>
        <row r="48">
          <cell r="B48" t="str">
            <v xml:space="preserve">倉庫業 </v>
          </cell>
        </row>
        <row r="49">
          <cell r="B49" t="str">
            <v xml:space="preserve">運輸に附帯するサービス業 </v>
          </cell>
        </row>
        <row r="50">
          <cell r="B50" t="str">
            <v xml:space="preserve">郵便業（信書便事業を含む） </v>
          </cell>
        </row>
        <row r="51">
          <cell r="B51" t="str">
            <v xml:space="preserve">各種商品卸売業 </v>
          </cell>
        </row>
        <row r="52">
          <cell r="B52" t="str">
            <v xml:space="preserve">繊維・衣服等卸売業 </v>
          </cell>
        </row>
        <row r="53">
          <cell r="B53" t="str">
            <v xml:space="preserve">飲食料品卸売業 </v>
          </cell>
        </row>
        <row r="54">
          <cell r="B54" t="str">
            <v xml:space="preserve">建築材料、鉱物・金属材料等卸売業 </v>
          </cell>
        </row>
        <row r="55">
          <cell r="B55" t="str">
            <v xml:space="preserve">機械器具卸売業 </v>
          </cell>
        </row>
        <row r="56">
          <cell r="B56" t="str">
            <v xml:space="preserve">その他の卸売業 </v>
          </cell>
        </row>
        <row r="57">
          <cell r="B57" t="str">
            <v xml:space="preserve">各種商品小売業 </v>
          </cell>
        </row>
        <row r="58">
          <cell r="B58" t="str">
            <v xml:space="preserve">織物・衣服・身の回り品小売業 </v>
          </cell>
        </row>
        <row r="59">
          <cell r="B59" t="str">
            <v xml:space="preserve">飲食料品小売業 </v>
          </cell>
        </row>
        <row r="60">
          <cell r="B60" t="str">
            <v xml:space="preserve">機械器具小売業 </v>
          </cell>
        </row>
        <row r="61">
          <cell r="B61" t="str">
            <v xml:space="preserve">その他の小売業 </v>
          </cell>
        </row>
        <row r="62">
          <cell r="B62" t="str">
            <v xml:space="preserve">無店舗小売業 </v>
          </cell>
        </row>
        <row r="63">
          <cell r="B63" t="str">
            <v xml:space="preserve">銀行業 </v>
          </cell>
        </row>
        <row r="64">
          <cell r="B64" t="str">
            <v xml:space="preserve">協同組織金融業 </v>
          </cell>
        </row>
        <row r="65">
          <cell r="B65" t="str">
            <v xml:space="preserve">貸金業、クレジットカード業等非預金信用機関 </v>
          </cell>
        </row>
        <row r="66">
          <cell r="B66" t="str">
            <v xml:space="preserve">金融商品取引業、商品先物取引業 </v>
          </cell>
        </row>
        <row r="67">
          <cell r="B67" t="str">
            <v xml:space="preserve">補助的金融業等 </v>
          </cell>
        </row>
        <row r="68">
          <cell r="B68" t="str">
            <v xml:space="preserve">保険業（保険媒介代理業、保険サービス業を含む） </v>
          </cell>
        </row>
        <row r="69">
          <cell r="B69" t="str">
            <v xml:space="preserve">不動産取引業 </v>
          </cell>
        </row>
        <row r="70">
          <cell r="B70" t="str">
            <v xml:space="preserve">不動産賃貸業・管理業 </v>
          </cell>
        </row>
        <row r="71">
          <cell r="B71" t="str">
            <v xml:space="preserve">物品賃貸業 </v>
          </cell>
        </row>
        <row r="72">
          <cell r="B72" t="str">
            <v xml:space="preserve">学術・開発研究機関 </v>
          </cell>
        </row>
        <row r="73">
          <cell r="B73" t="str">
            <v xml:space="preserve">専門サービス業（他に分類されないもの） </v>
          </cell>
        </row>
        <row r="74">
          <cell r="B74" t="str">
            <v xml:space="preserve">広告業 </v>
          </cell>
        </row>
        <row r="75">
          <cell r="B75" t="str">
            <v xml:space="preserve">技術サービス業（他に分類されないもの） </v>
          </cell>
        </row>
        <row r="76">
          <cell r="B76" t="str">
            <v xml:space="preserve">宿泊業 </v>
          </cell>
        </row>
        <row r="77">
          <cell r="B77" t="str">
            <v xml:space="preserve">飲食店 </v>
          </cell>
        </row>
        <row r="78">
          <cell r="B78" t="str">
            <v xml:space="preserve">持ち帰り・配達飲食サービス業 </v>
          </cell>
        </row>
        <row r="79">
          <cell r="B79" t="str">
            <v xml:space="preserve">選択・利用・美容・浴場業 </v>
          </cell>
        </row>
        <row r="80">
          <cell r="B80" t="str">
            <v xml:space="preserve">その他の生活関連サービス業 </v>
          </cell>
        </row>
        <row r="81">
          <cell r="B81" t="str">
            <v xml:space="preserve">娯楽業 </v>
          </cell>
        </row>
        <row r="82">
          <cell r="B82" t="str">
            <v xml:space="preserve">学校教育 </v>
          </cell>
        </row>
        <row r="83">
          <cell r="B83" t="str">
            <v xml:space="preserve">その他の教育、学習支援業 </v>
          </cell>
        </row>
        <row r="84">
          <cell r="B84" t="str">
            <v xml:space="preserve">医療業 </v>
          </cell>
        </row>
        <row r="85">
          <cell r="B85" t="str">
            <v xml:space="preserve">保健衛生 </v>
          </cell>
        </row>
        <row r="86">
          <cell r="B86" t="str">
            <v xml:space="preserve">社会保険・社会福祉・介護事業 </v>
          </cell>
        </row>
        <row r="87">
          <cell r="B87" t="str">
            <v xml:space="preserve">郵便局 </v>
          </cell>
        </row>
        <row r="88">
          <cell r="B88" t="str">
            <v xml:space="preserve">協同組合（他に分類されないもの） </v>
          </cell>
        </row>
        <row r="89">
          <cell r="B89" t="str">
            <v xml:space="preserve">廃棄物処理業 </v>
          </cell>
        </row>
        <row r="90">
          <cell r="B90" t="str">
            <v xml:space="preserve">自動車整備業 </v>
          </cell>
        </row>
        <row r="91">
          <cell r="B91" t="str">
            <v xml:space="preserve">機械等修理業（別掲を除く） </v>
          </cell>
        </row>
        <row r="92">
          <cell r="B92" t="str">
            <v xml:space="preserve">職業紹介・労働者派遣業 </v>
          </cell>
        </row>
        <row r="93">
          <cell r="B93" t="str">
            <v xml:space="preserve">その他の事業サービス業 </v>
          </cell>
        </row>
        <row r="94">
          <cell r="B94" t="str">
            <v xml:space="preserve">政治・経済・文化団体 </v>
          </cell>
        </row>
        <row r="95">
          <cell r="B95" t="str">
            <v xml:space="preserve">宗教 </v>
          </cell>
        </row>
        <row r="96">
          <cell r="B96" t="str">
            <v xml:space="preserve">その他のサービス業 </v>
          </cell>
        </row>
        <row r="97">
          <cell r="B97" t="str">
            <v xml:space="preserve">外国公務 </v>
          </cell>
        </row>
        <row r="98">
          <cell r="B98" t="str">
            <v xml:space="preserve">国家公務 </v>
          </cell>
        </row>
        <row r="99">
          <cell r="B99" t="str">
            <v xml:space="preserve">地方公務 </v>
          </cell>
        </row>
        <row r="100">
          <cell r="B100" t="str">
            <v xml:space="preserve">分類不能の産業 </v>
          </cell>
        </row>
      </sheetData>
      <sheetData sheetId="37"/>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データ取込み用シート"/>
      <sheetName val="事業基本情報登録"/>
      <sheetName val="申請書作成手順"/>
      <sheetName val="Ⅰ準備チェック"/>
      <sheetName val="Ⅱ後チェック"/>
      <sheetName val="チェックシート"/>
      <sheetName val="事業者　概要表"/>
      <sheetName val="様式第１"/>
      <sheetName val="様式第１別紙１，２"/>
      <sheetName val="様式第2A"/>
      <sheetName val="様式第2Ｂ"/>
      <sheetName val="様式第２（別紙３－１Ａ）"/>
      <sheetName val="様式第２（別紙３－１Ｂ）"/>
      <sheetName val="様式第２（別紙３－１計）"/>
      <sheetName val="様式第２（別紙３－２Ａ）"/>
      <sheetName val="様式第２（別紙３－２Ｂ）"/>
      <sheetName val="様式第２（別紙３－２計）"/>
      <sheetName val="様式第２（別紙３（合計）Ａ）"/>
      <sheetName val="様式第２（別紙３（合計）Ｂ）"/>
      <sheetName val="様式第２（別紙３（合計）計）"/>
      <sheetName val="様式第２（別紙４－１A）"/>
      <sheetName val="様式第２（別紙４A）"/>
      <sheetName val="様式第２（別紙４B）)"/>
      <sheetName val="様式第２（別紙４計）"/>
      <sheetName val="様式第２（別紙５－１）"/>
      <sheetName val="様式第２（別紙５－１） (普及)"/>
      <sheetName val="様式第２（別紙５－２）"/>
      <sheetName val="様式第２（別紙６）"/>
      <sheetName val="様式第２（別紙６） (普及)"/>
      <sheetName val="様式２（別紙７）"/>
      <sheetName val="関連資料2"/>
      <sheetName val="様式２（別紙８）"/>
      <sheetName val="誓約書"/>
      <sheetName val="役員名簿"/>
      <sheetName val="事業収支計算書（例）"/>
      <sheetName val="ファイリング例"/>
      <sheetName val="日本標準産業中分類"/>
      <sheetName val="電力会社協議議事録（例）"/>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2">
          <cell r="B2" t="str">
            <v xml:space="preserve">農業 </v>
          </cell>
        </row>
        <row r="3">
          <cell r="B3" t="str">
            <v xml:space="preserve">林業 </v>
          </cell>
        </row>
        <row r="4">
          <cell r="B4" t="str">
            <v xml:space="preserve">漁業 </v>
          </cell>
        </row>
        <row r="5">
          <cell r="B5" t="str">
            <v xml:space="preserve">水産養殖業 </v>
          </cell>
        </row>
        <row r="6">
          <cell r="B6" t="str">
            <v xml:space="preserve">鉱業、採石業、砂利採取業 </v>
          </cell>
        </row>
        <row r="7">
          <cell r="B7" t="str">
            <v xml:space="preserve">総合工事業 </v>
          </cell>
        </row>
        <row r="8">
          <cell r="B8" t="str">
            <v xml:space="preserve">職別工事業（設備工事業を除く） </v>
          </cell>
        </row>
        <row r="9">
          <cell r="B9" t="str">
            <v xml:space="preserve">設備工事業 </v>
          </cell>
        </row>
        <row r="10">
          <cell r="B10" t="str">
            <v xml:space="preserve">食料品製造業 </v>
          </cell>
        </row>
        <row r="11">
          <cell r="B11" t="str">
            <v xml:space="preserve">飲料・たばこ・飼料製造業 </v>
          </cell>
        </row>
        <row r="12">
          <cell r="B12" t="str">
            <v xml:space="preserve">繊維工業 </v>
          </cell>
        </row>
        <row r="13">
          <cell r="B13" t="str">
            <v xml:space="preserve">木材・木製品製造業（家具を除く） </v>
          </cell>
        </row>
        <row r="14">
          <cell r="B14" t="str">
            <v xml:space="preserve">家具・装備品製造業 </v>
          </cell>
        </row>
        <row r="15">
          <cell r="B15" t="str">
            <v xml:space="preserve">パルプ・紙・紙加工品製造業 </v>
          </cell>
        </row>
        <row r="16">
          <cell r="B16" t="str">
            <v xml:space="preserve">印刷・同関連業 </v>
          </cell>
        </row>
        <row r="17">
          <cell r="B17" t="str">
            <v xml:space="preserve">化学工業 </v>
          </cell>
        </row>
        <row r="18">
          <cell r="B18" t="str">
            <v xml:space="preserve">石油製品・石炭製品製造業 </v>
          </cell>
        </row>
        <row r="19">
          <cell r="B19" t="str">
            <v xml:space="preserve">プラスチック製品製造業（別掲を除く） </v>
          </cell>
        </row>
        <row r="20">
          <cell r="B20" t="str">
            <v xml:space="preserve">ゴム製品製造業 </v>
          </cell>
        </row>
        <row r="21">
          <cell r="B21" t="str">
            <v xml:space="preserve">なめし革・同製品・毛皮製造業 </v>
          </cell>
        </row>
        <row r="22">
          <cell r="B22" t="str">
            <v xml:space="preserve">窯業・土石製品製造業 </v>
          </cell>
        </row>
        <row r="23">
          <cell r="B23" t="str">
            <v xml:space="preserve">鉄鋼業 </v>
          </cell>
        </row>
        <row r="24">
          <cell r="B24" t="str">
            <v xml:space="preserve">非鉄金属製造業 </v>
          </cell>
        </row>
        <row r="25">
          <cell r="B25" t="str">
            <v xml:space="preserve">金属製品製造業 </v>
          </cell>
        </row>
        <row r="26">
          <cell r="B26" t="str">
            <v xml:space="preserve">はん用機械器具製造業 </v>
          </cell>
        </row>
        <row r="27">
          <cell r="B27" t="str">
            <v xml:space="preserve">生産用機械器具製造業 </v>
          </cell>
        </row>
        <row r="28">
          <cell r="B28" t="str">
            <v xml:space="preserve">業務用機械器具製造業 </v>
          </cell>
        </row>
        <row r="29">
          <cell r="B29" t="str">
            <v xml:space="preserve">電子部品・デバイス・電子回路製造業 </v>
          </cell>
        </row>
        <row r="30">
          <cell r="B30" t="str">
            <v xml:space="preserve">電気機械器具製造業 </v>
          </cell>
        </row>
        <row r="31">
          <cell r="B31" t="str">
            <v xml:space="preserve">情報通信機械器具製造業 </v>
          </cell>
        </row>
        <row r="32">
          <cell r="B32" t="str">
            <v xml:space="preserve">輸送用機械器具製造業 </v>
          </cell>
        </row>
        <row r="33">
          <cell r="B33" t="str">
            <v xml:space="preserve">その他の製造業 </v>
          </cell>
        </row>
        <row r="34">
          <cell r="B34" t="str">
            <v xml:space="preserve">電気業 </v>
          </cell>
        </row>
        <row r="35">
          <cell r="B35" t="str">
            <v xml:space="preserve">ガス業 </v>
          </cell>
        </row>
        <row r="36">
          <cell r="B36" t="str">
            <v xml:space="preserve">熱供給業 </v>
          </cell>
        </row>
        <row r="37">
          <cell r="B37" t="str">
            <v xml:space="preserve">水道業 </v>
          </cell>
        </row>
        <row r="38">
          <cell r="B38" t="str">
            <v xml:space="preserve">通信業 </v>
          </cell>
        </row>
        <row r="39">
          <cell r="B39" t="str">
            <v xml:space="preserve">放送業 </v>
          </cell>
        </row>
        <row r="40">
          <cell r="B40" t="str">
            <v xml:space="preserve">情報サービス業 </v>
          </cell>
        </row>
        <row r="41">
          <cell r="B41" t="str">
            <v xml:space="preserve">インターネット付随サービス業 </v>
          </cell>
        </row>
        <row r="42">
          <cell r="B42" t="str">
            <v xml:space="preserve">映像・音声・文字情報制作業 </v>
          </cell>
        </row>
        <row r="43">
          <cell r="B43" t="str">
            <v xml:space="preserve">鉄道業 </v>
          </cell>
        </row>
        <row r="44">
          <cell r="B44" t="str">
            <v xml:space="preserve">道路旅客運送業 </v>
          </cell>
        </row>
        <row r="45">
          <cell r="B45" t="str">
            <v xml:space="preserve">道路貨物運送業 </v>
          </cell>
        </row>
        <row r="46">
          <cell r="B46" t="str">
            <v xml:space="preserve">水運業 </v>
          </cell>
        </row>
        <row r="47">
          <cell r="B47" t="str">
            <v xml:space="preserve">航空運輸業 </v>
          </cell>
        </row>
        <row r="48">
          <cell r="B48" t="str">
            <v xml:space="preserve">倉庫業 </v>
          </cell>
        </row>
        <row r="49">
          <cell r="B49" t="str">
            <v xml:space="preserve">運輸に附帯するサービス業 </v>
          </cell>
        </row>
        <row r="50">
          <cell r="B50" t="str">
            <v xml:space="preserve">郵便業（信書便事業を含む） </v>
          </cell>
        </row>
        <row r="51">
          <cell r="B51" t="str">
            <v xml:space="preserve">各種商品卸売業 </v>
          </cell>
        </row>
        <row r="52">
          <cell r="B52" t="str">
            <v xml:space="preserve">繊維・衣服等卸売業 </v>
          </cell>
        </row>
        <row r="53">
          <cell r="B53" t="str">
            <v xml:space="preserve">飲食料品卸売業 </v>
          </cell>
        </row>
        <row r="54">
          <cell r="B54" t="str">
            <v xml:space="preserve">建築材料、鉱物・金属材料等卸売業 </v>
          </cell>
        </row>
        <row r="55">
          <cell r="B55" t="str">
            <v xml:space="preserve">機械器具卸売業 </v>
          </cell>
        </row>
        <row r="56">
          <cell r="B56" t="str">
            <v xml:space="preserve">その他の卸売業 </v>
          </cell>
        </row>
        <row r="57">
          <cell r="B57" t="str">
            <v xml:space="preserve">各種商品小売業 </v>
          </cell>
        </row>
        <row r="58">
          <cell r="B58" t="str">
            <v xml:space="preserve">織物・衣服・身の回り品小売業 </v>
          </cell>
        </row>
        <row r="59">
          <cell r="B59" t="str">
            <v xml:space="preserve">飲食料品小売業 </v>
          </cell>
        </row>
        <row r="60">
          <cell r="B60" t="str">
            <v xml:space="preserve">機械器具小売業 </v>
          </cell>
        </row>
        <row r="61">
          <cell r="B61" t="str">
            <v xml:space="preserve">その他の小売業 </v>
          </cell>
        </row>
        <row r="62">
          <cell r="B62" t="str">
            <v xml:space="preserve">無店舗小売業 </v>
          </cell>
        </row>
        <row r="63">
          <cell r="B63" t="str">
            <v xml:space="preserve">銀行業 </v>
          </cell>
        </row>
        <row r="64">
          <cell r="B64" t="str">
            <v xml:space="preserve">協同組織金融業 </v>
          </cell>
        </row>
        <row r="65">
          <cell r="B65" t="str">
            <v xml:space="preserve">貸金業、クレジットカード業等非預金信用機関 </v>
          </cell>
        </row>
        <row r="66">
          <cell r="B66" t="str">
            <v xml:space="preserve">金融商品取引業、商品先物取引業 </v>
          </cell>
        </row>
        <row r="67">
          <cell r="B67" t="str">
            <v xml:space="preserve">補助的金融業等 </v>
          </cell>
        </row>
        <row r="68">
          <cell r="B68" t="str">
            <v xml:space="preserve">保険業（保険媒介代理業、保険サービス業を含む） </v>
          </cell>
        </row>
        <row r="69">
          <cell r="B69" t="str">
            <v xml:space="preserve">不動産取引業 </v>
          </cell>
        </row>
        <row r="70">
          <cell r="B70" t="str">
            <v xml:space="preserve">不動産賃貸業・管理業 </v>
          </cell>
        </row>
        <row r="71">
          <cell r="B71" t="str">
            <v xml:space="preserve">物品賃貸業 </v>
          </cell>
        </row>
        <row r="72">
          <cell r="B72" t="str">
            <v xml:space="preserve">学術・開発研究機関 </v>
          </cell>
        </row>
        <row r="73">
          <cell r="B73" t="str">
            <v xml:space="preserve">専門サービス業（他に分類されないもの） </v>
          </cell>
        </row>
        <row r="74">
          <cell r="B74" t="str">
            <v xml:space="preserve">広告業 </v>
          </cell>
        </row>
        <row r="75">
          <cell r="B75" t="str">
            <v xml:space="preserve">技術サービス業（他に分類されないもの） </v>
          </cell>
        </row>
        <row r="76">
          <cell r="B76" t="str">
            <v xml:space="preserve">宿泊業 </v>
          </cell>
        </row>
        <row r="77">
          <cell r="B77" t="str">
            <v xml:space="preserve">飲食店 </v>
          </cell>
        </row>
        <row r="78">
          <cell r="B78" t="str">
            <v xml:space="preserve">持ち帰り・配達飲食サービス業 </v>
          </cell>
        </row>
        <row r="79">
          <cell r="B79" t="str">
            <v xml:space="preserve">選択・利用・美容・浴場業 </v>
          </cell>
        </row>
        <row r="80">
          <cell r="B80" t="str">
            <v xml:space="preserve">その他の生活関連サービス業 </v>
          </cell>
        </row>
        <row r="81">
          <cell r="B81" t="str">
            <v xml:space="preserve">娯楽業 </v>
          </cell>
        </row>
        <row r="82">
          <cell r="B82" t="str">
            <v xml:space="preserve">学校教育 </v>
          </cell>
        </row>
        <row r="83">
          <cell r="B83" t="str">
            <v xml:space="preserve">その他の教育、学習支援業 </v>
          </cell>
        </row>
        <row r="84">
          <cell r="B84" t="str">
            <v xml:space="preserve">医療業 </v>
          </cell>
        </row>
        <row r="85">
          <cell r="B85" t="str">
            <v xml:space="preserve">保健衛生 </v>
          </cell>
        </row>
        <row r="86">
          <cell r="B86" t="str">
            <v xml:space="preserve">社会保険・社会福祉・介護事業 </v>
          </cell>
        </row>
        <row r="87">
          <cell r="B87" t="str">
            <v xml:space="preserve">郵便局 </v>
          </cell>
        </row>
        <row r="88">
          <cell r="B88" t="str">
            <v xml:space="preserve">協同組合（他に分類されないもの） </v>
          </cell>
        </row>
        <row r="89">
          <cell r="B89" t="str">
            <v xml:space="preserve">廃棄物処理業 </v>
          </cell>
        </row>
        <row r="90">
          <cell r="B90" t="str">
            <v xml:space="preserve">自動車整備業 </v>
          </cell>
        </row>
        <row r="91">
          <cell r="B91" t="str">
            <v xml:space="preserve">機械等修理業（別掲を除く） </v>
          </cell>
        </row>
        <row r="92">
          <cell r="B92" t="str">
            <v xml:space="preserve">職業紹介・労働者派遣業 </v>
          </cell>
        </row>
        <row r="93">
          <cell r="B93" t="str">
            <v xml:space="preserve">その他の事業サービス業 </v>
          </cell>
        </row>
        <row r="94">
          <cell r="B94" t="str">
            <v xml:space="preserve">政治・経済・文化団体 </v>
          </cell>
        </row>
        <row r="95">
          <cell r="B95" t="str">
            <v xml:space="preserve">宗教 </v>
          </cell>
        </row>
        <row r="96">
          <cell r="B96" t="str">
            <v xml:space="preserve">その他のサービス業 </v>
          </cell>
        </row>
        <row r="97">
          <cell r="B97" t="str">
            <v xml:space="preserve">外国公務 </v>
          </cell>
        </row>
        <row r="98">
          <cell r="B98" t="str">
            <v xml:space="preserve">国家公務 </v>
          </cell>
        </row>
        <row r="99">
          <cell r="B99" t="str">
            <v xml:space="preserve">地方公務 </v>
          </cell>
        </row>
        <row r="100">
          <cell r="B100" t="str">
            <v xml:space="preserve">分類不能の産業 </v>
          </cell>
        </row>
      </sheetData>
      <sheetData sheetId="37"/>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12.bin"/><Relationship Id="rId4" Type="http://schemas.openxmlformats.org/officeDocument/2006/relationships/comments" Target="../comments2.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443F8E-9A3B-401D-8D3C-E80988B646BD}">
  <sheetPr>
    <pageSetUpPr fitToPage="1"/>
  </sheetPr>
  <dimension ref="A1:F43"/>
  <sheetViews>
    <sheetView showGridLines="0" tabSelected="1" view="pageBreakPreview" zoomScaleNormal="100" zoomScaleSheetLayoutView="100" workbookViewId="0"/>
  </sheetViews>
  <sheetFormatPr defaultColWidth="10.28515625" defaultRowHeight="21.75" customHeight="1"/>
  <cols>
    <col min="1" max="1" width="3.85546875" style="245" bestFit="1" customWidth="1"/>
    <col min="2" max="2" width="7.28515625" style="245" bestFit="1" customWidth="1"/>
    <col min="3" max="3" width="15.85546875" style="245" customWidth="1"/>
    <col min="4" max="4" width="58.42578125" style="245" customWidth="1"/>
    <col min="5" max="5" width="11.7109375" style="245" customWidth="1"/>
    <col min="6" max="6" width="10.85546875" style="246" customWidth="1"/>
    <col min="7" max="7" width="6.7109375" style="245" customWidth="1"/>
    <col min="8" max="16384" width="10.28515625" style="245"/>
  </cols>
  <sheetData>
    <row r="1" spans="1:6" ht="18.75">
      <c r="A1" s="600"/>
      <c r="B1" s="600"/>
      <c r="C1" s="600"/>
      <c r="D1" s="600"/>
      <c r="E1" s="600"/>
      <c r="F1" s="600"/>
    </row>
    <row r="2" spans="1:6" ht="59.25" customHeight="1">
      <c r="A2" s="923" t="s">
        <v>3200</v>
      </c>
      <c r="B2" s="924"/>
      <c r="C2" s="924"/>
      <c r="D2" s="924"/>
      <c r="E2" s="924"/>
      <c r="F2" s="924"/>
    </row>
    <row r="3" spans="1:6" ht="17.25">
      <c r="A3" s="260"/>
      <c r="B3" s="261"/>
      <c r="C3" s="261"/>
      <c r="D3" s="261"/>
      <c r="E3" s="261"/>
      <c r="F3" s="261"/>
    </row>
    <row r="4" spans="1:6" s="332" customFormat="1" ht="20.100000000000001" customHeight="1">
      <c r="A4" s="925"/>
      <c r="B4" s="925"/>
      <c r="C4" s="499" t="s">
        <v>268</v>
      </c>
      <c r="D4" s="926"/>
      <c r="E4" s="926"/>
      <c r="F4" s="926"/>
    </row>
    <row r="5" spans="1:6" s="332" customFormat="1" ht="20.100000000000001" customHeight="1">
      <c r="A5" s="333"/>
      <c r="B5" s="333"/>
      <c r="C5" s="499"/>
      <c r="D5" s="902"/>
      <c r="E5" s="902"/>
      <c r="F5" s="902"/>
    </row>
    <row r="6" spans="1:6" s="332" customFormat="1" ht="20.100000000000001" customHeight="1">
      <c r="A6" s="333"/>
      <c r="B6" s="333"/>
      <c r="C6" s="499" t="s">
        <v>3213</v>
      </c>
      <c r="D6" s="926"/>
      <c r="E6" s="926"/>
      <c r="F6" s="926"/>
    </row>
    <row r="7" spans="1:6" s="332" customFormat="1" ht="20.100000000000001" customHeight="1" thickBot="1">
      <c r="A7" s="333"/>
      <c r="B7" s="333"/>
      <c r="C7" s="499"/>
      <c r="D7" s="334"/>
      <c r="E7" s="334"/>
      <c r="F7" s="334"/>
    </row>
    <row r="8" spans="1:6" ht="20.100000000000001" customHeight="1" thickBot="1">
      <c r="A8" s="246"/>
      <c r="B8" s="247"/>
      <c r="C8" s="247"/>
      <c r="D8" s="247"/>
      <c r="E8" s="868" t="s">
        <v>3293</v>
      </c>
      <c r="F8" s="868" t="s">
        <v>177</v>
      </c>
    </row>
    <row r="9" spans="1:6" ht="20.100000000000001" customHeight="1">
      <c r="B9" s="248" t="s">
        <v>178</v>
      </c>
      <c r="C9" s="919" t="s">
        <v>215</v>
      </c>
      <c r="D9" s="920"/>
      <c r="E9" s="249" t="s">
        <v>179</v>
      </c>
      <c r="F9" s="686"/>
    </row>
    <row r="10" spans="1:6" ht="20.100000000000001" customHeight="1">
      <c r="B10" s="250" t="s">
        <v>180</v>
      </c>
      <c r="C10" s="921" t="s">
        <v>216</v>
      </c>
      <c r="D10" s="922"/>
      <c r="E10" s="563" t="s">
        <v>181</v>
      </c>
      <c r="F10" s="687"/>
    </row>
    <row r="11" spans="1:6" ht="20.100000000000001" customHeight="1" thickBot="1">
      <c r="B11" s="250" t="s">
        <v>3241</v>
      </c>
      <c r="C11" s="910" t="s">
        <v>3242</v>
      </c>
      <c r="D11" s="911"/>
      <c r="E11" s="251" t="s">
        <v>181</v>
      </c>
      <c r="F11" s="688"/>
    </row>
    <row r="12" spans="1:6" ht="20.100000000000001" customHeight="1">
      <c r="B12" s="248" t="s">
        <v>182</v>
      </c>
      <c r="C12" s="919" t="s">
        <v>217</v>
      </c>
      <c r="D12" s="920"/>
      <c r="E12" s="249" t="s">
        <v>179</v>
      </c>
      <c r="F12" s="686"/>
    </row>
    <row r="13" spans="1:6" ht="20.100000000000001" customHeight="1">
      <c r="B13" s="250" t="s">
        <v>355</v>
      </c>
      <c r="C13" s="908" t="s">
        <v>192</v>
      </c>
      <c r="D13" s="909"/>
      <c r="E13" s="253" t="s">
        <v>181</v>
      </c>
      <c r="F13" s="689"/>
    </row>
    <row r="14" spans="1:6" ht="20.100000000000001" customHeight="1">
      <c r="B14" s="250" t="s">
        <v>184</v>
      </c>
      <c r="C14" s="908" t="s">
        <v>356</v>
      </c>
      <c r="D14" s="909"/>
      <c r="E14" s="253" t="s">
        <v>181</v>
      </c>
      <c r="F14" s="689"/>
    </row>
    <row r="15" spans="1:6" ht="20.100000000000001" customHeight="1">
      <c r="B15" s="250" t="s">
        <v>185</v>
      </c>
      <c r="C15" s="908" t="s">
        <v>259</v>
      </c>
      <c r="D15" s="909"/>
      <c r="E15" s="253" t="s">
        <v>181</v>
      </c>
      <c r="F15" s="689"/>
    </row>
    <row r="16" spans="1:6" ht="20.100000000000001" customHeight="1">
      <c r="B16" s="250" t="s">
        <v>357</v>
      </c>
      <c r="C16" s="908" t="s">
        <v>358</v>
      </c>
      <c r="D16" s="909"/>
      <c r="E16" s="253" t="s">
        <v>181</v>
      </c>
      <c r="F16" s="689"/>
    </row>
    <row r="17" spans="2:6" ht="20.100000000000001" customHeight="1">
      <c r="B17" s="250" t="s">
        <v>186</v>
      </c>
      <c r="C17" s="908" t="s">
        <v>197</v>
      </c>
      <c r="D17" s="909"/>
      <c r="E17" s="253" t="s">
        <v>198</v>
      </c>
      <c r="F17" s="689"/>
    </row>
    <row r="18" spans="2:6" ht="20.100000000000001" customHeight="1">
      <c r="B18" s="250" t="s">
        <v>189</v>
      </c>
      <c r="C18" s="908" t="s">
        <v>190</v>
      </c>
      <c r="D18" s="909"/>
      <c r="E18" s="253" t="s">
        <v>181</v>
      </c>
      <c r="F18" s="689"/>
    </row>
    <row r="19" spans="2:6" ht="20.100000000000001" customHeight="1">
      <c r="B19" s="250" t="s">
        <v>191</v>
      </c>
      <c r="C19" s="908" t="s">
        <v>194</v>
      </c>
      <c r="D19" s="909"/>
      <c r="E19" s="253" t="s">
        <v>183</v>
      </c>
      <c r="F19" s="689"/>
    </row>
    <row r="20" spans="2:6" ht="20.100000000000001" customHeight="1">
      <c r="B20" s="250" t="s">
        <v>193</v>
      </c>
      <c r="C20" s="908" t="s">
        <v>196</v>
      </c>
      <c r="D20" s="909"/>
      <c r="E20" s="253" t="s">
        <v>188</v>
      </c>
      <c r="F20" s="689"/>
    </row>
    <row r="21" spans="2:6" ht="20.100000000000001" customHeight="1">
      <c r="B21" s="250" t="s">
        <v>195</v>
      </c>
      <c r="C21" s="908" t="s">
        <v>187</v>
      </c>
      <c r="D21" s="909"/>
      <c r="E21" s="253" t="s">
        <v>188</v>
      </c>
      <c r="F21" s="689"/>
    </row>
    <row r="22" spans="2:6" ht="20.100000000000001" customHeight="1" thickBot="1">
      <c r="B22" s="250" t="s">
        <v>377</v>
      </c>
      <c r="C22" s="908" t="s">
        <v>3346</v>
      </c>
      <c r="D22" s="909"/>
      <c r="E22" s="253" t="s">
        <v>198</v>
      </c>
      <c r="F22" s="689"/>
    </row>
    <row r="23" spans="2:6" ht="20.100000000000001" customHeight="1">
      <c r="B23" s="248" t="s">
        <v>371</v>
      </c>
      <c r="C23" s="919" t="s">
        <v>372</v>
      </c>
      <c r="D23" s="920"/>
      <c r="E23" s="249" t="s">
        <v>181</v>
      </c>
      <c r="F23" s="686"/>
    </row>
    <row r="24" spans="2:6" ht="20.100000000000001" customHeight="1">
      <c r="B24" s="250" t="s">
        <v>199</v>
      </c>
      <c r="C24" s="910" t="s">
        <v>200</v>
      </c>
      <c r="D24" s="911"/>
      <c r="E24" s="255" t="s">
        <v>181</v>
      </c>
      <c r="F24" s="688"/>
    </row>
    <row r="25" spans="2:6" ht="20.100000000000001" customHeight="1">
      <c r="B25" s="252" t="s">
        <v>201</v>
      </c>
      <c r="C25" s="908" t="s">
        <v>218</v>
      </c>
      <c r="D25" s="909"/>
      <c r="E25" s="255" t="s">
        <v>181</v>
      </c>
      <c r="F25" s="689"/>
    </row>
    <row r="26" spans="2:6" ht="20.100000000000001" customHeight="1">
      <c r="B26" s="252" t="s">
        <v>202</v>
      </c>
      <c r="C26" s="908" t="s">
        <v>373</v>
      </c>
      <c r="D26" s="909"/>
      <c r="E26" s="253" t="s">
        <v>183</v>
      </c>
      <c r="F26" s="689"/>
    </row>
    <row r="27" spans="2:6" ht="20.100000000000001" customHeight="1" thickBot="1">
      <c r="B27" s="254" t="s">
        <v>219</v>
      </c>
      <c r="C27" s="913" t="s">
        <v>203</v>
      </c>
      <c r="D27" s="914"/>
      <c r="E27" s="562" t="s">
        <v>181</v>
      </c>
      <c r="F27" s="690"/>
    </row>
    <row r="28" spans="2:6" ht="20.100000000000001" customHeight="1">
      <c r="B28" s="250" t="s">
        <v>204</v>
      </c>
      <c r="C28" s="910" t="s">
        <v>3287</v>
      </c>
      <c r="D28" s="911"/>
      <c r="E28" s="255" t="s">
        <v>181</v>
      </c>
      <c r="F28" s="688"/>
    </row>
    <row r="29" spans="2:6" ht="20.100000000000001" customHeight="1">
      <c r="B29" s="250" t="s">
        <v>205</v>
      </c>
      <c r="C29" s="908" t="s">
        <v>3282</v>
      </c>
      <c r="D29" s="909"/>
      <c r="E29" s="256" t="s">
        <v>3290</v>
      </c>
      <c r="F29" s="689"/>
    </row>
    <row r="30" spans="2:6" ht="20.100000000000001" customHeight="1">
      <c r="B30" s="250" t="s">
        <v>206</v>
      </c>
      <c r="C30" s="908" t="s">
        <v>3288</v>
      </c>
      <c r="D30" s="909"/>
      <c r="E30" s="256" t="s">
        <v>3290</v>
      </c>
      <c r="F30" s="689"/>
    </row>
    <row r="31" spans="2:6" ht="20.100000000000001" customHeight="1">
      <c r="B31" s="250" t="s">
        <v>207</v>
      </c>
      <c r="C31" s="908" t="s">
        <v>3289</v>
      </c>
      <c r="D31" s="909"/>
      <c r="E31" s="253" t="s">
        <v>3244</v>
      </c>
      <c r="F31" s="689"/>
    </row>
    <row r="32" spans="2:6" ht="20.100000000000001" customHeight="1">
      <c r="B32" s="250" t="s">
        <v>208</v>
      </c>
      <c r="C32" s="908" t="s">
        <v>374</v>
      </c>
      <c r="D32" s="909"/>
      <c r="E32" s="256" t="s">
        <v>375</v>
      </c>
      <c r="F32" s="689"/>
    </row>
    <row r="33" spans="2:6" ht="20.100000000000001" customHeight="1">
      <c r="B33" s="250" t="s">
        <v>209</v>
      </c>
      <c r="C33" s="908" t="s">
        <v>3291</v>
      </c>
      <c r="D33" s="909"/>
      <c r="E33" s="253" t="s">
        <v>45</v>
      </c>
      <c r="F33" s="689"/>
    </row>
    <row r="34" spans="2:6" ht="20.100000000000001" customHeight="1">
      <c r="B34" s="250" t="s">
        <v>210</v>
      </c>
      <c r="C34" s="910" t="s">
        <v>3324</v>
      </c>
      <c r="D34" s="911"/>
      <c r="E34" s="255" t="s">
        <v>183</v>
      </c>
      <c r="F34" s="688"/>
    </row>
    <row r="35" spans="2:6" ht="20.100000000000001" customHeight="1">
      <c r="B35" s="250" t="s">
        <v>376</v>
      </c>
      <c r="C35" s="908" t="s">
        <v>3301</v>
      </c>
      <c r="D35" s="909"/>
      <c r="E35" s="256" t="s">
        <v>375</v>
      </c>
      <c r="F35" s="689"/>
    </row>
    <row r="36" spans="2:6" ht="20.100000000000001" customHeight="1" thickBot="1">
      <c r="B36" s="250" t="s">
        <v>3283</v>
      </c>
      <c r="C36" s="917" t="s">
        <v>211</v>
      </c>
      <c r="D36" s="918"/>
      <c r="E36" s="256" t="s">
        <v>183</v>
      </c>
      <c r="F36" s="691"/>
    </row>
    <row r="37" spans="2:6" ht="24.75" customHeight="1" thickBot="1">
      <c r="B37" s="331" t="s">
        <v>212</v>
      </c>
      <c r="C37" s="915" t="s">
        <v>213</v>
      </c>
      <c r="D37" s="916"/>
      <c r="E37" s="257" t="s">
        <v>183</v>
      </c>
      <c r="F37" s="692"/>
    </row>
    <row r="38" spans="2:6" ht="13.5"/>
    <row r="39" spans="2:6" ht="17.25" customHeight="1">
      <c r="B39" s="907" t="s">
        <v>3292</v>
      </c>
      <c r="C39" s="907"/>
      <c r="D39" s="907"/>
      <c r="E39" s="907"/>
      <c r="F39" s="907"/>
    </row>
    <row r="40" spans="2:6" ht="17.25" customHeight="1">
      <c r="B40" s="907" t="s">
        <v>378</v>
      </c>
      <c r="C40" s="907"/>
      <c r="D40" s="907"/>
      <c r="E40" s="907"/>
      <c r="F40" s="907"/>
    </row>
    <row r="41" spans="2:6" ht="17.25" customHeight="1">
      <c r="B41" s="912" t="s">
        <v>3284</v>
      </c>
      <c r="C41" s="912"/>
      <c r="D41" s="912"/>
      <c r="E41" s="912"/>
      <c r="F41" s="912"/>
    </row>
    <row r="42" spans="2:6" ht="33" customHeight="1">
      <c r="B42" s="907" t="s">
        <v>3359</v>
      </c>
      <c r="C42" s="907"/>
      <c r="D42" s="907"/>
      <c r="E42" s="907"/>
      <c r="F42" s="907"/>
    </row>
    <row r="43" spans="2:6" ht="21" customHeight="1"/>
  </sheetData>
  <mergeCells count="37">
    <mergeCell ref="C31:D31"/>
    <mergeCell ref="C22:D22"/>
    <mergeCell ref="C17:D17"/>
    <mergeCell ref="C23:D23"/>
    <mergeCell ref="C25:D25"/>
    <mergeCell ref="C29:D29"/>
    <mergeCell ref="C10:D10"/>
    <mergeCell ref="A2:F2"/>
    <mergeCell ref="A4:B4"/>
    <mergeCell ref="D4:F4"/>
    <mergeCell ref="C9:D9"/>
    <mergeCell ref="D6:F6"/>
    <mergeCell ref="C12:D12"/>
    <mergeCell ref="C18:D18"/>
    <mergeCell ref="C16:D16"/>
    <mergeCell ref="C21:D21"/>
    <mergeCell ref="C14:D14"/>
    <mergeCell ref="C13:D13"/>
    <mergeCell ref="C15:D15"/>
    <mergeCell ref="C20:D20"/>
    <mergeCell ref="C19:D19"/>
    <mergeCell ref="B42:F42"/>
    <mergeCell ref="C32:D32"/>
    <mergeCell ref="C11:D11"/>
    <mergeCell ref="B41:F41"/>
    <mergeCell ref="C27:D27"/>
    <mergeCell ref="C37:D37"/>
    <mergeCell ref="C35:D35"/>
    <mergeCell ref="C36:D36"/>
    <mergeCell ref="B40:F40"/>
    <mergeCell ref="C34:D34"/>
    <mergeCell ref="C28:D28"/>
    <mergeCell ref="C30:D30"/>
    <mergeCell ref="C33:D33"/>
    <mergeCell ref="B39:F39"/>
    <mergeCell ref="C24:D24"/>
    <mergeCell ref="C26:D26"/>
  </mergeCells>
  <phoneticPr fontId="8"/>
  <conditionalFormatting sqref="F9:F37">
    <cfRule type="cellIs" dxfId="205" priority="5" operator="equal">
      <formula>""</formula>
    </cfRule>
  </conditionalFormatting>
  <conditionalFormatting sqref="D4:F4">
    <cfRule type="cellIs" dxfId="204" priority="2" operator="equal">
      <formula>""</formula>
    </cfRule>
  </conditionalFormatting>
  <conditionalFormatting sqref="D6:F6">
    <cfRule type="cellIs" dxfId="203" priority="1" operator="equal">
      <formula>""</formula>
    </cfRule>
  </conditionalFormatting>
  <dataValidations count="1">
    <dataValidation type="list" allowBlank="1" showInputMessage="1" showErrorMessage="1" sqref="F9:F37" xr:uid="{94E504F8-2F6D-4AAA-8089-2E9007A59258}">
      <formula1>"○,―"</formula1>
    </dataValidation>
  </dataValidations>
  <pageMargins left="0.78740157480314965" right="0.39370078740157483" top="0.39370078740157483" bottom="0.39370078740157483" header="0" footer="0"/>
  <pageSetup paperSize="9" scale="85" fitToHeight="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344"/>
  <sheetViews>
    <sheetView showGridLines="0" view="pageBreakPreview" zoomScale="70" zoomScaleNormal="85" zoomScaleSheetLayoutView="70" workbookViewId="0"/>
  </sheetViews>
  <sheetFormatPr defaultColWidth="10.28515625" defaultRowHeight="18.75"/>
  <cols>
    <col min="1" max="1" width="7" style="116" customWidth="1"/>
    <col min="2" max="3" width="14.85546875" style="110" customWidth="1"/>
    <col min="4" max="4" width="38.7109375" style="111" customWidth="1"/>
    <col min="5" max="10" width="19" style="112" customWidth="1"/>
    <col min="11" max="16384" width="10.28515625" style="113"/>
  </cols>
  <sheetData>
    <row r="1" spans="1:10" ht="33">
      <c r="A1" s="109" t="s">
        <v>3198</v>
      </c>
    </row>
    <row r="2" spans="1:10" ht="28.5" customHeight="1">
      <c r="A2" s="117"/>
    </row>
    <row r="3" spans="1:10" s="110" customFormat="1" ht="31.5" customHeight="1">
      <c r="A3" s="1064" t="s">
        <v>86</v>
      </c>
      <c r="B3" s="1069" t="s">
        <v>88</v>
      </c>
      <c r="C3" s="1070"/>
      <c r="D3" s="1071"/>
      <c r="E3" s="1067" t="s">
        <v>84</v>
      </c>
      <c r="F3" s="1067"/>
      <c r="G3" s="1067"/>
      <c r="H3" s="1067"/>
      <c r="I3" s="1067"/>
      <c r="J3" s="1067"/>
    </row>
    <row r="4" spans="1:10" s="110" customFormat="1" ht="15" customHeight="1">
      <c r="A4" s="1065"/>
      <c r="B4" s="1072"/>
      <c r="C4" s="1073"/>
      <c r="D4" s="1074"/>
      <c r="E4" s="1067"/>
      <c r="F4" s="1067"/>
      <c r="G4" s="1067"/>
      <c r="H4" s="1067"/>
      <c r="I4" s="1067"/>
      <c r="J4" s="1067"/>
    </row>
    <row r="5" spans="1:10" s="114" customFormat="1" ht="40.5" customHeight="1">
      <c r="A5" s="1065"/>
      <c r="B5" s="1075"/>
      <c r="C5" s="1076"/>
      <c r="D5" s="1077"/>
      <c r="E5" s="1068" t="s">
        <v>85</v>
      </c>
      <c r="F5" s="1068"/>
      <c r="G5" s="1068" t="s">
        <v>90</v>
      </c>
      <c r="H5" s="1068"/>
      <c r="I5" s="1068" t="s">
        <v>91</v>
      </c>
      <c r="J5" s="1068"/>
    </row>
    <row r="6" spans="1:10" s="110" customFormat="1" ht="45.75" customHeight="1">
      <c r="A6" s="1066"/>
      <c r="B6" s="131" t="s">
        <v>80</v>
      </c>
      <c r="C6" s="131" t="s">
        <v>87</v>
      </c>
      <c r="D6" s="132" t="s">
        <v>89</v>
      </c>
      <c r="E6" s="133" t="s">
        <v>81</v>
      </c>
      <c r="F6" s="134" t="s">
        <v>82</v>
      </c>
      <c r="G6" s="133" t="s">
        <v>81</v>
      </c>
      <c r="H6" s="134" t="s">
        <v>82</v>
      </c>
      <c r="I6" s="133" t="s">
        <v>81</v>
      </c>
      <c r="J6" s="134" t="s">
        <v>82</v>
      </c>
    </row>
    <row r="7" spans="1:10" s="115" customFormat="1" ht="25.5">
      <c r="A7" s="118">
        <v>1</v>
      </c>
      <c r="B7" s="119"/>
      <c r="C7" s="120"/>
      <c r="D7" s="130"/>
      <c r="E7" s="125">
        <f>SUM(F7:F12)</f>
        <v>0</v>
      </c>
      <c r="F7" s="126"/>
      <c r="G7" s="125">
        <f>SUM(H7:H12)</f>
        <v>0</v>
      </c>
      <c r="H7" s="126"/>
      <c r="I7" s="125">
        <f>SUM(J7:J12)</f>
        <v>0</v>
      </c>
      <c r="J7" s="126"/>
    </row>
    <row r="8" spans="1:10" ht="25.5">
      <c r="A8" s="118">
        <v>2</v>
      </c>
      <c r="B8" s="119"/>
      <c r="C8" s="120"/>
      <c r="D8" s="130"/>
      <c r="E8" s="127"/>
      <c r="F8" s="128"/>
      <c r="G8" s="127"/>
      <c r="H8" s="128"/>
      <c r="I8" s="127"/>
      <c r="J8" s="128"/>
    </row>
    <row r="9" spans="1:10" ht="25.5">
      <c r="A9" s="118">
        <v>3</v>
      </c>
      <c r="B9" s="119"/>
      <c r="C9" s="120"/>
      <c r="D9" s="130"/>
      <c r="E9" s="127"/>
      <c r="F9" s="129"/>
      <c r="G9" s="127"/>
      <c r="H9" s="129"/>
      <c r="I9" s="127"/>
      <c r="J9" s="129"/>
    </row>
    <row r="10" spans="1:10" s="115" customFormat="1" ht="25.5">
      <c r="A10" s="118">
        <v>4</v>
      </c>
      <c r="B10" s="119"/>
      <c r="C10" s="120"/>
      <c r="D10" s="130"/>
      <c r="E10" s="127"/>
      <c r="F10" s="126"/>
      <c r="G10" s="127"/>
      <c r="H10" s="126"/>
      <c r="I10" s="127"/>
      <c r="J10" s="126"/>
    </row>
    <row r="11" spans="1:10" ht="25.5">
      <c r="A11" s="118">
        <v>5</v>
      </c>
      <c r="B11" s="119"/>
      <c r="C11" s="120"/>
      <c r="D11" s="130"/>
      <c r="E11" s="127"/>
      <c r="F11" s="128"/>
      <c r="G11" s="127"/>
      <c r="H11" s="128"/>
      <c r="I11" s="127"/>
      <c r="J11" s="128"/>
    </row>
    <row r="12" spans="1:10" ht="25.5">
      <c r="A12" s="118">
        <v>6</v>
      </c>
      <c r="B12" s="119"/>
      <c r="C12" s="120"/>
      <c r="D12" s="130"/>
      <c r="E12" s="127"/>
      <c r="F12" s="129"/>
      <c r="G12" s="127"/>
      <c r="H12" s="129"/>
      <c r="I12" s="127"/>
      <c r="J12" s="129"/>
    </row>
    <row r="13" spans="1:10" ht="37.5" customHeight="1">
      <c r="A13" s="121" t="s">
        <v>214</v>
      </c>
      <c r="B13" s="122"/>
      <c r="C13" s="122"/>
      <c r="D13" s="123"/>
      <c r="E13" s="124"/>
      <c r="F13" s="124"/>
      <c r="G13" s="124"/>
      <c r="H13" s="124"/>
      <c r="I13" s="124"/>
      <c r="J13" s="124"/>
    </row>
    <row r="14" spans="1:10" ht="37.5" customHeight="1">
      <c r="A14" s="121" t="s">
        <v>83</v>
      </c>
      <c r="B14" s="122"/>
      <c r="C14" s="122"/>
      <c r="D14" s="123"/>
      <c r="E14" s="124"/>
      <c r="F14" s="124"/>
      <c r="G14" s="124"/>
      <c r="H14" s="124"/>
      <c r="I14" s="124"/>
      <c r="J14" s="124"/>
    </row>
    <row r="19" spans="3:3" ht="25.5">
      <c r="C19" s="110" ph="1"/>
    </row>
    <row r="20" spans="3:3" ht="25.5">
      <c r="C20" s="110" ph="1"/>
    </row>
    <row r="21" spans="3:3" ht="25.5">
      <c r="C21" s="110" ph="1"/>
    </row>
    <row r="22" spans="3:3" ht="25.5">
      <c r="C22" s="110" ph="1"/>
    </row>
    <row r="23" spans="3:3" ht="25.5">
      <c r="C23" s="110" ph="1"/>
    </row>
    <row r="24" spans="3:3" ht="25.5">
      <c r="C24" s="110" ph="1"/>
    </row>
    <row r="25" spans="3:3" ht="25.5">
      <c r="C25" s="110" ph="1"/>
    </row>
    <row r="26" spans="3:3" ht="25.5">
      <c r="C26" s="110" ph="1"/>
    </row>
    <row r="27" spans="3:3" ht="25.5">
      <c r="C27" s="110" ph="1"/>
    </row>
    <row r="28" spans="3:3" ht="25.5">
      <c r="C28" s="110" ph="1"/>
    </row>
    <row r="29" spans="3:3" ht="25.5">
      <c r="C29" s="110" ph="1"/>
    </row>
    <row r="30" spans="3:3" ht="25.5">
      <c r="C30" s="110" ph="1"/>
    </row>
    <row r="32" spans="3:3" ht="25.5">
      <c r="C32" s="110" ph="1"/>
    </row>
    <row r="39" spans="3:3" ht="25.5">
      <c r="C39" s="110" ph="1"/>
    </row>
    <row r="40" spans="3:3" ht="25.5">
      <c r="C40" s="110" ph="1"/>
    </row>
    <row r="41" spans="3:3" ht="25.5">
      <c r="C41" s="110" ph="1"/>
    </row>
    <row r="42" spans="3:3" ht="25.5">
      <c r="C42" s="110" ph="1"/>
    </row>
    <row r="43" spans="3:3" ht="25.5">
      <c r="C43" s="110" ph="1"/>
    </row>
    <row r="44" spans="3:3" ht="25.5">
      <c r="C44" s="110" ph="1"/>
    </row>
    <row r="45" spans="3:3" ht="25.5">
      <c r="C45" s="110" ph="1"/>
    </row>
    <row r="46" spans="3:3" ht="25.5">
      <c r="C46" s="110" ph="1"/>
    </row>
    <row r="48" spans="3:3" ht="25.5">
      <c r="C48" s="110" ph="1"/>
    </row>
    <row r="55" spans="3:3" ht="25.5">
      <c r="C55" s="110" ph="1"/>
    </row>
    <row r="56" spans="3:3" ht="25.5">
      <c r="C56" s="110" ph="1"/>
    </row>
    <row r="57" spans="3:3" ht="25.5">
      <c r="C57" s="110" ph="1"/>
    </row>
    <row r="59" spans="3:3" ht="25.5">
      <c r="C59" s="110" ph="1"/>
    </row>
    <row r="66" spans="3:3" ht="25.5">
      <c r="C66" s="110" ph="1"/>
    </row>
    <row r="67" spans="3:3" ht="25.5">
      <c r="C67" s="110" ph="1"/>
    </row>
    <row r="68" spans="3:3" ht="25.5">
      <c r="C68" s="110" ph="1"/>
    </row>
    <row r="69" spans="3:3" ht="25.5">
      <c r="C69" s="110" ph="1"/>
    </row>
    <row r="70" spans="3:3" ht="25.5">
      <c r="C70" s="110" ph="1"/>
    </row>
    <row r="71" spans="3:3" ht="25.5">
      <c r="C71" s="110" ph="1"/>
    </row>
    <row r="72" spans="3:3" ht="25.5">
      <c r="C72" s="110" ph="1"/>
    </row>
    <row r="81" spans="3:3" ht="25.5">
      <c r="C81" s="110" ph="1"/>
    </row>
    <row r="82" spans="3:3" ht="25.5">
      <c r="C82" s="110" ph="1"/>
    </row>
    <row r="83" spans="3:3" ht="25.5">
      <c r="C83" s="110" ph="1"/>
    </row>
    <row r="92" spans="3:3" ht="25.5">
      <c r="C92" s="110" ph="1"/>
    </row>
    <row r="93" spans="3:3" ht="25.5">
      <c r="C93" s="110" ph="1"/>
    </row>
    <row r="94" spans="3:3" ht="25.5">
      <c r="C94" s="110" ph="1"/>
    </row>
    <row r="95" spans="3:3" ht="25.5">
      <c r="C95" s="110" ph="1"/>
    </row>
    <row r="96" spans="3:3" ht="25.5">
      <c r="C96" s="110" ph="1"/>
    </row>
    <row r="97" spans="3:3" ht="25.5">
      <c r="C97" s="110" ph="1"/>
    </row>
    <row r="98" spans="3:3" ht="25.5">
      <c r="C98" s="110" ph="1"/>
    </row>
    <row r="99" spans="3:3" ht="25.5">
      <c r="C99" s="110" ph="1"/>
    </row>
    <row r="100" spans="3:3" ht="25.5">
      <c r="C100" s="110" ph="1"/>
    </row>
    <row r="101" spans="3:3" ht="25.5">
      <c r="C101" s="110" ph="1"/>
    </row>
    <row r="102" spans="3:3" ht="25.5">
      <c r="C102" s="110" ph="1"/>
    </row>
    <row r="103" spans="3:3" ht="25.5">
      <c r="C103" s="110" ph="1"/>
    </row>
    <row r="104" spans="3:3" ht="25.5">
      <c r="C104" s="110" ph="1"/>
    </row>
    <row r="105" spans="3:3" ht="25.5">
      <c r="C105" s="110" ph="1"/>
    </row>
    <row r="106" spans="3:3" ht="25.5">
      <c r="C106" s="110" ph="1"/>
    </row>
    <row r="107" spans="3:3" ht="25.5">
      <c r="C107" s="110" ph="1"/>
    </row>
    <row r="108" spans="3:3" ht="25.5">
      <c r="C108" s="110" ph="1"/>
    </row>
    <row r="109" spans="3:3" ht="25.5">
      <c r="C109" s="110" ph="1"/>
    </row>
    <row r="110" spans="3:3" ht="25.5">
      <c r="C110" s="110" ph="1"/>
    </row>
    <row r="111" spans="3:3" ht="25.5">
      <c r="C111" s="110" ph="1"/>
    </row>
    <row r="112" spans="3:3" ht="25.5">
      <c r="C112" s="110" ph="1"/>
    </row>
    <row r="113" spans="3:3" ht="25.5">
      <c r="C113" s="110" ph="1"/>
    </row>
    <row r="114" spans="3:3" ht="25.5">
      <c r="C114" s="110" ph="1"/>
    </row>
    <row r="115" spans="3:3" ht="25.5">
      <c r="C115" s="110" ph="1"/>
    </row>
    <row r="116" spans="3:3" ht="25.5">
      <c r="C116" s="110" ph="1"/>
    </row>
    <row r="117" spans="3:3" ht="25.5">
      <c r="C117" s="110" ph="1"/>
    </row>
    <row r="118" spans="3:3" ht="25.5">
      <c r="C118" s="110" ph="1"/>
    </row>
    <row r="127" spans="3:3" ht="25.5">
      <c r="C127" s="110" ph="1"/>
    </row>
    <row r="128" spans="3:3" ht="25.5">
      <c r="C128" s="110" ph="1"/>
    </row>
    <row r="129" spans="3:3" ht="25.5">
      <c r="C129" s="110" ph="1"/>
    </row>
    <row r="130" spans="3:3" ht="25.5">
      <c r="C130" s="110" ph="1"/>
    </row>
    <row r="131" spans="3:3" ht="25.5">
      <c r="C131" s="110" ph="1"/>
    </row>
    <row r="132" spans="3:3" ht="25.5">
      <c r="C132" s="110" ph="1"/>
    </row>
    <row r="133" spans="3:3" ht="25.5">
      <c r="C133" s="110" ph="1"/>
    </row>
    <row r="134" spans="3:3" ht="25.5">
      <c r="C134" s="110" ph="1"/>
    </row>
    <row r="147" spans="3:3" ht="25.5">
      <c r="C147" s="110" ph="1"/>
    </row>
    <row r="153" spans="3:3" ht="25.5">
      <c r="C153" s="110" ph="1"/>
    </row>
    <row r="154" spans="3:3" ht="25.5">
      <c r="C154" s="110" ph="1"/>
    </row>
    <row r="155" spans="3:3" ht="25.5">
      <c r="C155" s="110" ph="1"/>
    </row>
    <row r="156" spans="3:3" ht="25.5">
      <c r="C156" s="110" ph="1"/>
    </row>
    <row r="157" spans="3:3" ht="25.5">
      <c r="C157" s="110" ph="1"/>
    </row>
    <row r="158" spans="3:3" ht="25.5">
      <c r="C158" s="110" ph="1"/>
    </row>
    <row r="159" spans="3:3" ht="25.5">
      <c r="C159" s="110" ph="1"/>
    </row>
    <row r="160" spans="3:3" ht="25.5">
      <c r="C160" s="110" ph="1"/>
    </row>
    <row r="161" spans="3:3" ht="25.5">
      <c r="C161" s="110" ph="1"/>
    </row>
    <row r="162" spans="3:3" ht="25.5">
      <c r="C162" s="110" ph="1"/>
    </row>
    <row r="163" spans="3:3" ht="25.5">
      <c r="C163" s="110" ph="1"/>
    </row>
    <row r="164" spans="3:3" ht="25.5">
      <c r="C164" s="110" ph="1"/>
    </row>
    <row r="165" spans="3:3" ht="25.5">
      <c r="C165" s="110" ph="1"/>
    </row>
    <row r="166" spans="3:3" ht="25.5">
      <c r="C166" s="110" ph="1"/>
    </row>
    <row r="167" spans="3:3" ht="25.5">
      <c r="C167" s="110" ph="1"/>
    </row>
    <row r="171" spans="3:3" ht="25.5">
      <c r="C171" s="110" ph="1"/>
    </row>
    <row r="172" spans="3:3" ht="25.5">
      <c r="C172" s="110" ph="1"/>
    </row>
    <row r="173" spans="3:3" ht="25.5">
      <c r="C173" s="110" ph="1"/>
    </row>
    <row r="174" spans="3:3" ht="25.5">
      <c r="C174" s="110" ph="1"/>
    </row>
    <row r="175" spans="3:3" ht="25.5">
      <c r="C175" s="110" ph="1"/>
    </row>
    <row r="176" spans="3:3" ht="25.5">
      <c r="C176" s="110" ph="1"/>
    </row>
    <row r="177" spans="3:3" ht="25.5">
      <c r="C177" s="110" ph="1"/>
    </row>
    <row r="178" spans="3:3" ht="25.5">
      <c r="C178" s="110" ph="1"/>
    </row>
    <row r="179" spans="3:3" ht="25.5">
      <c r="C179" s="110" ph="1"/>
    </row>
    <row r="180" spans="3:3" ht="25.5">
      <c r="C180" s="110" ph="1"/>
    </row>
    <row r="181" spans="3:3" ht="25.5">
      <c r="C181" s="110" ph="1"/>
    </row>
    <row r="182" spans="3:3" ht="25.5">
      <c r="C182" s="110" ph="1"/>
    </row>
    <row r="183" spans="3:3" ht="25.5">
      <c r="C183" s="110" ph="1"/>
    </row>
    <row r="184" spans="3:3" ht="25.5">
      <c r="C184" s="110" ph="1"/>
    </row>
    <row r="185" spans="3:3" ht="25.5">
      <c r="C185" s="110" ph="1"/>
    </row>
    <row r="186" spans="3:3" ht="25.5">
      <c r="C186" s="110" ph="1"/>
    </row>
    <row r="187" spans="3:3" ht="25.5">
      <c r="C187" s="110" ph="1"/>
    </row>
    <row r="192" spans="3:3" ht="25.5">
      <c r="C192" s="110" ph="1"/>
    </row>
    <row r="193" spans="3:3" ht="25.5">
      <c r="C193" s="110" ph="1"/>
    </row>
    <row r="194" spans="3:3" ht="25.5">
      <c r="C194" s="110" ph="1"/>
    </row>
    <row r="195" spans="3:3" ht="25.5">
      <c r="C195" s="110" ph="1"/>
    </row>
    <row r="196" spans="3:3" ht="25.5">
      <c r="C196" s="110" ph="1"/>
    </row>
    <row r="197" spans="3:3" ht="25.5">
      <c r="C197" s="110" ph="1"/>
    </row>
    <row r="198" spans="3:3" ht="25.5">
      <c r="C198" s="110" ph="1"/>
    </row>
    <row r="199" spans="3:3" ht="25.5">
      <c r="C199" s="110" ph="1"/>
    </row>
    <row r="200" spans="3:3" ht="25.5">
      <c r="C200" s="110" ph="1"/>
    </row>
    <row r="201" spans="3:3" ht="25.5">
      <c r="C201" s="110" ph="1"/>
    </row>
    <row r="202" spans="3:3" ht="25.5">
      <c r="C202" s="110" ph="1"/>
    </row>
    <row r="203" spans="3:3" ht="25.5">
      <c r="C203" s="110" ph="1"/>
    </row>
    <row r="204" spans="3:3" ht="25.5">
      <c r="C204" s="110" ph="1"/>
    </row>
    <row r="205" spans="3:3" ht="25.5">
      <c r="C205" s="110" ph="1"/>
    </row>
    <row r="206" spans="3:3" ht="25.5">
      <c r="C206" s="110" ph="1"/>
    </row>
    <row r="207" spans="3:3" ht="25.5">
      <c r="C207" s="110" ph="1"/>
    </row>
    <row r="208" spans="3:3" ht="25.5">
      <c r="C208" s="110" ph="1"/>
    </row>
    <row r="209" spans="3:3" ht="25.5">
      <c r="C209" s="110" ph="1"/>
    </row>
    <row r="210" spans="3:3" ht="25.5">
      <c r="C210" s="110" ph="1"/>
    </row>
    <row r="211" spans="3:3" ht="25.5">
      <c r="C211" s="110" ph="1"/>
    </row>
    <row r="216" spans="3:3" ht="25.5">
      <c r="C216" s="110" ph="1"/>
    </row>
    <row r="217" spans="3:3" ht="25.5">
      <c r="C217" s="110" ph="1"/>
    </row>
    <row r="218" spans="3:3" ht="25.5">
      <c r="C218" s="110" ph="1"/>
    </row>
    <row r="219" spans="3:3" ht="25.5">
      <c r="C219" s="110" ph="1"/>
    </row>
    <row r="220" spans="3:3" ht="25.5">
      <c r="C220" s="110" ph="1"/>
    </row>
    <row r="221" spans="3:3" ht="25.5">
      <c r="C221" s="110" ph="1"/>
    </row>
    <row r="222" spans="3:3" ht="25.5">
      <c r="C222" s="110" ph="1"/>
    </row>
    <row r="223" spans="3:3" ht="25.5">
      <c r="C223" s="110" ph="1"/>
    </row>
    <row r="224" spans="3:3" ht="25.5">
      <c r="C224" s="110" ph="1"/>
    </row>
    <row r="225" spans="3:3" ht="25.5">
      <c r="C225" s="110" ph="1"/>
    </row>
    <row r="226" spans="3:3" ht="25.5">
      <c r="C226" s="110" ph="1"/>
    </row>
    <row r="227" spans="3:3" ht="25.5">
      <c r="C227" s="110" ph="1"/>
    </row>
    <row r="228" spans="3:3" ht="25.5">
      <c r="C228" s="110" ph="1"/>
    </row>
    <row r="229" spans="3:3" ht="25.5">
      <c r="C229" s="110" ph="1"/>
    </row>
    <row r="230" spans="3:3" ht="25.5">
      <c r="C230" s="110" ph="1"/>
    </row>
    <row r="231" spans="3:3" ht="25.5">
      <c r="C231" s="110" ph="1"/>
    </row>
    <row r="232" spans="3:3" ht="25.5">
      <c r="C232" s="110" ph="1"/>
    </row>
    <row r="233" spans="3:3" ht="25.5">
      <c r="C233" s="110" ph="1"/>
    </row>
    <row r="234" spans="3:3" ht="25.5">
      <c r="C234" s="110" ph="1"/>
    </row>
    <row r="235" spans="3:3" ht="25.5">
      <c r="C235" s="110" ph="1"/>
    </row>
    <row r="236" spans="3:3" ht="25.5">
      <c r="C236" s="110" ph="1"/>
    </row>
    <row r="237" spans="3:3" ht="25.5">
      <c r="C237" s="110" ph="1"/>
    </row>
    <row r="238" spans="3:3" ht="25.5">
      <c r="C238" s="110" ph="1"/>
    </row>
    <row r="239" spans="3:3" ht="25.5">
      <c r="C239" s="110" ph="1"/>
    </row>
    <row r="240" spans="3:3" ht="25.5">
      <c r="C240" s="110" ph="1"/>
    </row>
    <row r="241" spans="3:3" ht="25.5">
      <c r="C241" s="110" ph="1"/>
    </row>
    <row r="242" spans="3:3" ht="25.5">
      <c r="C242" s="110" ph="1"/>
    </row>
    <row r="243" spans="3:3" ht="25.5">
      <c r="C243" s="110" ph="1"/>
    </row>
    <row r="244" spans="3:3" ht="25.5">
      <c r="C244" s="110" ph="1"/>
    </row>
    <row r="245" spans="3:3" ht="25.5">
      <c r="C245" s="110" ph="1"/>
    </row>
    <row r="246" spans="3:3" ht="25.5">
      <c r="C246" s="110" ph="1"/>
    </row>
    <row r="247" spans="3:3" ht="25.5">
      <c r="C247" s="110" ph="1"/>
    </row>
    <row r="248" spans="3:3" ht="25.5">
      <c r="C248" s="110" ph="1"/>
    </row>
    <row r="249" spans="3:3" ht="25.5">
      <c r="C249" s="110" ph="1"/>
    </row>
    <row r="250" spans="3:3" ht="25.5">
      <c r="C250" s="110" ph="1"/>
    </row>
    <row r="251" spans="3:3" ht="25.5">
      <c r="C251" s="110" ph="1"/>
    </row>
    <row r="252" spans="3:3" ht="25.5">
      <c r="C252" s="110" ph="1"/>
    </row>
    <row r="253" spans="3:3" ht="25.5">
      <c r="C253" s="110" ph="1"/>
    </row>
    <row r="254" spans="3:3" ht="25.5">
      <c r="C254" s="110" ph="1"/>
    </row>
    <row r="255" spans="3:3" ht="25.5">
      <c r="C255" s="110" ph="1"/>
    </row>
    <row r="256" spans="3:3" ht="25.5">
      <c r="C256" s="110" ph="1"/>
    </row>
    <row r="257" spans="3:3" ht="25.5">
      <c r="C257" s="110" ph="1"/>
    </row>
    <row r="258" spans="3:3" ht="25.5">
      <c r="C258" s="110" ph="1"/>
    </row>
    <row r="259" spans="3:3" ht="25.5">
      <c r="C259" s="110" ph="1"/>
    </row>
    <row r="260" spans="3:3" ht="25.5">
      <c r="C260" s="110" ph="1"/>
    </row>
    <row r="261" spans="3:3" ht="25.5">
      <c r="C261" s="110" ph="1"/>
    </row>
    <row r="262" spans="3:3" ht="25.5">
      <c r="C262" s="110" ph="1"/>
    </row>
    <row r="263" spans="3:3" ht="25.5">
      <c r="C263" s="110" ph="1"/>
    </row>
    <row r="264" spans="3:3" ht="25.5">
      <c r="C264" s="110" ph="1"/>
    </row>
    <row r="265" spans="3:3" ht="25.5">
      <c r="C265" s="110" ph="1"/>
    </row>
    <row r="266" spans="3:3" ht="25.5">
      <c r="C266" s="110" ph="1"/>
    </row>
    <row r="267" spans="3:3" ht="25.5">
      <c r="C267" s="110" ph="1"/>
    </row>
    <row r="268" spans="3:3" ht="25.5">
      <c r="C268" s="110" ph="1"/>
    </row>
    <row r="269" spans="3:3" ht="25.5">
      <c r="C269" s="110" ph="1"/>
    </row>
    <row r="270" spans="3:3" ht="25.5">
      <c r="C270" s="110" ph="1"/>
    </row>
    <row r="271" spans="3:3" ht="25.5">
      <c r="C271" s="110" ph="1"/>
    </row>
    <row r="272" spans="3:3" ht="25.5">
      <c r="C272" s="110" ph="1"/>
    </row>
    <row r="273" spans="3:3" ht="25.5">
      <c r="C273" s="110" ph="1"/>
    </row>
    <row r="274" spans="3:3" ht="25.5">
      <c r="C274" s="110" ph="1"/>
    </row>
    <row r="275" spans="3:3" ht="25.5">
      <c r="C275" s="110" ph="1"/>
    </row>
    <row r="280" spans="3:3" ht="25.5">
      <c r="C280" s="110" ph="1"/>
    </row>
    <row r="281" spans="3:3" ht="25.5">
      <c r="C281" s="110" ph="1"/>
    </row>
    <row r="282" spans="3:3" ht="25.5">
      <c r="C282" s="110" ph="1"/>
    </row>
    <row r="283" spans="3:3" ht="25.5">
      <c r="C283" s="110" ph="1"/>
    </row>
    <row r="284" spans="3:3" ht="25.5">
      <c r="C284" s="110" ph="1"/>
    </row>
    <row r="285" spans="3:3" ht="25.5">
      <c r="C285" s="110" ph="1"/>
    </row>
    <row r="286" spans="3:3" ht="25.5">
      <c r="C286" s="110" ph="1"/>
    </row>
    <row r="287" spans="3:3" ht="25.5">
      <c r="C287" s="110" ph="1"/>
    </row>
    <row r="288" spans="3:3" ht="25.5">
      <c r="C288" s="110" ph="1"/>
    </row>
    <row r="289" spans="3:3" ht="25.5">
      <c r="C289" s="110" ph="1"/>
    </row>
    <row r="290" spans="3:3" ht="25.5">
      <c r="C290" s="110" ph="1"/>
    </row>
    <row r="291" spans="3:3" ht="25.5">
      <c r="C291" s="110" ph="1"/>
    </row>
    <row r="292" spans="3:3" ht="25.5">
      <c r="C292" s="110" ph="1"/>
    </row>
    <row r="293" spans="3:3" ht="25.5">
      <c r="C293" s="110" ph="1"/>
    </row>
    <row r="294" spans="3:3" ht="25.5">
      <c r="C294" s="110" ph="1"/>
    </row>
    <row r="295" spans="3:3" ht="25.5">
      <c r="C295" s="110" ph="1"/>
    </row>
    <row r="296" spans="3:3" ht="25.5">
      <c r="C296" s="110" ph="1"/>
    </row>
    <row r="297" spans="3:3" ht="25.5">
      <c r="C297" s="110" ph="1"/>
    </row>
    <row r="298" spans="3:3" ht="25.5">
      <c r="C298" s="110" ph="1"/>
    </row>
    <row r="299" spans="3:3" ht="25.5">
      <c r="C299" s="110" ph="1"/>
    </row>
    <row r="300" spans="3:3" ht="25.5">
      <c r="C300" s="110" ph="1"/>
    </row>
    <row r="301" spans="3:3" ht="25.5">
      <c r="C301" s="110" ph="1"/>
    </row>
    <row r="302" spans="3:3" ht="25.5">
      <c r="C302" s="110" ph="1"/>
    </row>
    <row r="303" spans="3:3" ht="25.5">
      <c r="C303" s="110" ph="1"/>
    </row>
    <row r="304" spans="3:3" ht="25.5">
      <c r="C304" s="110" ph="1"/>
    </row>
    <row r="305" spans="3:3" ht="25.5">
      <c r="C305" s="110" ph="1"/>
    </row>
    <row r="306" spans="3:3" ht="25.5">
      <c r="C306" s="110" ph="1"/>
    </row>
    <row r="307" spans="3:3" ht="25.5">
      <c r="C307" s="110" ph="1"/>
    </row>
    <row r="308" spans="3:3" ht="25.5">
      <c r="C308" s="110" ph="1"/>
    </row>
    <row r="309" spans="3:3" ht="25.5">
      <c r="C309" s="110" ph="1"/>
    </row>
    <row r="310" spans="3:3" ht="25.5">
      <c r="C310" s="110" ph="1"/>
    </row>
    <row r="311" spans="3:3" ht="25.5">
      <c r="C311" s="110" ph="1"/>
    </row>
    <row r="312" spans="3:3" ht="25.5">
      <c r="C312" s="110" ph="1"/>
    </row>
    <row r="313" spans="3:3" ht="25.5">
      <c r="C313" s="110" ph="1"/>
    </row>
    <row r="314" spans="3:3" ht="25.5">
      <c r="C314" s="110" ph="1"/>
    </row>
    <row r="315" spans="3:3" ht="25.5">
      <c r="C315" s="110" ph="1"/>
    </row>
    <row r="316" spans="3:3" ht="25.5">
      <c r="C316" s="110" ph="1"/>
    </row>
    <row r="317" spans="3:3" ht="25.5">
      <c r="C317" s="110" ph="1"/>
    </row>
    <row r="318" spans="3:3" ht="25.5">
      <c r="C318" s="110" ph="1"/>
    </row>
    <row r="319" spans="3:3" ht="25.5">
      <c r="C319" s="110" ph="1"/>
    </row>
    <row r="320" spans="3:3" ht="25.5">
      <c r="C320" s="110" ph="1"/>
    </row>
    <row r="321" spans="3:3" ht="25.5">
      <c r="C321" s="110" ph="1"/>
    </row>
    <row r="322" spans="3:3" ht="25.5">
      <c r="C322" s="110" ph="1"/>
    </row>
    <row r="323" spans="3:3" ht="25.5">
      <c r="C323" s="110" ph="1"/>
    </row>
    <row r="324" spans="3:3" ht="25.5">
      <c r="C324" s="110" ph="1"/>
    </row>
    <row r="325" spans="3:3" ht="25.5">
      <c r="C325" s="110" ph="1"/>
    </row>
    <row r="326" spans="3:3" ht="25.5">
      <c r="C326" s="110" ph="1"/>
    </row>
    <row r="327" spans="3:3" ht="25.5">
      <c r="C327" s="110" ph="1"/>
    </row>
    <row r="328" spans="3:3" ht="25.5">
      <c r="C328" s="110" ph="1"/>
    </row>
    <row r="329" spans="3:3" ht="25.5">
      <c r="C329" s="110" ph="1"/>
    </row>
    <row r="330" spans="3:3" ht="25.5">
      <c r="C330" s="110" ph="1"/>
    </row>
    <row r="331" spans="3:3" ht="25.5">
      <c r="C331" s="110" ph="1"/>
    </row>
    <row r="332" spans="3:3" ht="25.5">
      <c r="C332" s="110" ph="1"/>
    </row>
    <row r="333" spans="3:3" ht="25.5">
      <c r="C333" s="110" ph="1"/>
    </row>
    <row r="334" spans="3:3" ht="25.5">
      <c r="C334" s="110" ph="1"/>
    </row>
    <row r="335" spans="3:3" ht="25.5">
      <c r="C335" s="110" ph="1"/>
    </row>
    <row r="336" spans="3:3" ht="25.5">
      <c r="C336" s="110" ph="1"/>
    </row>
    <row r="337" spans="3:3" ht="25.5">
      <c r="C337" s="110" ph="1"/>
    </row>
    <row r="338" spans="3:3" ht="25.5">
      <c r="C338" s="110" ph="1"/>
    </row>
    <row r="339" spans="3:3" ht="25.5">
      <c r="C339" s="110" ph="1"/>
    </row>
    <row r="340" spans="3:3" ht="25.5">
      <c r="C340" s="110" ph="1"/>
    </row>
    <row r="341" spans="3:3" ht="25.5">
      <c r="C341" s="110" ph="1"/>
    </row>
    <row r="342" spans="3:3" ht="25.5">
      <c r="C342" s="110" ph="1"/>
    </row>
    <row r="343" spans="3:3" ht="25.5">
      <c r="C343" s="110" ph="1"/>
    </row>
    <row r="344" spans="3:3" ht="25.5">
      <c r="C344" s="110" ph="1"/>
    </row>
  </sheetData>
  <dataConsolidate link="1"/>
  <mergeCells count="6">
    <mergeCell ref="A3:A6"/>
    <mergeCell ref="E3:J4"/>
    <mergeCell ref="E5:F5"/>
    <mergeCell ref="G5:H5"/>
    <mergeCell ref="I5:J5"/>
    <mergeCell ref="B3:D5"/>
  </mergeCells>
  <phoneticPr fontId="8"/>
  <conditionalFormatting sqref="A7:A12">
    <cfRule type="containsText" dxfId="106" priority="1" operator="containsText" text="k">
      <formula>NOT(ISERROR(SEARCH("k",A7)))</formula>
    </cfRule>
    <cfRule type="containsText" dxfId="105" priority="2" operator="containsText" text="c">
      <formula>NOT(ISERROR(SEARCH("c",A7)))</formula>
    </cfRule>
    <cfRule type="containsText" dxfId="104" priority="3" operator="containsText" text="b">
      <formula>NOT(ISERROR(SEARCH("b",A7)))</formula>
    </cfRule>
    <cfRule type="containsText" dxfId="103" priority="4" operator="containsText" text="a">
      <formula>NOT(ISERROR(SEARCH("a",A7)))</formula>
    </cfRule>
  </conditionalFormatting>
  <printOptions horizontalCentered="1"/>
  <pageMargins left="0.47244094488188981" right="0.19685039370078741" top="0.19685039370078741" bottom="0.19685039370078741" header="0" footer="0"/>
  <pageSetup paperSize="9" scale="75" fitToHeight="0" orientation="landscape" r:id="rId1"/>
  <headerFooter differentFirst="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pageSetUpPr fitToPage="1"/>
  </sheetPr>
  <dimension ref="B1:V42"/>
  <sheetViews>
    <sheetView showGridLines="0" view="pageBreakPreview" zoomScale="70" zoomScaleNormal="70" zoomScaleSheetLayoutView="70" workbookViewId="0"/>
  </sheetViews>
  <sheetFormatPr defaultColWidth="12.42578125" defaultRowHeight="13.5"/>
  <cols>
    <col min="1" max="1" width="6.42578125" style="137" customWidth="1"/>
    <col min="2" max="2" width="19.7109375" style="137" customWidth="1"/>
    <col min="3" max="3" width="26.28515625" style="137" customWidth="1"/>
    <col min="4" max="4" width="3.85546875" style="137" customWidth="1"/>
    <col min="5" max="5" width="26.28515625" style="137" customWidth="1"/>
    <col min="6" max="6" width="3.42578125" style="137" customWidth="1"/>
    <col min="7" max="7" width="6.7109375" style="137" customWidth="1"/>
    <col min="8" max="8" width="8.7109375" style="137" customWidth="1"/>
    <col min="9" max="9" width="12.28515625" style="137" customWidth="1"/>
    <col min="10" max="10" width="4.5703125" style="137" customWidth="1"/>
    <col min="11" max="11" width="26.28515625" style="137" customWidth="1"/>
    <col min="12" max="12" width="4.42578125" style="137" customWidth="1"/>
    <col min="13" max="16" width="12.42578125" style="137"/>
    <col min="17" max="17" width="14.28515625" style="137" customWidth="1"/>
    <col min="18" max="18" width="12.85546875" style="137" bestFit="1" customWidth="1"/>
    <col min="19" max="19" width="14.28515625" style="137" customWidth="1"/>
    <col min="20" max="16384" width="12.42578125" style="137"/>
  </cols>
  <sheetData>
    <row r="1" spans="2:22" ht="23.25" customHeight="1">
      <c r="B1" s="299" t="s">
        <v>8</v>
      </c>
      <c r="C1" s="136"/>
      <c r="D1" s="136"/>
      <c r="E1" s="136"/>
      <c r="F1" s="136"/>
      <c r="G1" s="136"/>
      <c r="H1" s="136"/>
      <c r="I1" s="136"/>
      <c r="J1" s="136"/>
      <c r="K1" s="136"/>
      <c r="L1" s="136"/>
    </row>
    <row r="2" spans="2:22" ht="42" customHeight="1">
      <c r="B2" s="1135" t="s">
        <v>3199</v>
      </c>
      <c r="C2" s="1135"/>
      <c r="D2" s="1135"/>
      <c r="E2" s="1135"/>
      <c r="F2" s="1135"/>
      <c r="G2" s="1135"/>
      <c r="H2" s="1135"/>
      <c r="I2" s="1135"/>
      <c r="J2" s="1135"/>
      <c r="K2" s="1135"/>
      <c r="L2" s="1135"/>
    </row>
    <row r="3" spans="2:22" ht="17.25">
      <c r="B3" s="285"/>
      <c r="C3" s="286"/>
      <c r="D3" s="286"/>
      <c r="E3" s="286"/>
      <c r="F3" s="286"/>
      <c r="G3" s="286"/>
      <c r="H3" s="287"/>
      <c r="I3" s="288"/>
      <c r="J3" s="288"/>
      <c r="K3" s="288"/>
      <c r="L3" s="286"/>
      <c r="Q3" s="139"/>
      <c r="R3" s="139"/>
      <c r="S3" s="139"/>
      <c r="T3" s="139"/>
      <c r="U3" s="139"/>
    </row>
    <row r="4" spans="2:22" ht="35.1" customHeight="1" thickBot="1">
      <c r="B4" s="760" t="s">
        <v>3299</v>
      </c>
      <c r="C4" s="1038" t="str">
        <f>IF('A-2'!D6="","",'A-2'!D6)</f>
        <v/>
      </c>
      <c r="D4" s="1038"/>
      <c r="E4" s="1038"/>
      <c r="F4" s="1038"/>
      <c r="G4" s="1038"/>
      <c r="H4" s="287"/>
      <c r="I4" s="288"/>
      <c r="J4" s="288"/>
      <c r="K4" s="288"/>
      <c r="L4" s="286"/>
    </row>
    <row r="5" spans="2:22" ht="17.25">
      <c r="B5" s="290"/>
      <c r="C5" s="291"/>
      <c r="D5" s="190"/>
      <c r="E5" s="190"/>
      <c r="F5" s="190"/>
      <c r="G5" s="190"/>
      <c r="H5" s="287"/>
      <c r="I5" s="288"/>
      <c r="J5" s="288"/>
      <c r="K5" s="288"/>
      <c r="L5" s="286"/>
      <c r="Q5" s="139"/>
      <c r="R5" s="139"/>
      <c r="S5" s="139"/>
      <c r="T5" s="139"/>
      <c r="U5" s="139"/>
    </row>
    <row r="6" spans="2:22" ht="35.1" customHeight="1" thickBot="1">
      <c r="B6" s="760" t="s">
        <v>330</v>
      </c>
      <c r="C6" s="795" t="str">
        <f>IF('A-3'!H6="","",'A-3'!$H$6)</f>
        <v/>
      </c>
      <c r="D6" s="190"/>
      <c r="E6" s="190"/>
      <c r="F6" s="190"/>
      <c r="G6" s="190"/>
      <c r="H6" s="286"/>
      <c r="I6" s="285"/>
      <c r="J6" s="285"/>
      <c r="K6" s="292"/>
      <c r="L6" s="287"/>
      <c r="Q6" s="139" t="s">
        <v>3204</v>
      </c>
      <c r="R6" s="139" t="s">
        <v>3205</v>
      </c>
      <c r="S6" s="139" t="s">
        <v>3206</v>
      </c>
      <c r="T6" s="139" t="s">
        <v>3207</v>
      </c>
      <c r="U6" s="139" t="s">
        <v>3208</v>
      </c>
      <c r="V6" s="137" t="s">
        <v>3209</v>
      </c>
    </row>
    <row r="7" spans="2:22" ht="17.25">
      <c r="B7" s="293"/>
      <c r="C7" s="291"/>
      <c r="D7" s="190"/>
      <c r="E7" s="190"/>
      <c r="F7" s="190"/>
      <c r="G7" s="190"/>
      <c r="H7" s="287"/>
      <c r="I7" s="288"/>
      <c r="J7" s="288"/>
      <c r="K7" s="288"/>
      <c r="L7" s="286"/>
      <c r="Q7" s="139"/>
      <c r="R7" s="139"/>
      <c r="S7" s="139"/>
      <c r="T7" s="139"/>
      <c r="U7" s="139"/>
    </row>
    <row r="8" spans="2:22" ht="35.1" customHeight="1" thickBot="1">
      <c r="B8" s="1125" t="s">
        <v>136</v>
      </c>
      <c r="C8" s="1125"/>
      <c r="D8" s="289"/>
      <c r="E8" s="797" t="str">
        <f>IF(C6="","",ROUNDDOWN(MIN('B-2 別添1'!$L$42,'B-2 別添1'!$L$56),0))</f>
        <v/>
      </c>
      <c r="F8" s="294" t="s">
        <v>92</v>
      </c>
      <c r="G8" s="190"/>
      <c r="H8" s="286"/>
      <c r="I8" s="285"/>
      <c r="J8" s="285"/>
      <c r="K8" s="140"/>
      <c r="L8" s="287"/>
      <c r="Q8" s="139"/>
      <c r="R8" s="139"/>
      <c r="S8" s="139"/>
    </row>
    <row r="9" spans="2:22" ht="17.25" customHeight="1">
      <c r="B9" s="680"/>
      <c r="C9" s="680"/>
      <c r="D9" s="289"/>
      <c r="E9" s="295"/>
      <c r="F9" s="295"/>
      <c r="G9" s="190"/>
      <c r="H9" s="186"/>
      <c r="I9" s="186"/>
      <c r="J9" s="186"/>
      <c r="K9" s="186"/>
      <c r="L9" s="186"/>
      <c r="Q9" s="139"/>
      <c r="R9" s="139"/>
      <c r="S9" s="139"/>
    </row>
    <row r="10" spans="2:22" ht="35.1" customHeight="1" thickBot="1">
      <c r="B10" s="1126" t="s">
        <v>137</v>
      </c>
      <c r="C10" s="1126"/>
      <c r="D10" s="289"/>
      <c r="E10" s="895" t="str">
        <f>IF(C6="","",'B-2 別添1'!$L$68)</f>
        <v/>
      </c>
      <c r="F10" s="296"/>
      <c r="G10" s="189"/>
      <c r="H10" s="186"/>
      <c r="I10" s="186"/>
      <c r="J10" s="186"/>
      <c r="K10" s="186"/>
      <c r="L10" s="186"/>
      <c r="N10" s="297"/>
      <c r="O10" s="297"/>
      <c r="Q10" s="139"/>
      <c r="R10" s="139"/>
      <c r="S10" s="139"/>
    </row>
    <row r="11" spans="2:22" ht="18.75">
      <c r="B11" s="680"/>
      <c r="C11" s="680"/>
      <c r="D11" s="289"/>
      <c r="E11" s="286"/>
      <c r="F11" s="286"/>
      <c r="G11" s="190"/>
      <c r="H11" s="286"/>
      <c r="I11" s="285"/>
      <c r="J11" s="285"/>
      <c r="K11" s="141"/>
      <c r="L11" s="287"/>
      <c r="N11" s="297"/>
      <c r="O11" s="297"/>
      <c r="Q11" s="139"/>
      <c r="R11" s="139"/>
      <c r="S11" s="139"/>
    </row>
    <row r="12" spans="2:22" ht="35.1" customHeight="1" thickBot="1">
      <c r="B12" s="1126" t="s">
        <v>3211</v>
      </c>
      <c r="C12" s="1126"/>
      <c r="D12" s="289"/>
      <c r="E12" s="798" t="str">
        <f>IF(C6="","",ROUNDDOWN('B-2 別添1'!$L$60,1))</f>
        <v/>
      </c>
      <c r="F12" s="294" t="s">
        <v>100</v>
      </c>
      <c r="G12" s="190"/>
      <c r="H12" s="504"/>
      <c r="I12" s="504"/>
      <c r="J12" s="504"/>
      <c r="K12" s="504"/>
      <c r="L12" s="186"/>
      <c r="M12" s="188"/>
      <c r="Q12" s="139"/>
      <c r="R12" s="139"/>
      <c r="S12" s="139"/>
    </row>
    <row r="13" spans="2:22" ht="18">
      <c r="B13" s="685"/>
      <c r="C13" s="685"/>
      <c r="D13" s="685"/>
      <c r="E13" s="897"/>
      <c r="F13" s="294"/>
      <c r="G13" s="190"/>
      <c r="H13" s="504"/>
      <c r="I13" s="504"/>
      <c r="J13" s="504"/>
      <c r="K13" s="504"/>
      <c r="L13" s="186"/>
      <c r="M13" s="188"/>
      <c r="Q13" s="139"/>
      <c r="R13" s="139"/>
      <c r="S13" s="139"/>
    </row>
    <row r="14" spans="2:22" ht="35.1" customHeight="1" thickBot="1">
      <c r="B14" s="1126" t="s">
        <v>3212</v>
      </c>
      <c r="C14" s="1126"/>
      <c r="D14" s="289"/>
      <c r="E14" s="798" t="str">
        <f>IF(C6="","",ROUND('B-2 別添1'!$L$64,1))</f>
        <v/>
      </c>
      <c r="F14" s="294" t="s">
        <v>92</v>
      </c>
      <c r="G14" s="190"/>
      <c r="H14" s="504"/>
      <c r="I14" s="186"/>
      <c r="J14" s="186"/>
      <c r="K14" s="186"/>
      <c r="L14" s="186"/>
      <c r="N14" s="1078" t="str">
        <f>IF(K16="","",IF(INT(K16*100)&lt;&gt;K16*100,"小数点３位以下を記入しています。",""))</f>
        <v/>
      </c>
      <c r="O14" s="1078"/>
      <c r="S14" s="139"/>
    </row>
    <row r="15" spans="2:22">
      <c r="B15" s="796"/>
      <c r="C15" s="796"/>
      <c r="D15" s="284"/>
    </row>
    <row r="16" spans="2:22" ht="35.1" customHeight="1" thickBot="1">
      <c r="B16" s="942" t="s">
        <v>78</v>
      </c>
      <c r="C16" s="942"/>
      <c r="D16" s="298"/>
      <c r="E16" s="799" t="str">
        <f>'C-4'!$V$6</f>
        <v/>
      </c>
      <c r="F16" s="800"/>
      <c r="G16" s="190"/>
      <c r="H16" s="286"/>
      <c r="I16" s="285"/>
      <c r="J16" s="285"/>
      <c r="K16" s="141"/>
      <c r="L16" s="287"/>
      <c r="Q16" s="139"/>
      <c r="R16" s="139"/>
      <c r="S16" s="139"/>
    </row>
    <row r="17" spans="2:19" ht="18" thickBot="1">
      <c r="B17" s="138"/>
      <c r="C17" s="138"/>
      <c r="D17" s="138"/>
      <c r="E17" s="138"/>
      <c r="F17" s="138"/>
      <c r="G17" s="142"/>
      <c r="H17" s="142"/>
      <c r="I17" s="142"/>
      <c r="J17" s="142"/>
      <c r="K17" s="142"/>
      <c r="L17" s="142"/>
      <c r="M17" s="143"/>
      <c r="Q17" s="144"/>
      <c r="R17" s="144"/>
      <c r="S17" s="144"/>
    </row>
    <row r="18" spans="2:19" ht="50.1" customHeight="1">
      <c r="B18" s="1132" t="s">
        <v>7</v>
      </c>
      <c r="C18" s="1106" t="s">
        <v>142</v>
      </c>
      <c r="D18" s="1107"/>
      <c r="E18" s="1106" t="s">
        <v>6</v>
      </c>
      <c r="F18" s="1108"/>
      <c r="G18" s="1106" t="s">
        <v>93</v>
      </c>
      <c r="H18" s="1109"/>
      <c r="I18" s="1109"/>
      <c r="J18" s="1107"/>
      <c r="K18" s="1141" t="s">
        <v>138</v>
      </c>
      <c r="L18" s="1142"/>
      <c r="M18" s="143"/>
    </row>
    <row r="19" spans="2:19" ht="50.1" customHeight="1">
      <c r="B19" s="1133"/>
      <c r="C19" s="801">
        <f>'C-2'!W59</f>
        <v>0</v>
      </c>
      <c r="D19" s="802" t="s">
        <v>143</v>
      </c>
      <c r="E19" s="828">
        <v>0</v>
      </c>
      <c r="F19" s="802" t="s">
        <v>143</v>
      </c>
      <c r="G19" s="1143">
        <f>C19-E19</f>
        <v>0</v>
      </c>
      <c r="H19" s="1144"/>
      <c r="I19" s="1145"/>
      <c r="J19" s="803" t="s">
        <v>143</v>
      </c>
      <c r="K19" s="802">
        <f>E39</f>
        <v>0</v>
      </c>
      <c r="L19" s="804" t="s">
        <v>143</v>
      </c>
      <c r="M19" s="143"/>
    </row>
    <row r="20" spans="2:19" ht="50.1" customHeight="1">
      <c r="B20" s="1133"/>
      <c r="C20" s="1122" t="s">
        <v>139</v>
      </c>
      <c r="D20" s="1123"/>
      <c r="E20" s="1122" t="s">
        <v>140</v>
      </c>
      <c r="F20" s="1124"/>
      <c r="G20" s="1122" t="s">
        <v>141</v>
      </c>
      <c r="H20" s="1146"/>
      <c r="I20" s="1146"/>
      <c r="J20" s="1123"/>
      <c r="K20" s="1122" t="s">
        <v>3210</v>
      </c>
      <c r="L20" s="1140"/>
      <c r="M20" s="143"/>
    </row>
    <row r="21" spans="2:19" ht="50.1" customHeight="1" thickBot="1">
      <c r="B21" s="1134"/>
      <c r="C21" s="904">
        <f>IF(C6="",,ROUNDDOWN(E8*IF(C6="①事業",60000,IF(C6="②事業",50000,IF(C6="③事業",50000,IF(C6="④事業",50000,IF(C6="⑤事業",40000,IF(C6="⑥事業",40000))))))+100000+IF(E12=0,0,IF(E10="産業用",E14*30000,IF(E10="住宅用",E12*20000))+100000),0))</f>
        <v>0</v>
      </c>
      <c r="D21" s="806" t="s">
        <v>143</v>
      </c>
      <c r="E21" s="805">
        <f>MIN(K19,C21)</f>
        <v>0</v>
      </c>
      <c r="F21" s="807" t="s">
        <v>143</v>
      </c>
      <c r="G21" s="1103">
        <f>MIN(G19,E21)</f>
        <v>0</v>
      </c>
      <c r="H21" s="1104"/>
      <c r="I21" s="1105"/>
      <c r="J21" s="806" t="s">
        <v>143</v>
      </c>
      <c r="K21" s="808">
        <f>MIN(ROUNDDOWN(G21,-3),120000000)</f>
        <v>0</v>
      </c>
      <c r="L21" s="809" t="s">
        <v>143</v>
      </c>
      <c r="M21" s="143"/>
    </row>
    <row r="22" spans="2:19" ht="21.75" customHeight="1" thickBot="1">
      <c r="B22" s="810"/>
      <c r="C22" s="811"/>
      <c r="D22" s="811"/>
      <c r="E22" s="811"/>
      <c r="F22" s="811"/>
      <c r="G22" s="812"/>
      <c r="H22" s="811"/>
      <c r="I22" s="811"/>
      <c r="J22" s="811"/>
      <c r="K22" s="813"/>
      <c r="L22" s="814"/>
      <c r="M22" s="143"/>
    </row>
    <row r="23" spans="2:19" ht="27" customHeight="1" thickBot="1">
      <c r="B23" s="1095" t="s">
        <v>144</v>
      </c>
      <c r="C23" s="1096"/>
      <c r="D23" s="1096"/>
      <c r="E23" s="1096"/>
      <c r="F23" s="1096"/>
      <c r="G23" s="1096"/>
      <c r="H23" s="1096"/>
      <c r="I23" s="1096"/>
      <c r="J23" s="1097"/>
      <c r="K23" s="815"/>
      <c r="L23" s="815"/>
      <c r="M23" s="143"/>
    </row>
    <row r="24" spans="2:19" ht="18" customHeight="1">
      <c r="B24" s="816" t="s">
        <v>9</v>
      </c>
      <c r="C24" s="1136" t="s">
        <v>5</v>
      </c>
      <c r="D24" s="1137"/>
      <c r="E24" s="1138" t="s">
        <v>4</v>
      </c>
      <c r="F24" s="1139"/>
      <c r="G24" s="1092" t="s">
        <v>3</v>
      </c>
      <c r="H24" s="1093"/>
      <c r="I24" s="1093"/>
      <c r="J24" s="1094"/>
      <c r="K24" s="817"/>
      <c r="L24" s="817"/>
      <c r="M24" s="143"/>
    </row>
    <row r="25" spans="2:19" ht="18" customHeight="1">
      <c r="B25" s="818" t="s">
        <v>36</v>
      </c>
      <c r="C25" s="1081" t="s">
        <v>37</v>
      </c>
      <c r="D25" s="1082"/>
      <c r="E25" s="1127">
        <f>'C-2'!$I57</f>
        <v>0</v>
      </c>
      <c r="F25" s="1128"/>
      <c r="G25" s="1083" t="s">
        <v>79</v>
      </c>
      <c r="H25" s="1084"/>
      <c r="I25" s="1084"/>
      <c r="J25" s="1085"/>
      <c r="K25" s="819"/>
      <c r="L25" s="819"/>
      <c r="M25" s="143"/>
    </row>
    <row r="26" spans="2:19" ht="18" customHeight="1">
      <c r="B26" s="820" t="s">
        <v>38</v>
      </c>
      <c r="C26" s="1079" t="s">
        <v>39</v>
      </c>
      <c r="D26" s="1080"/>
      <c r="E26" s="1129">
        <f>'C-2'!$J57</f>
        <v>0</v>
      </c>
      <c r="F26" s="1099"/>
      <c r="G26" s="1086"/>
      <c r="H26" s="1087"/>
      <c r="I26" s="1087"/>
      <c r="J26" s="1088"/>
      <c r="K26" s="819"/>
      <c r="L26" s="819"/>
      <c r="M26" s="143"/>
    </row>
    <row r="27" spans="2:19" ht="18" customHeight="1">
      <c r="B27" s="820" t="s">
        <v>38</v>
      </c>
      <c r="C27" s="1079" t="s">
        <v>40</v>
      </c>
      <c r="D27" s="1080"/>
      <c r="E27" s="1130">
        <f>'C-2'!$K57</f>
        <v>0</v>
      </c>
      <c r="F27" s="1131"/>
      <c r="G27" s="1086"/>
      <c r="H27" s="1087"/>
      <c r="I27" s="1087"/>
      <c r="J27" s="1088"/>
      <c r="K27" s="819"/>
      <c r="L27" s="819"/>
      <c r="M27" s="143"/>
    </row>
    <row r="28" spans="2:19" ht="18" customHeight="1">
      <c r="B28" s="820" t="s">
        <v>38</v>
      </c>
      <c r="C28" s="1079" t="s">
        <v>41</v>
      </c>
      <c r="D28" s="1080"/>
      <c r="E28" s="1098">
        <f>'C-2'!$L57</f>
        <v>0</v>
      </c>
      <c r="F28" s="1099"/>
      <c r="G28" s="1086"/>
      <c r="H28" s="1087"/>
      <c r="I28" s="1087"/>
      <c r="J28" s="1088"/>
      <c r="K28" s="819"/>
      <c r="L28" s="819"/>
      <c r="M28" s="143"/>
    </row>
    <row r="29" spans="2:19" ht="18" customHeight="1">
      <c r="B29" s="820" t="s">
        <v>38</v>
      </c>
      <c r="C29" s="1079" t="s">
        <v>42</v>
      </c>
      <c r="D29" s="1080"/>
      <c r="E29" s="1098">
        <f>'C-2'!$M57</f>
        <v>0</v>
      </c>
      <c r="F29" s="1099"/>
      <c r="G29" s="1086"/>
      <c r="H29" s="1087"/>
      <c r="I29" s="1087"/>
      <c r="J29" s="1088"/>
      <c r="K29" s="819"/>
      <c r="L29" s="819"/>
      <c r="M29" s="143"/>
    </row>
    <row r="30" spans="2:19" ht="18" customHeight="1">
      <c r="B30" s="820" t="s">
        <v>38</v>
      </c>
      <c r="C30" s="1079" t="s">
        <v>43</v>
      </c>
      <c r="D30" s="1080"/>
      <c r="E30" s="1098">
        <f>'C-2'!$N57</f>
        <v>0</v>
      </c>
      <c r="F30" s="1099"/>
      <c r="G30" s="1086"/>
      <c r="H30" s="1087"/>
      <c r="I30" s="1087"/>
      <c r="J30" s="1088"/>
      <c r="K30" s="819"/>
      <c r="L30" s="819"/>
      <c r="M30" s="143"/>
    </row>
    <row r="31" spans="2:19" ht="18" customHeight="1">
      <c r="B31" s="821" t="s">
        <v>44</v>
      </c>
      <c r="C31" s="1079" t="s">
        <v>45</v>
      </c>
      <c r="D31" s="1080"/>
      <c r="E31" s="1098">
        <f>'C-2'!$O57</f>
        <v>0</v>
      </c>
      <c r="F31" s="1099"/>
      <c r="G31" s="1086"/>
      <c r="H31" s="1087"/>
      <c r="I31" s="1087"/>
      <c r="J31" s="1088"/>
      <c r="K31" s="819"/>
      <c r="L31" s="819"/>
      <c r="M31" s="143"/>
    </row>
    <row r="32" spans="2:19" ht="18" customHeight="1">
      <c r="B32" s="820" t="s">
        <v>46</v>
      </c>
      <c r="C32" s="1079" t="s">
        <v>45</v>
      </c>
      <c r="D32" s="1080"/>
      <c r="E32" s="1098">
        <f>'C-2'!$P57</f>
        <v>0</v>
      </c>
      <c r="F32" s="1099"/>
      <c r="G32" s="1086"/>
      <c r="H32" s="1087"/>
      <c r="I32" s="1087"/>
      <c r="J32" s="1088"/>
      <c r="K32" s="819"/>
      <c r="L32" s="819"/>
      <c r="M32" s="143"/>
    </row>
    <row r="33" spans="2:13" ht="18" customHeight="1">
      <c r="B33" s="820" t="s">
        <v>47</v>
      </c>
      <c r="C33" s="1079" t="s">
        <v>45</v>
      </c>
      <c r="D33" s="1080"/>
      <c r="E33" s="1098">
        <f>'C-2'!$Q57</f>
        <v>0</v>
      </c>
      <c r="F33" s="1099"/>
      <c r="G33" s="1086"/>
      <c r="H33" s="1087"/>
      <c r="I33" s="1087"/>
      <c r="J33" s="1088"/>
      <c r="K33" s="819"/>
      <c r="L33" s="819"/>
      <c r="M33" s="143"/>
    </row>
    <row r="34" spans="2:13" ht="18" customHeight="1">
      <c r="B34" s="820" t="s">
        <v>48</v>
      </c>
      <c r="C34" s="1079" t="s">
        <v>45</v>
      </c>
      <c r="D34" s="1080"/>
      <c r="E34" s="1098">
        <f>'C-2'!$R57</f>
        <v>0</v>
      </c>
      <c r="F34" s="1099"/>
      <c r="G34" s="1086"/>
      <c r="H34" s="1087"/>
      <c r="I34" s="1087"/>
      <c r="J34" s="1088"/>
      <c r="K34" s="819"/>
      <c r="L34" s="819"/>
      <c r="M34" s="143"/>
    </row>
    <row r="35" spans="2:13" ht="18" customHeight="1">
      <c r="B35" s="820" t="s">
        <v>49</v>
      </c>
      <c r="C35" s="1079" t="s">
        <v>45</v>
      </c>
      <c r="D35" s="1080"/>
      <c r="E35" s="1098">
        <f>'C-2'!$S57</f>
        <v>0</v>
      </c>
      <c r="F35" s="1099"/>
      <c r="G35" s="1086"/>
      <c r="H35" s="1087"/>
      <c r="I35" s="1087"/>
      <c r="J35" s="1088"/>
      <c r="K35" s="819"/>
      <c r="L35" s="819"/>
      <c r="M35" s="143"/>
    </row>
    <row r="36" spans="2:13" ht="18" customHeight="1">
      <c r="B36" s="822" t="s">
        <v>50</v>
      </c>
      <c r="C36" s="1079" t="s">
        <v>45</v>
      </c>
      <c r="D36" s="1080"/>
      <c r="E36" s="1098">
        <f>'C-2'!$T57</f>
        <v>0</v>
      </c>
      <c r="F36" s="1099"/>
      <c r="G36" s="1086"/>
      <c r="H36" s="1087"/>
      <c r="I36" s="1087"/>
      <c r="J36" s="1088"/>
      <c r="K36" s="819"/>
      <c r="L36" s="819"/>
      <c r="M36" s="143"/>
    </row>
    <row r="37" spans="2:13" ht="18" customHeight="1">
      <c r="B37" s="1115" t="s">
        <v>2</v>
      </c>
      <c r="C37" s="1116"/>
      <c r="D37" s="1117"/>
      <c r="E37" s="1118">
        <f>SUM(E25:E36)</f>
        <v>0</v>
      </c>
      <c r="F37" s="1119"/>
      <c r="G37" s="1086"/>
      <c r="H37" s="1087"/>
      <c r="I37" s="1087"/>
      <c r="J37" s="1088"/>
      <c r="K37" s="819"/>
      <c r="L37" s="819"/>
      <c r="M37" s="143"/>
    </row>
    <row r="38" spans="2:13" ht="19.5" customHeight="1" thickBot="1">
      <c r="B38" s="1115" t="s">
        <v>1</v>
      </c>
      <c r="C38" s="1116"/>
      <c r="D38" s="1117"/>
      <c r="E38" s="1120">
        <f>IF(E16="消費税抜き",0,ROUNDDOWN(E37*0.1,0))</f>
        <v>0</v>
      </c>
      <c r="F38" s="1121"/>
      <c r="G38" s="1089"/>
      <c r="H38" s="1090"/>
      <c r="I38" s="1090"/>
      <c r="J38" s="1091"/>
      <c r="K38" s="823"/>
      <c r="L38" s="819"/>
      <c r="M38" s="143"/>
    </row>
    <row r="39" spans="2:13" ht="18" customHeight="1" thickTop="1" thickBot="1">
      <c r="B39" s="1100" t="s">
        <v>0</v>
      </c>
      <c r="C39" s="1101"/>
      <c r="D39" s="1102"/>
      <c r="E39" s="1113">
        <f>E37+E38</f>
        <v>0</v>
      </c>
      <c r="F39" s="1114"/>
      <c r="G39" s="1110"/>
      <c r="H39" s="1111"/>
      <c r="I39" s="1111"/>
      <c r="J39" s="1112"/>
      <c r="K39" s="824"/>
      <c r="L39" s="824"/>
      <c r="M39" s="143"/>
    </row>
    <row r="40" spans="2:13">
      <c r="B40" s="825"/>
      <c r="C40" s="826"/>
      <c r="D40" s="826"/>
      <c r="E40" s="826"/>
      <c r="F40" s="826"/>
      <c r="G40" s="826"/>
      <c r="H40" s="826"/>
      <c r="I40" s="826"/>
      <c r="J40" s="826"/>
      <c r="K40" s="823"/>
      <c r="L40" s="823"/>
      <c r="M40" s="143"/>
    </row>
    <row r="41" spans="2:13" ht="19.5" customHeight="1">
      <c r="B41" s="827" t="s">
        <v>76</v>
      </c>
      <c r="C41" s="826"/>
      <c r="D41" s="826"/>
      <c r="E41" s="826"/>
      <c r="F41" s="826"/>
      <c r="G41" s="826"/>
      <c r="H41" s="826"/>
      <c r="I41" s="826"/>
      <c r="J41" s="826"/>
      <c r="K41" s="823"/>
      <c r="L41" s="823"/>
      <c r="M41" s="143"/>
    </row>
    <row r="42" spans="2:13" ht="14.25">
      <c r="B42" s="827"/>
      <c r="C42" s="826"/>
      <c r="D42" s="826"/>
      <c r="E42" s="826"/>
      <c r="F42" s="826"/>
      <c r="G42" s="826"/>
      <c r="H42" s="826"/>
      <c r="I42" s="826"/>
      <c r="J42" s="826"/>
      <c r="K42" s="826"/>
      <c r="L42" s="826"/>
    </row>
  </sheetData>
  <sheetProtection algorithmName="SHA-512" hashValue="nqasdHXB5WG63wwn957bKxGxqCRZmcjtB7h9GvHRQ+VLh73O1EyRMled8GYYJUgMpB57U0QiHiHQn8wH3e/CXg==" saltValue="Z4tq1PT6xw9f/IECceAPMw==" spinCount="100000" sheet="1" objects="1" scenarios="1"/>
  <mergeCells count="55">
    <mergeCell ref="B2:L2"/>
    <mergeCell ref="C4:G4"/>
    <mergeCell ref="C24:D24"/>
    <mergeCell ref="E24:F24"/>
    <mergeCell ref="K20:L20"/>
    <mergeCell ref="K18:L18"/>
    <mergeCell ref="G19:I19"/>
    <mergeCell ref="G20:J20"/>
    <mergeCell ref="C34:D34"/>
    <mergeCell ref="E33:F33"/>
    <mergeCell ref="C20:D20"/>
    <mergeCell ref="E20:F20"/>
    <mergeCell ref="B8:C8"/>
    <mergeCell ref="B12:C12"/>
    <mergeCell ref="B10:C10"/>
    <mergeCell ref="B16:C16"/>
    <mergeCell ref="E34:F34"/>
    <mergeCell ref="E25:F25"/>
    <mergeCell ref="E26:F26"/>
    <mergeCell ref="E32:F32"/>
    <mergeCell ref="E27:F27"/>
    <mergeCell ref="B18:B21"/>
    <mergeCell ref="B14:C14"/>
    <mergeCell ref="B39:D39"/>
    <mergeCell ref="C36:D36"/>
    <mergeCell ref="E36:F36"/>
    <mergeCell ref="G21:I21"/>
    <mergeCell ref="C18:D18"/>
    <mergeCell ref="E18:F18"/>
    <mergeCell ref="G18:J18"/>
    <mergeCell ref="G39:J39"/>
    <mergeCell ref="E39:F39"/>
    <mergeCell ref="B38:D38"/>
    <mergeCell ref="E37:F37"/>
    <mergeCell ref="E38:F38"/>
    <mergeCell ref="B37:D37"/>
    <mergeCell ref="E28:F28"/>
    <mergeCell ref="E29:F29"/>
    <mergeCell ref="E35:F35"/>
    <mergeCell ref="N14:O14"/>
    <mergeCell ref="C30:D30"/>
    <mergeCell ref="C31:D31"/>
    <mergeCell ref="C32:D32"/>
    <mergeCell ref="C29:D29"/>
    <mergeCell ref="C27:D27"/>
    <mergeCell ref="C28:D28"/>
    <mergeCell ref="C25:D25"/>
    <mergeCell ref="C26:D26"/>
    <mergeCell ref="G25:J38"/>
    <mergeCell ref="G24:J24"/>
    <mergeCell ref="B23:J23"/>
    <mergeCell ref="C33:D33"/>
    <mergeCell ref="E30:F30"/>
    <mergeCell ref="E31:F31"/>
    <mergeCell ref="C35:D35"/>
  </mergeCells>
  <phoneticPr fontId="2"/>
  <conditionalFormatting sqref="C4">
    <cfRule type="cellIs" dxfId="102" priority="16" operator="equal">
      <formula>""</formula>
    </cfRule>
  </conditionalFormatting>
  <conditionalFormatting sqref="E16">
    <cfRule type="containsBlanks" dxfId="101" priority="8">
      <formula>LEN(TRIM(E16))=0</formula>
    </cfRule>
  </conditionalFormatting>
  <conditionalFormatting sqref="C6">
    <cfRule type="cellIs" dxfId="100" priority="7" operator="equal">
      <formula>""</formula>
    </cfRule>
  </conditionalFormatting>
  <conditionalFormatting sqref="E8">
    <cfRule type="containsBlanks" dxfId="99" priority="4">
      <formula>LEN(TRIM(E8))=0</formula>
    </cfRule>
  </conditionalFormatting>
  <conditionalFormatting sqref="E12 E14">
    <cfRule type="containsBlanks" dxfId="98" priority="3">
      <formula>LEN(TRIM(E12))=0</formula>
    </cfRule>
  </conditionalFormatting>
  <conditionalFormatting sqref="E10">
    <cfRule type="containsBlanks" dxfId="97" priority="2">
      <formula>LEN(TRIM(E10))=0</formula>
    </cfRule>
  </conditionalFormatting>
  <pageMargins left="0.70866141732283472" right="0.51181102362204722" top="0.55118110236220474" bottom="0.55118110236220474" header="0.31496062992125984" footer="0.31496062992125984"/>
  <pageSetup paperSize="9" scale="64" orientation="portrait" r:id="rId1"/>
  <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X63"/>
  <sheetViews>
    <sheetView showGridLines="0" view="pageBreakPreview" zoomScale="70" zoomScaleNormal="70" zoomScaleSheetLayoutView="70" workbookViewId="0">
      <pane ySplit="3315" topLeftCell="A16" activePane="bottomLeft"/>
      <selection pane="bottomLeft"/>
    </sheetView>
  </sheetViews>
  <sheetFormatPr defaultRowHeight="18.75"/>
  <cols>
    <col min="1" max="1" width="4.7109375" style="1" customWidth="1"/>
    <col min="2" max="2" width="7.7109375" style="2" customWidth="1"/>
    <col min="3" max="3" width="25.7109375" style="1" customWidth="1"/>
    <col min="4" max="4" width="12.7109375" style="1" customWidth="1"/>
    <col min="5" max="5" width="5.7109375" style="2" customWidth="1"/>
    <col min="6" max="6" width="13.7109375" style="1" customWidth="1"/>
    <col min="7" max="7" width="13.7109375" style="13" customWidth="1"/>
    <col min="8" max="8" width="7.85546875" style="1" customWidth="1"/>
    <col min="9" max="20" width="9.7109375" style="11" customWidth="1"/>
    <col min="21" max="22" width="13.7109375" style="11" customWidth="1"/>
    <col min="23" max="23" width="13.7109375" style="12" customWidth="1"/>
    <col min="24" max="24" width="11.28515625" style="28" customWidth="1"/>
    <col min="25" max="16384" width="9.140625" style="1"/>
  </cols>
  <sheetData>
    <row r="1" spans="1:24" s="830" customFormat="1">
      <c r="A1" s="829"/>
      <c r="G1" s="831"/>
      <c r="I1" s="832"/>
      <c r="J1" s="832"/>
      <c r="K1" s="832"/>
      <c r="L1" s="832"/>
      <c r="M1" s="832"/>
      <c r="N1" s="832"/>
      <c r="O1" s="832"/>
      <c r="P1" s="832"/>
      <c r="Q1" s="832"/>
      <c r="R1" s="832"/>
      <c r="S1" s="832"/>
      <c r="T1" s="832"/>
      <c r="U1" s="832"/>
      <c r="V1" s="832"/>
      <c r="W1" s="831"/>
      <c r="X1" s="833"/>
    </row>
    <row r="2" spans="1:24" s="830" customFormat="1" ht="30.75" thickBot="1">
      <c r="A2" s="829"/>
      <c r="B2" s="834" t="s">
        <v>77</v>
      </c>
      <c r="G2" s="831"/>
      <c r="I2" s="832"/>
      <c r="J2" s="832"/>
      <c r="K2" s="835"/>
      <c r="L2" s="836"/>
      <c r="M2" s="836"/>
      <c r="N2" s="836"/>
      <c r="O2" s="837"/>
      <c r="P2" s="838" t="s">
        <v>3299</v>
      </c>
      <c r="Q2" s="1038" t="str">
        <f>IF('A-2'!D6="","",'A-2'!D6)</f>
        <v/>
      </c>
      <c r="R2" s="1038"/>
      <c r="S2" s="1038"/>
      <c r="T2" s="1038"/>
      <c r="U2" s="1038"/>
      <c r="V2" s="839"/>
      <c r="W2" s="839"/>
      <c r="X2" s="833"/>
    </row>
    <row r="3" spans="1:24" s="830" customFormat="1" ht="25.5" customHeight="1">
      <c r="A3" s="829"/>
      <c r="G3" s="831"/>
      <c r="I3" s="832"/>
      <c r="J3" s="832"/>
      <c r="K3" s="840"/>
      <c r="L3" s="840"/>
      <c r="M3" s="840"/>
      <c r="N3" s="840"/>
      <c r="O3" s="840"/>
      <c r="P3" s="840"/>
      <c r="Q3" s="832"/>
      <c r="R3" s="832"/>
      <c r="S3" s="832"/>
      <c r="T3" s="832"/>
      <c r="U3" s="832"/>
      <c r="V3" s="832"/>
      <c r="W3" s="831"/>
      <c r="X3" s="833"/>
    </row>
    <row r="4" spans="1:24" s="135" customFormat="1" ht="24.75" customHeight="1">
      <c r="B4" s="1158" t="s">
        <v>32</v>
      </c>
      <c r="C4" s="1159"/>
      <c r="D4" s="1159"/>
      <c r="E4" s="1159"/>
      <c r="F4" s="1159"/>
      <c r="G4" s="1159"/>
      <c r="H4" s="1160"/>
      <c r="I4" s="1155" t="s">
        <v>10</v>
      </c>
      <c r="J4" s="1156"/>
      <c r="K4" s="1156"/>
      <c r="L4" s="1156"/>
      <c r="M4" s="1156"/>
      <c r="N4" s="1156"/>
      <c r="O4" s="1156"/>
      <c r="P4" s="1156"/>
      <c r="Q4" s="1156"/>
      <c r="R4" s="1156"/>
      <c r="S4" s="1156"/>
      <c r="T4" s="1156"/>
      <c r="U4" s="1157"/>
      <c r="V4" s="1161" t="s">
        <v>66</v>
      </c>
      <c r="W4" s="1164" t="s">
        <v>73</v>
      </c>
      <c r="X4" s="1147" t="s">
        <v>74</v>
      </c>
    </row>
    <row r="5" spans="1:24" s="135" customFormat="1" ht="26.25" customHeight="1">
      <c r="B5" s="1167" t="s">
        <v>33</v>
      </c>
      <c r="C5" s="1167" t="s">
        <v>11</v>
      </c>
      <c r="D5" s="1158" t="s">
        <v>12</v>
      </c>
      <c r="E5" s="1159"/>
      <c r="F5" s="1159"/>
      <c r="G5" s="1159"/>
      <c r="H5" s="1160"/>
      <c r="I5" s="1155" t="s">
        <v>13</v>
      </c>
      <c r="J5" s="1156"/>
      <c r="K5" s="1156"/>
      <c r="L5" s="1156"/>
      <c r="M5" s="1156"/>
      <c r="N5" s="1156"/>
      <c r="O5" s="1156"/>
      <c r="P5" s="1156"/>
      <c r="Q5" s="1157"/>
      <c r="R5" s="874" t="s">
        <v>14</v>
      </c>
      <c r="S5" s="874" t="s">
        <v>15</v>
      </c>
      <c r="T5" s="874" t="s">
        <v>16</v>
      </c>
      <c r="U5" s="1149" t="s">
        <v>65</v>
      </c>
      <c r="V5" s="1162"/>
      <c r="W5" s="1165"/>
      <c r="X5" s="1148"/>
    </row>
    <row r="6" spans="1:24" s="17" customFormat="1" ht="55.5" customHeight="1">
      <c r="B6" s="1168"/>
      <c r="C6" s="1168"/>
      <c r="D6" s="1167" t="s">
        <v>34</v>
      </c>
      <c r="E6" s="1176" t="s">
        <v>62</v>
      </c>
      <c r="F6" s="1176" t="s">
        <v>63</v>
      </c>
      <c r="G6" s="1151" t="s">
        <v>64</v>
      </c>
      <c r="H6" s="1153" t="s">
        <v>145</v>
      </c>
      <c r="I6" s="1155" t="s">
        <v>17</v>
      </c>
      <c r="J6" s="1156"/>
      <c r="K6" s="1156"/>
      <c r="L6" s="1156"/>
      <c r="M6" s="1156"/>
      <c r="N6" s="1157"/>
      <c r="O6" s="1149" t="s">
        <v>35</v>
      </c>
      <c r="P6" s="1149" t="s">
        <v>18</v>
      </c>
      <c r="Q6" s="1149" t="s">
        <v>19</v>
      </c>
      <c r="R6" s="1170" t="s">
        <v>14</v>
      </c>
      <c r="S6" s="1170" t="s">
        <v>15</v>
      </c>
      <c r="T6" s="1170" t="s">
        <v>16</v>
      </c>
      <c r="U6" s="1172"/>
      <c r="V6" s="1162"/>
      <c r="W6" s="1165"/>
      <c r="X6" s="1148"/>
    </row>
    <row r="7" spans="1:24" s="17" customFormat="1" ht="37.5">
      <c r="B7" s="1169"/>
      <c r="C7" s="1169"/>
      <c r="D7" s="1169"/>
      <c r="E7" s="1177"/>
      <c r="F7" s="1178"/>
      <c r="G7" s="1152"/>
      <c r="H7" s="1154"/>
      <c r="I7" s="874" t="s">
        <v>20</v>
      </c>
      <c r="J7" s="874" t="s">
        <v>21</v>
      </c>
      <c r="K7" s="875" t="s">
        <v>22</v>
      </c>
      <c r="L7" s="875" t="s">
        <v>23</v>
      </c>
      <c r="M7" s="875" t="s">
        <v>24</v>
      </c>
      <c r="N7" s="875" t="s">
        <v>25</v>
      </c>
      <c r="O7" s="1150"/>
      <c r="P7" s="1150"/>
      <c r="Q7" s="1150"/>
      <c r="R7" s="1171"/>
      <c r="S7" s="1171"/>
      <c r="T7" s="1171"/>
      <c r="U7" s="1150"/>
      <c r="V7" s="1163"/>
      <c r="W7" s="1166"/>
      <c r="X7" s="1148"/>
    </row>
    <row r="8" spans="1:24" ht="20.100000000000001" customHeight="1">
      <c r="B8" s="6">
        <v>1</v>
      </c>
      <c r="C8" s="7"/>
      <c r="D8" s="191"/>
      <c r="E8" s="192"/>
      <c r="F8" s="193"/>
      <c r="G8" s="235">
        <f>ROUNDDOWN(E8*F8,0)</f>
        <v>0</v>
      </c>
      <c r="H8" s="194"/>
      <c r="I8" s="21"/>
      <c r="J8" s="21"/>
      <c r="K8" s="21"/>
      <c r="L8" s="22"/>
      <c r="M8" s="22"/>
      <c r="N8" s="22"/>
      <c r="O8" s="21"/>
      <c r="P8" s="21"/>
      <c r="Q8" s="21"/>
      <c r="R8" s="21"/>
      <c r="S8" s="21"/>
      <c r="T8" s="21"/>
      <c r="U8" s="21">
        <f>SUM(I8:T8)</f>
        <v>0</v>
      </c>
      <c r="V8" s="21"/>
      <c r="W8" s="21">
        <f>SUM(U8,V8)</f>
        <v>0</v>
      </c>
      <c r="X8" s="29" t="str">
        <f t="shared" ref="X8:X52" si="0">IF(G8=W8,"○","×")</f>
        <v>○</v>
      </c>
    </row>
    <row r="9" spans="1:24" ht="20.100000000000001" customHeight="1">
      <c r="B9" s="6">
        <v>2</v>
      </c>
      <c r="C9" s="8"/>
      <c r="D9" s="195"/>
      <c r="E9" s="196"/>
      <c r="F9" s="197"/>
      <c r="G9" s="235">
        <f t="shared" ref="G9:G47" si="1">ROUNDDOWN(E9*F9,0)</f>
        <v>0</v>
      </c>
      <c r="H9" s="194"/>
      <c r="I9" s="21"/>
      <c r="J9" s="21"/>
      <c r="K9" s="21"/>
      <c r="L9" s="22"/>
      <c r="M9" s="22"/>
      <c r="N9" s="22"/>
      <c r="O9" s="21"/>
      <c r="P9" s="21"/>
      <c r="Q9" s="21"/>
      <c r="R9" s="21"/>
      <c r="S9" s="21"/>
      <c r="T9" s="21"/>
      <c r="U9" s="21">
        <f t="shared" ref="U9:U21" si="2">SUM(I9:T9)</f>
        <v>0</v>
      </c>
      <c r="V9" s="21"/>
      <c r="W9" s="21">
        <f t="shared" ref="W9:W21" si="3">SUM(U9,V9)</f>
        <v>0</v>
      </c>
      <c r="X9" s="29" t="str">
        <f t="shared" si="0"/>
        <v>○</v>
      </c>
    </row>
    <row r="10" spans="1:24" ht="20.100000000000001" customHeight="1">
      <c r="B10" s="6">
        <v>3</v>
      </c>
      <c r="C10" s="8"/>
      <c r="D10" s="195"/>
      <c r="E10" s="196"/>
      <c r="F10" s="197"/>
      <c r="G10" s="235">
        <f t="shared" si="1"/>
        <v>0</v>
      </c>
      <c r="H10" s="194"/>
      <c r="I10" s="21"/>
      <c r="J10" s="21"/>
      <c r="K10" s="21"/>
      <c r="L10" s="22"/>
      <c r="M10" s="22"/>
      <c r="N10" s="22"/>
      <c r="O10" s="21"/>
      <c r="P10" s="21"/>
      <c r="Q10" s="21"/>
      <c r="R10" s="21"/>
      <c r="S10" s="21"/>
      <c r="T10" s="21"/>
      <c r="U10" s="21">
        <f t="shared" si="2"/>
        <v>0</v>
      </c>
      <c r="V10" s="21"/>
      <c r="W10" s="21">
        <f t="shared" si="3"/>
        <v>0</v>
      </c>
      <c r="X10" s="29" t="str">
        <f t="shared" si="0"/>
        <v>○</v>
      </c>
    </row>
    <row r="11" spans="1:24" ht="20.100000000000001" customHeight="1">
      <c r="B11" s="6">
        <v>4</v>
      </c>
      <c r="C11" s="8"/>
      <c r="D11" s="195"/>
      <c r="E11" s="196"/>
      <c r="F11" s="197"/>
      <c r="G11" s="235">
        <f t="shared" si="1"/>
        <v>0</v>
      </c>
      <c r="H11" s="194"/>
      <c r="I11" s="21"/>
      <c r="J11" s="21"/>
      <c r="K11" s="21"/>
      <c r="L11" s="22"/>
      <c r="M11" s="22"/>
      <c r="N11" s="22"/>
      <c r="O11" s="21"/>
      <c r="P11" s="21"/>
      <c r="Q11" s="21"/>
      <c r="R11" s="21"/>
      <c r="S11" s="21"/>
      <c r="T11" s="21"/>
      <c r="U11" s="21">
        <f t="shared" si="2"/>
        <v>0</v>
      </c>
      <c r="V11" s="21"/>
      <c r="W11" s="21">
        <f t="shared" si="3"/>
        <v>0</v>
      </c>
      <c r="X11" s="29" t="str">
        <f t="shared" si="0"/>
        <v>○</v>
      </c>
    </row>
    <row r="12" spans="1:24" ht="20.100000000000001" customHeight="1">
      <c r="B12" s="6">
        <v>5</v>
      </c>
      <c r="C12" s="8"/>
      <c r="D12" s="195"/>
      <c r="E12" s="196"/>
      <c r="F12" s="197"/>
      <c r="G12" s="235">
        <f t="shared" si="1"/>
        <v>0</v>
      </c>
      <c r="H12" s="194"/>
      <c r="I12" s="21"/>
      <c r="J12" s="21"/>
      <c r="K12" s="21"/>
      <c r="L12" s="22"/>
      <c r="M12" s="22"/>
      <c r="N12" s="22"/>
      <c r="O12" s="21"/>
      <c r="P12" s="21"/>
      <c r="Q12" s="21"/>
      <c r="R12" s="21"/>
      <c r="S12" s="21"/>
      <c r="T12" s="21"/>
      <c r="U12" s="21">
        <f t="shared" si="2"/>
        <v>0</v>
      </c>
      <c r="V12" s="21"/>
      <c r="W12" s="21">
        <f t="shared" si="3"/>
        <v>0</v>
      </c>
      <c r="X12" s="29" t="str">
        <f t="shared" si="0"/>
        <v>○</v>
      </c>
    </row>
    <row r="13" spans="1:24" ht="20.100000000000001" customHeight="1">
      <c r="B13" s="6">
        <v>6</v>
      </c>
      <c r="C13" s="8"/>
      <c r="D13" s="195"/>
      <c r="E13" s="196"/>
      <c r="F13" s="197"/>
      <c r="G13" s="235">
        <f t="shared" si="1"/>
        <v>0</v>
      </c>
      <c r="H13" s="194"/>
      <c r="I13" s="21"/>
      <c r="J13" s="21"/>
      <c r="K13" s="21"/>
      <c r="L13" s="22"/>
      <c r="M13" s="22"/>
      <c r="N13" s="22"/>
      <c r="O13" s="21"/>
      <c r="P13" s="21"/>
      <c r="Q13" s="21"/>
      <c r="R13" s="21"/>
      <c r="S13" s="21"/>
      <c r="T13" s="21"/>
      <c r="U13" s="21">
        <f t="shared" si="2"/>
        <v>0</v>
      </c>
      <c r="V13" s="21"/>
      <c r="W13" s="21">
        <f t="shared" si="3"/>
        <v>0</v>
      </c>
      <c r="X13" s="29" t="str">
        <f t="shared" si="0"/>
        <v>○</v>
      </c>
    </row>
    <row r="14" spans="1:24" ht="20.100000000000001" customHeight="1">
      <c r="B14" s="6">
        <v>7</v>
      </c>
      <c r="C14" s="8"/>
      <c r="D14" s="195"/>
      <c r="E14" s="196"/>
      <c r="F14" s="197"/>
      <c r="G14" s="235">
        <f t="shared" si="1"/>
        <v>0</v>
      </c>
      <c r="H14" s="194"/>
      <c r="I14" s="21"/>
      <c r="J14" s="21"/>
      <c r="K14" s="21"/>
      <c r="L14" s="22"/>
      <c r="M14" s="22"/>
      <c r="N14" s="22"/>
      <c r="O14" s="21"/>
      <c r="P14" s="21"/>
      <c r="Q14" s="21"/>
      <c r="R14" s="21"/>
      <c r="S14" s="21"/>
      <c r="T14" s="21"/>
      <c r="U14" s="21">
        <f t="shared" si="2"/>
        <v>0</v>
      </c>
      <c r="V14" s="21"/>
      <c r="W14" s="21">
        <f t="shared" si="3"/>
        <v>0</v>
      </c>
      <c r="X14" s="29" t="str">
        <f t="shared" si="0"/>
        <v>○</v>
      </c>
    </row>
    <row r="15" spans="1:24" ht="20.100000000000001" customHeight="1">
      <c r="B15" s="6">
        <v>8</v>
      </c>
      <c r="C15" s="8"/>
      <c r="D15" s="195"/>
      <c r="E15" s="196"/>
      <c r="F15" s="197"/>
      <c r="G15" s="235">
        <f t="shared" si="1"/>
        <v>0</v>
      </c>
      <c r="H15" s="194"/>
      <c r="I15" s="21"/>
      <c r="J15" s="21"/>
      <c r="K15" s="21"/>
      <c r="L15" s="22"/>
      <c r="M15" s="22"/>
      <c r="N15" s="22"/>
      <c r="O15" s="21"/>
      <c r="P15" s="21"/>
      <c r="Q15" s="21"/>
      <c r="R15" s="21"/>
      <c r="S15" s="21"/>
      <c r="T15" s="21"/>
      <c r="U15" s="21">
        <f t="shared" ref="U15" si="4">SUM(I15:T15)</f>
        <v>0</v>
      </c>
      <c r="V15" s="21"/>
      <c r="W15" s="21">
        <f t="shared" ref="W15" si="5">SUM(U15,V15)</f>
        <v>0</v>
      </c>
      <c r="X15" s="29" t="str">
        <f t="shared" si="0"/>
        <v>○</v>
      </c>
    </row>
    <row r="16" spans="1:24" ht="20.100000000000001" customHeight="1">
      <c r="B16" s="6">
        <v>9</v>
      </c>
      <c r="C16" s="8"/>
      <c r="D16" s="195"/>
      <c r="E16" s="196"/>
      <c r="F16" s="197"/>
      <c r="G16" s="235">
        <f t="shared" si="1"/>
        <v>0</v>
      </c>
      <c r="H16" s="194"/>
      <c r="I16" s="21"/>
      <c r="J16" s="21"/>
      <c r="K16" s="21"/>
      <c r="L16" s="22"/>
      <c r="M16" s="22"/>
      <c r="N16" s="22"/>
      <c r="O16" s="21"/>
      <c r="P16" s="21"/>
      <c r="Q16" s="21"/>
      <c r="R16" s="21"/>
      <c r="S16" s="21"/>
      <c r="T16" s="21"/>
      <c r="U16" s="21">
        <f t="shared" si="2"/>
        <v>0</v>
      </c>
      <c r="V16" s="21"/>
      <c r="W16" s="21">
        <f t="shared" si="3"/>
        <v>0</v>
      </c>
      <c r="X16" s="29" t="str">
        <f t="shared" si="0"/>
        <v>○</v>
      </c>
    </row>
    <row r="17" spans="2:24" ht="20.100000000000001" customHeight="1">
      <c r="B17" s="6">
        <v>10</v>
      </c>
      <c r="C17" s="8"/>
      <c r="D17" s="195"/>
      <c r="E17" s="196"/>
      <c r="F17" s="197"/>
      <c r="G17" s="235">
        <f t="shared" si="1"/>
        <v>0</v>
      </c>
      <c r="H17" s="194"/>
      <c r="I17" s="21"/>
      <c r="J17" s="21"/>
      <c r="K17" s="21"/>
      <c r="L17" s="22"/>
      <c r="M17" s="22"/>
      <c r="N17" s="22"/>
      <c r="O17" s="21"/>
      <c r="P17" s="21"/>
      <c r="Q17" s="21"/>
      <c r="R17" s="21"/>
      <c r="S17" s="21"/>
      <c r="T17" s="21"/>
      <c r="U17" s="21">
        <f t="shared" si="2"/>
        <v>0</v>
      </c>
      <c r="V17" s="21"/>
      <c r="W17" s="21">
        <f t="shared" si="3"/>
        <v>0</v>
      </c>
      <c r="X17" s="29" t="str">
        <f t="shared" si="0"/>
        <v>○</v>
      </c>
    </row>
    <row r="18" spans="2:24" ht="20.100000000000001" customHeight="1">
      <c r="B18" s="6">
        <v>11</v>
      </c>
      <c r="C18" s="8"/>
      <c r="D18" s="195"/>
      <c r="E18" s="196"/>
      <c r="F18" s="197"/>
      <c r="G18" s="235">
        <f t="shared" si="1"/>
        <v>0</v>
      </c>
      <c r="H18" s="194"/>
      <c r="I18" s="21"/>
      <c r="J18" s="21"/>
      <c r="K18" s="21"/>
      <c r="L18" s="22"/>
      <c r="M18" s="22"/>
      <c r="N18" s="22"/>
      <c r="O18" s="21"/>
      <c r="P18" s="21"/>
      <c r="Q18" s="21"/>
      <c r="R18" s="21"/>
      <c r="S18" s="21"/>
      <c r="T18" s="21"/>
      <c r="U18" s="21">
        <f t="shared" si="2"/>
        <v>0</v>
      </c>
      <c r="V18" s="21"/>
      <c r="W18" s="21">
        <f>SUM(U18,V18)</f>
        <v>0</v>
      </c>
      <c r="X18" s="29" t="str">
        <f t="shared" si="0"/>
        <v>○</v>
      </c>
    </row>
    <row r="19" spans="2:24" ht="20.100000000000001" customHeight="1">
      <c r="B19" s="6">
        <v>12</v>
      </c>
      <c r="C19" s="8"/>
      <c r="D19" s="198"/>
      <c r="E19" s="196"/>
      <c r="F19" s="197"/>
      <c r="G19" s="235">
        <f>ROUNDDOWN(E19*F19,0)</f>
        <v>0</v>
      </c>
      <c r="H19" s="194"/>
      <c r="I19" s="21"/>
      <c r="J19" s="21"/>
      <c r="K19" s="21"/>
      <c r="L19" s="22"/>
      <c r="M19" s="22"/>
      <c r="N19" s="22"/>
      <c r="O19" s="21"/>
      <c r="P19" s="21"/>
      <c r="Q19" s="21"/>
      <c r="R19" s="21"/>
      <c r="S19" s="21"/>
      <c r="T19" s="21"/>
      <c r="U19" s="21">
        <f t="shared" si="2"/>
        <v>0</v>
      </c>
      <c r="V19" s="21"/>
      <c r="W19" s="21">
        <f t="shared" si="3"/>
        <v>0</v>
      </c>
      <c r="X19" s="29" t="str">
        <f t="shared" si="0"/>
        <v>○</v>
      </c>
    </row>
    <row r="20" spans="2:24" ht="20.100000000000001" customHeight="1">
      <c r="B20" s="6">
        <v>13</v>
      </c>
      <c r="C20" s="8"/>
      <c r="D20" s="198"/>
      <c r="E20" s="196"/>
      <c r="F20" s="197"/>
      <c r="G20" s="235">
        <f>ROUNDDOWN(E20*F20,0)</f>
        <v>0</v>
      </c>
      <c r="H20" s="194"/>
      <c r="I20" s="21"/>
      <c r="J20" s="21"/>
      <c r="K20" s="21"/>
      <c r="L20" s="22"/>
      <c r="M20" s="22"/>
      <c r="N20" s="22"/>
      <c r="O20" s="21"/>
      <c r="P20" s="21"/>
      <c r="Q20" s="21"/>
      <c r="R20" s="21"/>
      <c r="S20" s="21"/>
      <c r="T20" s="21"/>
      <c r="U20" s="21">
        <f t="shared" si="2"/>
        <v>0</v>
      </c>
      <c r="V20" s="21"/>
      <c r="W20" s="21">
        <f t="shared" si="3"/>
        <v>0</v>
      </c>
      <c r="X20" s="29" t="str">
        <f t="shared" si="0"/>
        <v>○</v>
      </c>
    </row>
    <row r="21" spans="2:24" ht="20.100000000000001" customHeight="1">
      <c r="B21" s="6">
        <v>14</v>
      </c>
      <c r="C21" s="8"/>
      <c r="D21" s="198"/>
      <c r="E21" s="196"/>
      <c r="F21" s="197"/>
      <c r="G21" s="235">
        <f t="shared" si="1"/>
        <v>0</v>
      </c>
      <c r="H21" s="194"/>
      <c r="I21" s="21"/>
      <c r="J21" s="21"/>
      <c r="K21" s="21"/>
      <c r="L21" s="22"/>
      <c r="M21" s="22"/>
      <c r="N21" s="22"/>
      <c r="O21" s="21"/>
      <c r="P21" s="21"/>
      <c r="Q21" s="21"/>
      <c r="R21" s="21"/>
      <c r="S21" s="21"/>
      <c r="T21" s="21"/>
      <c r="U21" s="21">
        <f t="shared" si="2"/>
        <v>0</v>
      </c>
      <c r="V21" s="21"/>
      <c r="W21" s="21">
        <f t="shared" si="3"/>
        <v>0</v>
      </c>
      <c r="X21" s="29" t="str">
        <f t="shared" si="0"/>
        <v>○</v>
      </c>
    </row>
    <row r="22" spans="2:24" ht="20.100000000000001" customHeight="1">
      <c r="B22" s="6">
        <v>15</v>
      </c>
      <c r="C22" s="8"/>
      <c r="D22" s="198"/>
      <c r="E22" s="196"/>
      <c r="F22" s="197"/>
      <c r="G22" s="235">
        <f t="shared" si="1"/>
        <v>0</v>
      </c>
      <c r="H22" s="194"/>
      <c r="I22" s="21"/>
      <c r="J22" s="21"/>
      <c r="K22" s="21"/>
      <c r="L22" s="22"/>
      <c r="M22" s="22"/>
      <c r="N22" s="22"/>
      <c r="O22" s="21"/>
      <c r="P22" s="21"/>
      <c r="Q22" s="21"/>
      <c r="R22" s="21"/>
      <c r="S22" s="21"/>
      <c r="T22" s="21"/>
      <c r="U22" s="21">
        <f t="shared" ref="U22:U27" si="6">SUM(I22:T22)</f>
        <v>0</v>
      </c>
      <c r="V22" s="21"/>
      <c r="W22" s="21">
        <f t="shared" ref="W22:W25" si="7">SUM(U22,V22)</f>
        <v>0</v>
      </c>
      <c r="X22" s="30" t="str">
        <f t="shared" ref="X22:X27" si="8">IF(G22=W22,"○","×")</f>
        <v>○</v>
      </c>
    </row>
    <row r="23" spans="2:24" ht="20.100000000000001" customHeight="1">
      <c r="B23" s="6">
        <v>16</v>
      </c>
      <c r="C23" s="8"/>
      <c r="D23" s="198"/>
      <c r="E23" s="196"/>
      <c r="F23" s="197"/>
      <c r="G23" s="235">
        <f t="shared" si="1"/>
        <v>0</v>
      </c>
      <c r="H23" s="194"/>
      <c r="I23" s="21"/>
      <c r="J23" s="21"/>
      <c r="K23" s="21"/>
      <c r="L23" s="22"/>
      <c r="M23" s="22"/>
      <c r="N23" s="22"/>
      <c r="O23" s="21"/>
      <c r="P23" s="21"/>
      <c r="Q23" s="21"/>
      <c r="R23" s="21"/>
      <c r="S23" s="21"/>
      <c r="T23" s="21"/>
      <c r="U23" s="21">
        <f t="shared" si="6"/>
        <v>0</v>
      </c>
      <c r="V23" s="21"/>
      <c r="W23" s="21">
        <f t="shared" si="7"/>
        <v>0</v>
      </c>
      <c r="X23" s="30" t="str">
        <f t="shared" si="8"/>
        <v>○</v>
      </c>
    </row>
    <row r="24" spans="2:24" ht="20.100000000000001" customHeight="1">
      <c r="B24" s="6">
        <v>17</v>
      </c>
      <c r="C24" s="8"/>
      <c r="D24" s="198"/>
      <c r="E24" s="196"/>
      <c r="F24" s="197"/>
      <c r="G24" s="235">
        <f t="shared" si="1"/>
        <v>0</v>
      </c>
      <c r="H24" s="194"/>
      <c r="I24" s="21"/>
      <c r="J24" s="21"/>
      <c r="K24" s="21"/>
      <c r="L24" s="22"/>
      <c r="M24" s="22"/>
      <c r="N24" s="22"/>
      <c r="O24" s="21"/>
      <c r="P24" s="21"/>
      <c r="Q24" s="21"/>
      <c r="R24" s="21"/>
      <c r="S24" s="21"/>
      <c r="T24" s="21"/>
      <c r="U24" s="21">
        <f t="shared" si="6"/>
        <v>0</v>
      </c>
      <c r="V24" s="21"/>
      <c r="W24" s="21">
        <f t="shared" si="7"/>
        <v>0</v>
      </c>
      <c r="X24" s="30" t="str">
        <f t="shared" si="8"/>
        <v>○</v>
      </c>
    </row>
    <row r="25" spans="2:24" ht="20.100000000000001" customHeight="1">
      <c r="B25" s="6">
        <v>18</v>
      </c>
      <c r="C25" s="8"/>
      <c r="D25" s="198"/>
      <c r="E25" s="196"/>
      <c r="F25" s="197"/>
      <c r="G25" s="235">
        <f t="shared" si="1"/>
        <v>0</v>
      </c>
      <c r="H25" s="194"/>
      <c r="I25" s="21"/>
      <c r="J25" s="21"/>
      <c r="K25" s="21"/>
      <c r="L25" s="22"/>
      <c r="M25" s="22"/>
      <c r="N25" s="22"/>
      <c r="O25" s="21"/>
      <c r="P25" s="21"/>
      <c r="Q25" s="21"/>
      <c r="R25" s="21"/>
      <c r="S25" s="21"/>
      <c r="T25" s="21"/>
      <c r="U25" s="21">
        <f t="shared" si="6"/>
        <v>0</v>
      </c>
      <c r="V25" s="21"/>
      <c r="W25" s="21">
        <f t="shared" si="7"/>
        <v>0</v>
      </c>
      <c r="X25" s="30" t="str">
        <f t="shared" si="8"/>
        <v>○</v>
      </c>
    </row>
    <row r="26" spans="2:24" ht="20.100000000000001" customHeight="1">
      <c r="B26" s="6">
        <v>19</v>
      </c>
      <c r="C26" s="8"/>
      <c r="D26" s="198"/>
      <c r="E26" s="196"/>
      <c r="F26" s="197"/>
      <c r="G26" s="235">
        <f t="shared" si="1"/>
        <v>0</v>
      </c>
      <c r="H26" s="194"/>
      <c r="I26" s="21"/>
      <c r="J26" s="21"/>
      <c r="K26" s="21"/>
      <c r="L26" s="22"/>
      <c r="M26" s="22"/>
      <c r="N26" s="22"/>
      <c r="O26" s="21"/>
      <c r="P26" s="21"/>
      <c r="Q26" s="21"/>
      <c r="R26" s="21"/>
      <c r="S26" s="21"/>
      <c r="T26" s="21"/>
      <c r="U26" s="21">
        <f t="shared" si="6"/>
        <v>0</v>
      </c>
      <c r="V26" s="21"/>
      <c r="W26" s="21">
        <f>SUM(U26,V26)</f>
        <v>0</v>
      </c>
      <c r="X26" s="30" t="str">
        <f>IF(G26=W26,"○","×")</f>
        <v>○</v>
      </c>
    </row>
    <row r="27" spans="2:24" ht="19.5" customHeight="1">
      <c r="B27" s="6">
        <v>20</v>
      </c>
      <c r="C27" s="8"/>
      <c r="D27" s="198"/>
      <c r="E27" s="196"/>
      <c r="F27" s="197"/>
      <c r="G27" s="235">
        <f t="shared" si="1"/>
        <v>0</v>
      </c>
      <c r="H27" s="194"/>
      <c r="I27" s="21"/>
      <c r="J27" s="21"/>
      <c r="K27" s="21"/>
      <c r="L27" s="22"/>
      <c r="M27" s="22"/>
      <c r="N27" s="22"/>
      <c r="O27" s="21"/>
      <c r="P27" s="21"/>
      <c r="Q27" s="21"/>
      <c r="R27" s="21"/>
      <c r="S27" s="21"/>
      <c r="T27" s="21"/>
      <c r="U27" s="21">
        <f t="shared" si="6"/>
        <v>0</v>
      </c>
      <c r="V27" s="21"/>
      <c r="W27" s="21">
        <f>SUM(U27,V27)</f>
        <v>0</v>
      </c>
      <c r="X27" s="30" t="str">
        <f t="shared" si="8"/>
        <v>○</v>
      </c>
    </row>
    <row r="28" spans="2:24" ht="20.100000000000001" hidden="1" customHeight="1">
      <c r="B28" s="6">
        <v>21</v>
      </c>
      <c r="C28" s="8"/>
      <c r="D28" s="198"/>
      <c r="E28" s="196"/>
      <c r="F28" s="197"/>
      <c r="G28" s="235">
        <f t="shared" si="1"/>
        <v>0</v>
      </c>
      <c r="H28" s="194"/>
      <c r="I28" s="21"/>
      <c r="J28" s="21"/>
      <c r="K28" s="21"/>
      <c r="L28" s="22"/>
      <c r="M28" s="22"/>
      <c r="N28" s="22"/>
      <c r="O28" s="21"/>
      <c r="P28" s="21"/>
      <c r="Q28" s="21"/>
      <c r="R28" s="21"/>
      <c r="S28" s="21"/>
      <c r="T28" s="21"/>
      <c r="U28" s="21">
        <f t="shared" ref="U28:U36" si="9">SUM(I28:T28)</f>
        <v>0</v>
      </c>
      <c r="V28" s="21"/>
      <c r="W28" s="21">
        <f t="shared" ref="W28:W36" si="10">SUM(U28,V28)</f>
        <v>0</v>
      </c>
      <c r="X28" s="39" t="str">
        <f t="shared" ref="X28:X36" si="11">IF(G28=W28,"○","×")</f>
        <v>○</v>
      </c>
    </row>
    <row r="29" spans="2:24" ht="20.100000000000001" hidden="1" customHeight="1">
      <c r="B29" s="6">
        <v>22</v>
      </c>
      <c r="C29" s="8"/>
      <c r="D29" s="198"/>
      <c r="E29" s="196"/>
      <c r="F29" s="197"/>
      <c r="G29" s="235">
        <f t="shared" si="1"/>
        <v>0</v>
      </c>
      <c r="H29" s="194"/>
      <c r="I29" s="21"/>
      <c r="J29" s="21"/>
      <c r="K29" s="21"/>
      <c r="L29" s="22"/>
      <c r="M29" s="22"/>
      <c r="N29" s="22"/>
      <c r="O29" s="21"/>
      <c r="P29" s="21"/>
      <c r="Q29" s="21"/>
      <c r="R29" s="21"/>
      <c r="S29" s="21"/>
      <c r="T29" s="21"/>
      <c r="U29" s="21">
        <f t="shared" si="9"/>
        <v>0</v>
      </c>
      <c r="V29" s="21"/>
      <c r="W29" s="21">
        <f t="shared" si="10"/>
        <v>0</v>
      </c>
      <c r="X29" s="39" t="str">
        <f t="shared" si="11"/>
        <v>○</v>
      </c>
    </row>
    <row r="30" spans="2:24" ht="20.100000000000001" hidden="1" customHeight="1">
      <c r="B30" s="6">
        <v>23</v>
      </c>
      <c r="C30" s="8"/>
      <c r="D30" s="198"/>
      <c r="E30" s="196"/>
      <c r="F30" s="197"/>
      <c r="G30" s="235">
        <f t="shared" si="1"/>
        <v>0</v>
      </c>
      <c r="H30" s="194"/>
      <c r="I30" s="21"/>
      <c r="J30" s="21"/>
      <c r="K30" s="21"/>
      <c r="L30" s="22"/>
      <c r="M30" s="22"/>
      <c r="N30" s="22"/>
      <c r="O30" s="21"/>
      <c r="P30" s="21"/>
      <c r="Q30" s="21"/>
      <c r="R30" s="21"/>
      <c r="S30" s="21"/>
      <c r="T30" s="21"/>
      <c r="U30" s="21">
        <f t="shared" si="9"/>
        <v>0</v>
      </c>
      <c r="V30" s="21"/>
      <c r="W30" s="21">
        <f t="shared" si="10"/>
        <v>0</v>
      </c>
      <c r="X30" s="39" t="str">
        <f t="shared" si="11"/>
        <v>○</v>
      </c>
    </row>
    <row r="31" spans="2:24" ht="20.100000000000001" hidden="1" customHeight="1">
      <c r="B31" s="6">
        <v>24</v>
      </c>
      <c r="C31" s="8"/>
      <c r="D31" s="198"/>
      <c r="E31" s="196"/>
      <c r="F31" s="197"/>
      <c r="G31" s="235">
        <f t="shared" si="1"/>
        <v>0</v>
      </c>
      <c r="H31" s="194"/>
      <c r="I31" s="21"/>
      <c r="J31" s="21"/>
      <c r="K31" s="21"/>
      <c r="L31" s="22"/>
      <c r="M31" s="22"/>
      <c r="N31" s="22"/>
      <c r="O31" s="21"/>
      <c r="P31" s="21"/>
      <c r="Q31" s="21"/>
      <c r="R31" s="21"/>
      <c r="S31" s="21"/>
      <c r="T31" s="21"/>
      <c r="U31" s="21">
        <f t="shared" si="9"/>
        <v>0</v>
      </c>
      <c r="V31" s="21"/>
      <c r="W31" s="21">
        <f t="shared" si="10"/>
        <v>0</v>
      </c>
      <c r="X31" s="39" t="str">
        <f t="shared" si="11"/>
        <v>○</v>
      </c>
    </row>
    <row r="32" spans="2:24" ht="20.100000000000001" hidden="1" customHeight="1">
      <c r="B32" s="6">
        <v>25</v>
      </c>
      <c r="C32" s="8"/>
      <c r="D32" s="198"/>
      <c r="E32" s="196"/>
      <c r="F32" s="197"/>
      <c r="G32" s="235">
        <f t="shared" si="1"/>
        <v>0</v>
      </c>
      <c r="H32" s="194"/>
      <c r="I32" s="21"/>
      <c r="J32" s="21"/>
      <c r="K32" s="21"/>
      <c r="L32" s="22"/>
      <c r="M32" s="22"/>
      <c r="N32" s="22"/>
      <c r="O32" s="21"/>
      <c r="P32" s="21"/>
      <c r="Q32" s="21"/>
      <c r="R32" s="21"/>
      <c r="S32" s="21"/>
      <c r="T32" s="21"/>
      <c r="U32" s="21">
        <f t="shared" si="9"/>
        <v>0</v>
      </c>
      <c r="V32" s="21"/>
      <c r="W32" s="21">
        <f t="shared" si="10"/>
        <v>0</v>
      </c>
      <c r="X32" s="39" t="str">
        <f t="shared" si="11"/>
        <v>○</v>
      </c>
    </row>
    <row r="33" spans="2:24" ht="20.100000000000001" hidden="1" customHeight="1">
      <c r="B33" s="6">
        <v>26</v>
      </c>
      <c r="C33" s="8"/>
      <c r="D33" s="198"/>
      <c r="E33" s="196"/>
      <c r="F33" s="197"/>
      <c r="G33" s="235">
        <f t="shared" si="1"/>
        <v>0</v>
      </c>
      <c r="H33" s="194"/>
      <c r="I33" s="21"/>
      <c r="J33" s="21"/>
      <c r="K33" s="21"/>
      <c r="L33" s="22"/>
      <c r="M33" s="22"/>
      <c r="N33" s="22"/>
      <c r="O33" s="21"/>
      <c r="P33" s="21"/>
      <c r="Q33" s="21"/>
      <c r="R33" s="21"/>
      <c r="S33" s="21"/>
      <c r="T33" s="21"/>
      <c r="U33" s="21">
        <f t="shared" si="9"/>
        <v>0</v>
      </c>
      <c r="V33" s="21"/>
      <c r="W33" s="21">
        <f t="shared" si="10"/>
        <v>0</v>
      </c>
      <c r="X33" s="39" t="str">
        <f t="shared" si="11"/>
        <v>○</v>
      </c>
    </row>
    <row r="34" spans="2:24" ht="20.100000000000001" hidden="1" customHeight="1">
      <c r="B34" s="6">
        <v>27</v>
      </c>
      <c r="C34" s="8"/>
      <c r="D34" s="198"/>
      <c r="E34" s="196"/>
      <c r="F34" s="197"/>
      <c r="G34" s="235">
        <f t="shared" si="1"/>
        <v>0</v>
      </c>
      <c r="H34" s="194"/>
      <c r="I34" s="21"/>
      <c r="J34" s="21"/>
      <c r="K34" s="21"/>
      <c r="L34" s="22"/>
      <c r="M34" s="22"/>
      <c r="N34" s="22"/>
      <c r="O34" s="21"/>
      <c r="P34" s="21"/>
      <c r="Q34" s="21"/>
      <c r="R34" s="21"/>
      <c r="S34" s="21"/>
      <c r="T34" s="21"/>
      <c r="U34" s="21">
        <f t="shared" si="9"/>
        <v>0</v>
      </c>
      <c r="V34" s="21"/>
      <c r="W34" s="21">
        <f t="shared" si="10"/>
        <v>0</v>
      </c>
      <c r="X34" s="39" t="str">
        <f t="shared" si="11"/>
        <v>○</v>
      </c>
    </row>
    <row r="35" spans="2:24" ht="20.100000000000001" hidden="1" customHeight="1">
      <c r="B35" s="6">
        <v>28</v>
      </c>
      <c r="C35" s="8"/>
      <c r="D35" s="198"/>
      <c r="E35" s="196"/>
      <c r="F35" s="197"/>
      <c r="G35" s="235">
        <f t="shared" si="1"/>
        <v>0</v>
      </c>
      <c r="H35" s="194"/>
      <c r="I35" s="21"/>
      <c r="J35" s="21"/>
      <c r="K35" s="21"/>
      <c r="L35" s="22"/>
      <c r="M35" s="22"/>
      <c r="N35" s="22"/>
      <c r="O35" s="21"/>
      <c r="P35" s="21"/>
      <c r="Q35" s="21"/>
      <c r="R35" s="21"/>
      <c r="S35" s="21"/>
      <c r="T35" s="21"/>
      <c r="U35" s="21">
        <f t="shared" si="9"/>
        <v>0</v>
      </c>
      <c r="V35" s="21"/>
      <c r="W35" s="21">
        <f t="shared" si="10"/>
        <v>0</v>
      </c>
      <c r="X35" s="39" t="str">
        <f t="shared" si="11"/>
        <v>○</v>
      </c>
    </row>
    <row r="36" spans="2:24" ht="20.100000000000001" hidden="1" customHeight="1">
      <c r="B36" s="6">
        <v>29</v>
      </c>
      <c r="C36" s="8"/>
      <c r="D36" s="198"/>
      <c r="E36" s="196"/>
      <c r="F36" s="197"/>
      <c r="G36" s="235">
        <f t="shared" si="1"/>
        <v>0</v>
      </c>
      <c r="H36" s="194"/>
      <c r="I36" s="21"/>
      <c r="J36" s="21"/>
      <c r="K36" s="21"/>
      <c r="L36" s="22"/>
      <c r="M36" s="22"/>
      <c r="N36" s="22"/>
      <c r="O36" s="21"/>
      <c r="P36" s="21"/>
      <c r="Q36" s="21"/>
      <c r="R36" s="21"/>
      <c r="S36" s="21"/>
      <c r="T36" s="21"/>
      <c r="U36" s="21">
        <f t="shared" si="9"/>
        <v>0</v>
      </c>
      <c r="V36" s="21"/>
      <c r="W36" s="21">
        <f t="shared" si="10"/>
        <v>0</v>
      </c>
      <c r="X36" s="39" t="str">
        <f t="shared" si="11"/>
        <v>○</v>
      </c>
    </row>
    <row r="37" spans="2:24" ht="20.100000000000001" hidden="1" customHeight="1">
      <c r="B37" s="6">
        <v>30</v>
      </c>
      <c r="C37" s="8"/>
      <c r="D37" s="198"/>
      <c r="E37" s="196"/>
      <c r="F37" s="197"/>
      <c r="G37" s="235">
        <f t="shared" si="1"/>
        <v>0</v>
      </c>
      <c r="H37" s="194"/>
      <c r="I37" s="21"/>
      <c r="J37" s="21"/>
      <c r="K37" s="21"/>
      <c r="L37" s="22"/>
      <c r="M37" s="22"/>
      <c r="N37" s="22"/>
      <c r="O37" s="21"/>
      <c r="P37" s="21"/>
      <c r="Q37" s="21"/>
      <c r="R37" s="21"/>
      <c r="S37" s="21"/>
      <c r="T37" s="21"/>
      <c r="U37" s="21">
        <f>SUM(I37:T37)</f>
        <v>0</v>
      </c>
      <c r="V37" s="21"/>
      <c r="W37" s="21">
        <f t="shared" ref="W37" si="12">SUM(U37,V37)</f>
        <v>0</v>
      </c>
      <c r="X37" s="39" t="str">
        <f t="shared" ref="X37" si="13">IF(G37=W37,"○","×")</f>
        <v>○</v>
      </c>
    </row>
    <row r="38" spans="2:24" ht="20.100000000000001" hidden="1" customHeight="1">
      <c r="B38" s="6">
        <v>31</v>
      </c>
      <c r="C38" s="8"/>
      <c r="D38" s="198"/>
      <c r="E38" s="196"/>
      <c r="F38" s="197"/>
      <c r="G38" s="235">
        <f t="shared" si="1"/>
        <v>0</v>
      </c>
      <c r="H38" s="194"/>
      <c r="I38" s="21"/>
      <c r="J38" s="21"/>
      <c r="K38" s="21"/>
      <c r="L38" s="22"/>
      <c r="M38" s="22"/>
      <c r="N38" s="22"/>
      <c r="O38" s="21"/>
      <c r="P38" s="21"/>
      <c r="Q38" s="21"/>
      <c r="R38" s="21"/>
      <c r="S38" s="21"/>
      <c r="T38" s="21"/>
      <c r="U38" s="21">
        <f t="shared" ref="U38:U47" si="14">SUM(I38:T38)</f>
        <v>0</v>
      </c>
      <c r="V38" s="21"/>
      <c r="W38" s="21">
        <f t="shared" ref="W38:W47" si="15">SUM(U38,V38)</f>
        <v>0</v>
      </c>
      <c r="X38" s="51" t="str">
        <f t="shared" ref="X38:X47" si="16">IF(G38=W38,"○","×")</f>
        <v>○</v>
      </c>
    </row>
    <row r="39" spans="2:24" ht="20.100000000000001" hidden="1" customHeight="1">
      <c r="B39" s="6">
        <v>32</v>
      </c>
      <c r="C39" s="8"/>
      <c r="D39" s="198"/>
      <c r="E39" s="196"/>
      <c r="F39" s="197"/>
      <c r="G39" s="235">
        <f t="shared" si="1"/>
        <v>0</v>
      </c>
      <c r="H39" s="194"/>
      <c r="I39" s="21"/>
      <c r="J39" s="21"/>
      <c r="K39" s="21"/>
      <c r="L39" s="22"/>
      <c r="M39" s="22"/>
      <c r="N39" s="22"/>
      <c r="O39" s="21"/>
      <c r="P39" s="21"/>
      <c r="Q39" s="21"/>
      <c r="R39" s="21"/>
      <c r="S39" s="21"/>
      <c r="T39" s="21"/>
      <c r="U39" s="21">
        <f t="shared" si="14"/>
        <v>0</v>
      </c>
      <c r="V39" s="21"/>
      <c r="W39" s="21">
        <f t="shared" si="15"/>
        <v>0</v>
      </c>
      <c r="X39" s="51" t="str">
        <f t="shared" si="16"/>
        <v>○</v>
      </c>
    </row>
    <row r="40" spans="2:24" ht="20.100000000000001" hidden="1" customHeight="1">
      <c r="B40" s="6">
        <v>33</v>
      </c>
      <c r="C40" s="8"/>
      <c r="D40" s="198"/>
      <c r="E40" s="196"/>
      <c r="F40" s="197"/>
      <c r="G40" s="235">
        <f t="shared" si="1"/>
        <v>0</v>
      </c>
      <c r="H40" s="194"/>
      <c r="I40" s="21"/>
      <c r="J40" s="21"/>
      <c r="K40" s="21"/>
      <c r="L40" s="22"/>
      <c r="M40" s="22"/>
      <c r="N40" s="22"/>
      <c r="O40" s="21"/>
      <c r="P40" s="21"/>
      <c r="Q40" s="21"/>
      <c r="R40" s="21"/>
      <c r="S40" s="21"/>
      <c r="T40" s="21"/>
      <c r="U40" s="21">
        <f t="shared" si="14"/>
        <v>0</v>
      </c>
      <c r="V40" s="21"/>
      <c r="W40" s="21">
        <f t="shared" si="15"/>
        <v>0</v>
      </c>
      <c r="X40" s="51" t="str">
        <f t="shared" si="16"/>
        <v>○</v>
      </c>
    </row>
    <row r="41" spans="2:24" ht="20.100000000000001" hidden="1" customHeight="1">
      <c r="B41" s="6">
        <v>34</v>
      </c>
      <c r="C41" s="8"/>
      <c r="D41" s="198"/>
      <c r="E41" s="196"/>
      <c r="F41" s="197"/>
      <c r="G41" s="235">
        <f t="shared" si="1"/>
        <v>0</v>
      </c>
      <c r="H41" s="194"/>
      <c r="I41" s="21"/>
      <c r="J41" s="21"/>
      <c r="K41" s="21"/>
      <c r="L41" s="22"/>
      <c r="M41" s="22"/>
      <c r="N41" s="22"/>
      <c r="O41" s="21"/>
      <c r="P41" s="21"/>
      <c r="Q41" s="21"/>
      <c r="R41" s="21"/>
      <c r="S41" s="21"/>
      <c r="T41" s="21"/>
      <c r="U41" s="21">
        <f t="shared" si="14"/>
        <v>0</v>
      </c>
      <c r="V41" s="21"/>
      <c r="W41" s="21">
        <f t="shared" si="15"/>
        <v>0</v>
      </c>
      <c r="X41" s="51" t="str">
        <f t="shared" si="16"/>
        <v>○</v>
      </c>
    </row>
    <row r="42" spans="2:24" ht="20.100000000000001" hidden="1" customHeight="1">
      <c r="B42" s="6">
        <v>35</v>
      </c>
      <c r="C42" s="8"/>
      <c r="D42" s="198"/>
      <c r="E42" s="196"/>
      <c r="F42" s="197"/>
      <c r="G42" s="235">
        <f t="shared" si="1"/>
        <v>0</v>
      </c>
      <c r="H42" s="194"/>
      <c r="I42" s="21"/>
      <c r="J42" s="21"/>
      <c r="K42" s="21"/>
      <c r="L42" s="22"/>
      <c r="M42" s="22"/>
      <c r="N42" s="22"/>
      <c r="O42" s="21"/>
      <c r="P42" s="21"/>
      <c r="Q42" s="21"/>
      <c r="R42" s="21"/>
      <c r="S42" s="21"/>
      <c r="T42" s="21"/>
      <c r="U42" s="21">
        <f t="shared" si="14"/>
        <v>0</v>
      </c>
      <c r="V42" s="21"/>
      <c r="W42" s="21">
        <f t="shared" si="15"/>
        <v>0</v>
      </c>
      <c r="X42" s="51" t="str">
        <f t="shared" si="16"/>
        <v>○</v>
      </c>
    </row>
    <row r="43" spans="2:24" ht="20.100000000000001" hidden="1" customHeight="1">
      <c r="B43" s="6">
        <v>36</v>
      </c>
      <c r="C43" s="8"/>
      <c r="D43" s="198"/>
      <c r="E43" s="196"/>
      <c r="F43" s="197"/>
      <c r="G43" s="235">
        <f t="shared" si="1"/>
        <v>0</v>
      </c>
      <c r="H43" s="194"/>
      <c r="I43" s="21"/>
      <c r="J43" s="21"/>
      <c r="K43" s="21"/>
      <c r="L43" s="22"/>
      <c r="M43" s="22"/>
      <c r="N43" s="22"/>
      <c r="O43" s="21"/>
      <c r="P43" s="21"/>
      <c r="Q43" s="21"/>
      <c r="R43" s="21"/>
      <c r="S43" s="21"/>
      <c r="T43" s="21"/>
      <c r="U43" s="21">
        <f t="shared" si="14"/>
        <v>0</v>
      </c>
      <c r="V43" s="21"/>
      <c r="W43" s="21">
        <f t="shared" si="15"/>
        <v>0</v>
      </c>
      <c r="X43" s="51" t="str">
        <f t="shared" si="16"/>
        <v>○</v>
      </c>
    </row>
    <row r="44" spans="2:24" ht="20.100000000000001" hidden="1" customHeight="1">
      <c r="B44" s="6">
        <v>37</v>
      </c>
      <c r="C44" s="8"/>
      <c r="D44" s="198"/>
      <c r="E44" s="196"/>
      <c r="F44" s="197"/>
      <c r="G44" s="235">
        <f t="shared" si="1"/>
        <v>0</v>
      </c>
      <c r="H44" s="194"/>
      <c r="I44" s="21"/>
      <c r="J44" s="21"/>
      <c r="K44" s="21"/>
      <c r="L44" s="22"/>
      <c r="M44" s="22"/>
      <c r="N44" s="22"/>
      <c r="O44" s="21"/>
      <c r="P44" s="21"/>
      <c r="Q44" s="21"/>
      <c r="R44" s="21"/>
      <c r="S44" s="21"/>
      <c r="T44" s="21"/>
      <c r="U44" s="21">
        <f t="shared" si="14"/>
        <v>0</v>
      </c>
      <c r="V44" s="21"/>
      <c r="W44" s="21">
        <f t="shared" si="15"/>
        <v>0</v>
      </c>
      <c r="X44" s="51" t="str">
        <f t="shared" si="16"/>
        <v>○</v>
      </c>
    </row>
    <row r="45" spans="2:24" ht="20.100000000000001" hidden="1" customHeight="1">
      <c r="B45" s="6">
        <v>38</v>
      </c>
      <c r="C45" s="8"/>
      <c r="D45" s="198"/>
      <c r="E45" s="196"/>
      <c r="F45" s="197"/>
      <c r="G45" s="235">
        <f t="shared" si="1"/>
        <v>0</v>
      </c>
      <c r="H45" s="194"/>
      <c r="I45" s="21"/>
      <c r="J45" s="21"/>
      <c r="K45" s="21"/>
      <c r="L45" s="22"/>
      <c r="M45" s="22"/>
      <c r="N45" s="22"/>
      <c r="O45" s="21"/>
      <c r="P45" s="21"/>
      <c r="Q45" s="21"/>
      <c r="R45" s="21"/>
      <c r="S45" s="21"/>
      <c r="T45" s="21"/>
      <c r="U45" s="21">
        <f t="shared" si="14"/>
        <v>0</v>
      </c>
      <c r="V45" s="21"/>
      <c r="W45" s="21">
        <f t="shared" si="15"/>
        <v>0</v>
      </c>
      <c r="X45" s="51" t="str">
        <f t="shared" si="16"/>
        <v>○</v>
      </c>
    </row>
    <row r="46" spans="2:24" ht="20.100000000000001" hidden="1" customHeight="1">
      <c r="B46" s="6">
        <v>39</v>
      </c>
      <c r="C46" s="8"/>
      <c r="D46" s="198"/>
      <c r="E46" s="196"/>
      <c r="F46" s="197"/>
      <c r="G46" s="235">
        <f t="shared" si="1"/>
        <v>0</v>
      </c>
      <c r="H46" s="194"/>
      <c r="I46" s="21"/>
      <c r="J46" s="21"/>
      <c r="K46" s="21"/>
      <c r="L46" s="22"/>
      <c r="M46" s="22"/>
      <c r="N46" s="22"/>
      <c r="O46" s="21"/>
      <c r="P46" s="21"/>
      <c r="Q46" s="21"/>
      <c r="R46" s="21"/>
      <c r="S46" s="21"/>
      <c r="T46" s="21"/>
      <c r="U46" s="21">
        <f t="shared" si="14"/>
        <v>0</v>
      </c>
      <c r="V46" s="21"/>
      <c r="W46" s="21">
        <f t="shared" si="15"/>
        <v>0</v>
      </c>
      <c r="X46" s="51" t="str">
        <f t="shared" si="16"/>
        <v>○</v>
      </c>
    </row>
    <row r="47" spans="2:24" ht="20.100000000000001" hidden="1" customHeight="1">
      <c r="B47" s="6">
        <v>40</v>
      </c>
      <c r="C47" s="8"/>
      <c r="D47" s="198"/>
      <c r="E47" s="196"/>
      <c r="F47" s="197"/>
      <c r="G47" s="235">
        <f t="shared" si="1"/>
        <v>0</v>
      </c>
      <c r="H47" s="194"/>
      <c r="I47" s="21"/>
      <c r="J47" s="21"/>
      <c r="K47" s="21"/>
      <c r="L47" s="22"/>
      <c r="M47" s="22"/>
      <c r="N47" s="22"/>
      <c r="O47" s="21"/>
      <c r="P47" s="21"/>
      <c r="Q47" s="21"/>
      <c r="R47" s="21"/>
      <c r="S47" s="21"/>
      <c r="T47" s="21"/>
      <c r="U47" s="21">
        <f t="shared" si="14"/>
        <v>0</v>
      </c>
      <c r="V47" s="21"/>
      <c r="W47" s="21">
        <f t="shared" si="15"/>
        <v>0</v>
      </c>
      <c r="X47" s="51" t="str">
        <f t="shared" si="16"/>
        <v>○</v>
      </c>
    </row>
    <row r="48" spans="2:24" ht="20.100000000000001" customHeight="1">
      <c r="B48" s="40"/>
      <c r="C48" s="199"/>
      <c r="D48" s="200"/>
      <c r="E48" s="201"/>
      <c r="F48" s="202"/>
      <c r="G48" s="236"/>
      <c r="H48" s="203"/>
      <c r="I48" s="41"/>
      <c r="J48" s="41"/>
      <c r="K48" s="41"/>
      <c r="L48" s="42"/>
      <c r="M48" s="42"/>
      <c r="N48" s="42"/>
      <c r="O48" s="41"/>
      <c r="P48" s="41"/>
      <c r="Q48" s="41"/>
      <c r="R48" s="41"/>
      <c r="S48" s="41"/>
      <c r="T48" s="41"/>
      <c r="U48" s="41"/>
      <c r="V48" s="41"/>
      <c r="W48" s="41"/>
      <c r="X48" s="43"/>
    </row>
    <row r="49" spans="2:24" ht="20.100000000000001" customHeight="1">
      <c r="B49" s="40"/>
      <c r="C49" s="199"/>
      <c r="D49" s="200"/>
      <c r="E49" s="201"/>
      <c r="F49" s="202"/>
      <c r="G49" s="236"/>
      <c r="H49" s="203"/>
      <c r="I49" s="41"/>
      <c r="J49" s="41"/>
      <c r="K49" s="41"/>
      <c r="L49" s="42"/>
      <c r="M49" s="42"/>
      <c r="N49" s="42"/>
      <c r="O49" s="41"/>
      <c r="P49" s="41"/>
      <c r="Q49" s="41"/>
      <c r="R49" s="41"/>
      <c r="S49" s="41"/>
      <c r="T49" s="41"/>
      <c r="U49" s="41"/>
      <c r="V49" s="41"/>
      <c r="W49" s="41"/>
      <c r="X49" s="43"/>
    </row>
    <row r="50" spans="2:24" ht="20.100000000000001" customHeight="1" thickBot="1">
      <c r="B50" s="34" t="s">
        <v>26</v>
      </c>
      <c r="C50" s="204"/>
      <c r="D50" s="204"/>
      <c r="E50" s="205"/>
      <c r="F50" s="237"/>
      <c r="G50" s="238">
        <f>SUM(G8:G27)</f>
        <v>0</v>
      </c>
      <c r="H50" s="206"/>
      <c r="I50" s="35">
        <f>SUM(I8:I27)</f>
        <v>0</v>
      </c>
      <c r="J50" s="35">
        <f>SUM(J8:J27)</f>
        <v>0</v>
      </c>
      <c r="K50" s="35">
        <f>SUM(K8:K27)</f>
        <v>0</v>
      </c>
      <c r="L50" s="36"/>
      <c r="M50" s="36"/>
      <c r="N50" s="36"/>
      <c r="O50" s="35">
        <f t="shared" ref="O50:V50" si="17">SUM(O8:O27)</f>
        <v>0</v>
      </c>
      <c r="P50" s="35">
        <f t="shared" si="17"/>
        <v>0</v>
      </c>
      <c r="Q50" s="35">
        <f t="shared" si="17"/>
        <v>0</v>
      </c>
      <c r="R50" s="35">
        <f t="shared" si="17"/>
        <v>0</v>
      </c>
      <c r="S50" s="35">
        <f t="shared" si="17"/>
        <v>0</v>
      </c>
      <c r="T50" s="35">
        <f t="shared" si="17"/>
        <v>0</v>
      </c>
      <c r="U50" s="35">
        <f t="shared" si="17"/>
        <v>0</v>
      </c>
      <c r="V50" s="35">
        <f t="shared" si="17"/>
        <v>0</v>
      </c>
      <c r="W50" s="35">
        <f>SUM(U50,V50)</f>
        <v>0</v>
      </c>
      <c r="X50" s="37" t="str">
        <f t="shared" si="0"/>
        <v>○</v>
      </c>
    </row>
    <row r="51" spans="2:24" ht="20.100000000000001" customHeight="1">
      <c r="B51" s="1173" t="s">
        <v>69</v>
      </c>
      <c r="C51" s="207" t="s">
        <v>27</v>
      </c>
      <c r="D51" s="208"/>
      <c r="E51" s="209"/>
      <c r="F51" s="239"/>
      <c r="G51" s="240"/>
      <c r="H51" s="210" t="s">
        <v>28</v>
      </c>
      <c r="I51" s="48"/>
      <c r="J51" s="48"/>
      <c r="K51" s="48"/>
      <c r="L51" s="49" t="str">
        <f>IF(G51="","",U51)</f>
        <v/>
      </c>
      <c r="M51" s="48"/>
      <c r="N51" s="48"/>
      <c r="O51" s="48"/>
      <c r="P51" s="48"/>
      <c r="Q51" s="48"/>
      <c r="R51" s="48"/>
      <c r="S51" s="48"/>
      <c r="T51" s="48"/>
      <c r="U51" s="49" t="str">
        <f>IF(OR($U$50=0,G51=""),"",ROUNDDOWN(G51*$U$50/$W$50,0))</f>
        <v/>
      </c>
      <c r="V51" s="49" t="str">
        <f>IF(U51="","",G51-U51)</f>
        <v/>
      </c>
      <c r="W51" s="49">
        <f>SUM(U51,V51)</f>
        <v>0</v>
      </c>
      <c r="X51" s="50" t="str">
        <f t="shared" si="0"/>
        <v>○</v>
      </c>
    </row>
    <row r="52" spans="2:24" ht="20.100000000000001" customHeight="1">
      <c r="B52" s="1174"/>
      <c r="C52" s="211" t="s">
        <v>29</v>
      </c>
      <c r="D52" s="212"/>
      <c r="E52" s="213"/>
      <c r="F52" s="241"/>
      <c r="G52" s="235"/>
      <c r="H52" s="214" t="s">
        <v>28</v>
      </c>
      <c r="I52" s="22"/>
      <c r="J52" s="22"/>
      <c r="K52" s="22"/>
      <c r="L52" s="22"/>
      <c r="M52" s="21" t="str">
        <f>IF(G52="","",U52)</f>
        <v/>
      </c>
      <c r="N52" s="22"/>
      <c r="O52" s="22"/>
      <c r="P52" s="22"/>
      <c r="Q52" s="22"/>
      <c r="R52" s="22"/>
      <c r="S52" s="22"/>
      <c r="T52" s="22"/>
      <c r="U52" s="21" t="str">
        <f>IF(OR($U$50=0,G52=""),"",ROUNDDOWN(G52*$U$50/$W$50,0))</f>
        <v/>
      </c>
      <c r="V52" s="21" t="str">
        <f>IF(U52="","",G52-U52)</f>
        <v/>
      </c>
      <c r="W52" s="21">
        <f>SUM(U52,V52)</f>
        <v>0</v>
      </c>
      <c r="X52" s="39" t="str">
        <f t="shared" si="0"/>
        <v>○</v>
      </c>
    </row>
    <row r="53" spans="2:24" ht="20.100000000000001" customHeight="1" thickBot="1">
      <c r="B53" s="1175"/>
      <c r="C53" s="215" t="s">
        <v>30</v>
      </c>
      <c r="D53" s="216"/>
      <c r="E53" s="217"/>
      <c r="F53" s="237"/>
      <c r="G53" s="238"/>
      <c r="H53" s="218" t="s">
        <v>28</v>
      </c>
      <c r="I53" s="36"/>
      <c r="J53" s="36"/>
      <c r="K53" s="36"/>
      <c r="L53" s="36"/>
      <c r="M53" s="36"/>
      <c r="N53" s="35" t="str">
        <f>IF(G53="","",U53)</f>
        <v/>
      </c>
      <c r="O53" s="36"/>
      <c r="P53" s="36"/>
      <c r="Q53" s="36"/>
      <c r="R53" s="36"/>
      <c r="S53" s="36"/>
      <c r="T53" s="36"/>
      <c r="U53" s="35" t="str">
        <f>IF(OR($U$50=0,G53=""),"",ROUNDDOWN(G53*$U$50/$W$50,0))</f>
        <v/>
      </c>
      <c r="V53" s="35" t="str">
        <f t="shared" ref="V53:V55" si="18">IF(U53="","",G53-U53)</f>
        <v/>
      </c>
      <c r="W53" s="35">
        <f t="shared" ref="W53:W55" si="19">SUM(U53,V53)</f>
        <v>0</v>
      </c>
      <c r="X53" s="37" t="str">
        <f>IF(G53=W53,"○","×")</f>
        <v>○</v>
      </c>
    </row>
    <row r="54" spans="2:24" ht="20.100000000000001" customHeight="1">
      <c r="B54" s="47"/>
      <c r="C54" s="219" t="s">
        <v>67</v>
      </c>
      <c r="D54" s="220"/>
      <c r="E54" s="221"/>
      <c r="F54" s="242"/>
      <c r="G54" s="243"/>
      <c r="H54" s="222" t="s">
        <v>28</v>
      </c>
      <c r="I54" s="32"/>
      <c r="J54" s="32"/>
      <c r="K54" s="32"/>
      <c r="L54" s="32"/>
      <c r="M54" s="32"/>
      <c r="N54" s="32"/>
      <c r="O54" s="32"/>
      <c r="P54" s="32"/>
      <c r="Q54" s="27" t="str">
        <f>IF(G54="","",U54)</f>
        <v/>
      </c>
      <c r="R54" s="32"/>
      <c r="S54" s="32"/>
      <c r="T54" s="32"/>
      <c r="U54" s="27" t="str">
        <f>IF(OR($U$50=0,G54=""),"",ROUNDDOWN(G54*$U$50/$W$50,0))</f>
        <v/>
      </c>
      <c r="V54" s="27" t="str">
        <f>IF(U54="","",G54-U54)</f>
        <v/>
      </c>
      <c r="W54" s="27">
        <f>SUM(U54,V54)</f>
        <v>0</v>
      </c>
      <c r="X54" s="33" t="str">
        <f t="shared" ref="X54:X55" si="20">IF(G54=W54,"○","×")</f>
        <v>○</v>
      </c>
    </row>
    <row r="55" spans="2:24" ht="20.100000000000001" customHeight="1">
      <c r="B55" s="31"/>
      <c r="C55" s="223" t="s">
        <v>68</v>
      </c>
      <c r="D55" s="212"/>
      <c r="E55" s="213"/>
      <c r="F55" s="241"/>
      <c r="G55" s="235"/>
      <c r="H55" s="214"/>
      <c r="I55" s="22"/>
      <c r="J55" s="22"/>
      <c r="K55" s="22"/>
      <c r="L55" s="22"/>
      <c r="M55" s="22"/>
      <c r="N55" s="22"/>
      <c r="O55" s="22"/>
      <c r="P55" s="22"/>
      <c r="Q55" s="21" t="str">
        <f>IF(G55="","",U55)</f>
        <v/>
      </c>
      <c r="R55" s="22"/>
      <c r="S55" s="22"/>
      <c r="T55" s="22"/>
      <c r="U55" s="21" t="str">
        <f>IF(OR($U$50=0,G55=""),"",ROUNDDOWN(G55*$U$50/$W$50,0))</f>
        <v/>
      </c>
      <c r="V55" s="21" t="str">
        <f t="shared" si="18"/>
        <v/>
      </c>
      <c r="W55" s="21">
        <f t="shared" si="19"/>
        <v>0</v>
      </c>
      <c r="X55" s="30" t="str">
        <f t="shared" si="20"/>
        <v>○</v>
      </c>
    </row>
    <row r="56" spans="2:24" ht="20.100000000000001" customHeight="1" thickBot="1">
      <c r="B56" s="34" t="s">
        <v>26</v>
      </c>
      <c r="C56" s="224"/>
      <c r="D56" s="224"/>
      <c r="E56" s="225"/>
      <c r="F56" s="238"/>
      <c r="G56" s="238">
        <f>SUM(G51:G55)</f>
        <v>0</v>
      </c>
      <c r="H56" s="225"/>
      <c r="I56" s="35">
        <f>SUM(I51:I55)</f>
        <v>0</v>
      </c>
      <c r="J56" s="35">
        <f t="shared" ref="J56:T56" si="21">SUM(J51:J55)</f>
        <v>0</v>
      </c>
      <c r="K56" s="35">
        <f t="shared" si="21"/>
        <v>0</v>
      </c>
      <c r="L56" s="35">
        <f t="shared" si="21"/>
        <v>0</v>
      </c>
      <c r="M56" s="35">
        <f t="shared" si="21"/>
        <v>0</v>
      </c>
      <c r="N56" s="35">
        <f t="shared" si="21"/>
        <v>0</v>
      </c>
      <c r="O56" s="35">
        <f t="shared" si="21"/>
        <v>0</v>
      </c>
      <c r="P56" s="35">
        <f t="shared" si="21"/>
        <v>0</v>
      </c>
      <c r="Q56" s="35">
        <f>SUM(Q51:Q55)</f>
        <v>0</v>
      </c>
      <c r="R56" s="35">
        <f t="shared" si="21"/>
        <v>0</v>
      </c>
      <c r="S56" s="35">
        <f t="shared" si="21"/>
        <v>0</v>
      </c>
      <c r="T56" s="35">
        <f t="shared" si="21"/>
        <v>0</v>
      </c>
      <c r="U56" s="35">
        <f>SUM(U51:U55)</f>
        <v>0</v>
      </c>
      <c r="V56" s="35">
        <f>SUM(V51:V55)</f>
        <v>0</v>
      </c>
      <c r="W56" s="35">
        <f>SUM(W51:W55)</f>
        <v>0</v>
      </c>
      <c r="X56" s="37" t="str">
        <f>IF(G56=W56,"○","×")</f>
        <v>○</v>
      </c>
    </row>
    <row r="57" spans="2:24" ht="20.100000000000001" customHeight="1">
      <c r="B57" s="38" t="s">
        <v>31</v>
      </c>
      <c r="C57" s="226"/>
      <c r="D57" s="226"/>
      <c r="E57" s="222"/>
      <c r="F57" s="244"/>
      <c r="G57" s="243">
        <f>G50+G56</f>
        <v>0</v>
      </c>
      <c r="H57" s="227"/>
      <c r="I57" s="100">
        <f>I50+I56</f>
        <v>0</v>
      </c>
      <c r="J57" s="100">
        <f t="shared" ref="J57:T57" si="22">J50+J56</f>
        <v>0</v>
      </c>
      <c r="K57" s="100">
        <f t="shared" si="22"/>
        <v>0</v>
      </c>
      <c r="L57" s="100">
        <f t="shared" si="22"/>
        <v>0</v>
      </c>
      <c r="M57" s="100">
        <f t="shared" si="22"/>
        <v>0</v>
      </c>
      <c r="N57" s="100">
        <f t="shared" si="22"/>
        <v>0</v>
      </c>
      <c r="O57" s="100">
        <f t="shared" si="22"/>
        <v>0</v>
      </c>
      <c r="P57" s="100">
        <f t="shared" si="22"/>
        <v>0</v>
      </c>
      <c r="Q57" s="100">
        <f>Q50+Q56</f>
        <v>0</v>
      </c>
      <c r="R57" s="100">
        <f t="shared" si="22"/>
        <v>0</v>
      </c>
      <c r="S57" s="100">
        <f t="shared" si="22"/>
        <v>0</v>
      </c>
      <c r="T57" s="100">
        <f t="shared" si="22"/>
        <v>0</v>
      </c>
      <c r="U57" s="27">
        <f>U50+U56</f>
        <v>0</v>
      </c>
      <c r="V57" s="27">
        <f>V50+V56</f>
        <v>0</v>
      </c>
      <c r="W57" s="27">
        <f>SUM(U57,V57)</f>
        <v>0</v>
      </c>
      <c r="X57" s="33" t="str">
        <f>IF(G57=W57,"○","×")</f>
        <v>○</v>
      </c>
    </row>
    <row r="58" spans="2:24" ht="20.100000000000001" customHeight="1">
      <c r="B58" s="9"/>
      <c r="C58" s="228"/>
      <c r="D58" s="228"/>
      <c r="E58" s="229"/>
      <c r="F58" s="230"/>
      <c r="G58" s="231"/>
      <c r="H58" s="230"/>
      <c r="I58" s="26"/>
      <c r="J58" s="26"/>
      <c r="K58" s="26"/>
      <c r="L58" s="26"/>
      <c r="M58" s="45" t="s">
        <v>72</v>
      </c>
      <c r="N58" s="27">
        <f>SUM(I57:N57)</f>
        <v>0</v>
      </c>
      <c r="O58" s="26"/>
      <c r="P58" s="46" t="s">
        <v>71</v>
      </c>
      <c r="Q58" s="27">
        <f>SUM(I57:Q57)</f>
        <v>0</v>
      </c>
      <c r="R58" s="26"/>
      <c r="S58" s="26"/>
      <c r="T58" s="26"/>
      <c r="U58" s="26"/>
      <c r="V58" s="45" t="s">
        <v>70</v>
      </c>
      <c r="W58" s="21">
        <f>IF('C-1 別紙2'!E16="消費税抜き",0,ROUNDDOWN(W57*0.1,0))</f>
        <v>0</v>
      </c>
    </row>
    <row r="59" spans="2:24" ht="20.100000000000001" customHeight="1">
      <c r="C59" s="232"/>
      <c r="D59" s="232"/>
      <c r="E59" s="233"/>
      <c r="F59" s="232"/>
      <c r="G59" s="234"/>
      <c r="H59" s="232"/>
      <c r="S59" s="26"/>
      <c r="T59" s="26"/>
      <c r="U59" s="26"/>
      <c r="V59" s="44" t="s">
        <v>31</v>
      </c>
      <c r="W59" s="21">
        <f>W57+W58</f>
        <v>0</v>
      </c>
    </row>
    <row r="60" spans="2:24" ht="20.100000000000001" customHeight="1">
      <c r="C60" s="20" t="s">
        <v>75</v>
      </c>
    </row>
    <row r="61" spans="2:24" ht="20.100000000000001" customHeight="1">
      <c r="C61" s="20" t="s">
        <v>3285</v>
      </c>
    </row>
    <row r="62" spans="2:24" ht="20.100000000000001" customHeight="1">
      <c r="C62" s="20" t="s">
        <v>3339</v>
      </c>
    </row>
    <row r="63" spans="2:24" ht="20.100000000000001" customHeight="1">
      <c r="C63" s="20" t="s">
        <v>3286</v>
      </c>
    </row>
  </sheetData>
  <mergeCells count="24">
    <mergeCell ref="U5:U7"/>
    <mergeCell ref="Q2:U2"/>
    <mergeCell ref="B51:B53"/>
    <mergeCell ref="D6:D7"/>
    <mergeCell ref="E6:E7"/>
    <mergeCell ref="F6:F7"/>
    <mergeCell ref="I5:Q5"/>
    <mergeCell ref="R6:R7"/>
    <mergeCell ref="X4:X7"/>
    <mergeCell ref="Q6:Q7"/>
    <mergeCell ref="G6:G7"/>
    <mergeCell ref="H6:H7"/>
    <mergeCell ref="I6:N6"/>
    <mergeCell ref="O6:O7"/>
    <mergeCell ref="P6:P7"/>
    <mergeCell ref="B4:H4"/>
    <mergeCell ref="I4:U4"/>
    <mergeCell ref="V4:V7"/>
    <mergeCell ref="W4:W7"/>
    <mergeCell ref="B5:B7"/>
    <mergeCell ref="C5:C7"/>
    <mergeCell ref="D5:H5"/>
    <mergeCell ref="S6:S7"/>
    <mergeCell ref="T6:T7"/>
  </mergeCells>
  <phoneticPr fontId="8"/>
  <conditionalFormatting sqref="H8:H47">
    <cfRule type="containsBlanks" dxfId="96" priority="3">
      <formula>LEN(TRIM(H8))=0</formula>
    </cfRule>
  </conditionalFormatting>
  <conditionalFormatting sqref="H51:H55">
    <cfRule type="containsBlanks" dxfId="95" priority="2">
      <formula>LEN(TRIM(H51))=0</formula>
    </cfRule>
  </conditionalFormatting>
  <conditionalFormatting sqref="Q2">
    <cfRule type="cellIs" dxfId="94" priority="1" operator="equal">
      <formula>""</formula>
    </cfRule>
  </conditionalFormatting>
  <dataValidations count="2">
    <dataValidation imeMode="hiragana" allowBlank="1" showInputMessage="1" showErrorMessage="1" sqref="L2:N2" xr:uid="{00000000-0002-0000-0200-000000000000}"/>
    <dataValidation imeMode="off" allowBlank="1" showInputMessage="1" showErrorMessage="1" sqref="E51:T55 V51:V55 E8:T49 V8:V49" xr:uid="{00000000-0002-0000-0200-000001000000}"/>
  </dataValidations>
  <pageMargins left="0.47244094488188981" right="0.19685039370078741" top="0.74803149606299213" bottom="0.74803149606299213" header="0.31496062992125984" footer="0.31496062992125984"/>
  <pageSetup paperSize="9" scale="58" fitToHeight="0" orientation="landscape" r:id="rId1"/>
  <drawing r:id="rId2"/>
  <legacy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X31"/>
  <sheetViews>
    <sheetView showGridLines="0" view="pageBreakPreview" zoomScale="70" zoomScaleNormal="85" zoomScaleSheetLayoutView="70" workbookViewId="0"/>
  </sheetViews>
  <sheetFormatPr defaultRowHeight="18.75"/>
  <cols>
    <col min="1" max="1" width="4.7109375" style="1" customWidth="1"/>
    <col min="2" max="2" width="8.7109375" style="2" customWidth="1"/>
    <col min="3" max="3" width="25.7109375" style="1" customWidth="1"/>
    <col min="4" max="4" width="12.7109375" style="1" customWidth="1"/>
    <col min="5" max="5" width="5.7109375" style="2" customWidth="1"/>
    <col min="6" max="6" width="9.7109375" style="1" customWidth="1"/>
    <col min="7" max="7" width="10.7109375" style="13" customWidth="1"/>
    <col min="8" max="8" width="10.42578125" style="1" customWidth="1"/>
    <col min="9" max="20" width="9.7109375" style="11" customWidth="1"/>
    <col min="21" max="22" width="10.7109375" style="11" customWidth="1"/>
    <col min="23" max="23" width="10.7109375" style="12" customWidth="1"/>
    <col min="24" max="24" width="13" style="1" customWidth="1"/>
    <col min="25" max="16384" width="9.140625" style="1"/>
  </cols>
  <sheetData>
    <row r="1" spans="1:24" s="2" customFormat="1">
      <c r="A1" s="1"/>
      <c r="G1" s="3"/>
      <c r="I1" s="4"/>
      <c r="J1" s="4"/>
      <c r="K1" s="4"/>
      <c r="L1" s="4"/>
      <c r="M1" s="4"/>
      <c r="N1" s="4"/>
      <c r="O1" s="4"/>
      <c r="P1" s="4"/>
      <c r="Q1" s="4"/>
      <c r="R1" s="4"/>
      <c r="S1" s="4"/>
      <c r="T1" s="4"/>
      <c r="U1" s="4"/>
      <c r="V1" s="4"/>
      <c r="W1" s="3"/>
    </row>
    <row r="2" spans="1:24" s="2" customFormat="1" ht="30.75" thickBot="1">
      <c r="A2" s="1"/>
      <c r="B2" s="16" t="s">
        <v>77</v>
      </c>
      <c r="G2" s="3"/>
      <c r="I2" s="4"/>
      <c r="J2" s="4"/>
      <c r="K2" s="14"/>
      <c r="L2" s="15"/>
      <c r="M2" s="15"/>
      <c r="N2" s="15"/>
      <c r="O2" s="681" t="s">
        <v>3299</v>
      </c>
      <c r="P2" s="1179" t="s">
        <v>331</v>
      </c>
      <c r="Q2" s="1179"/>
      <c r="R2" s="1179"/>
      <c r="S2" s="1179"/>
      <c r="T2" s="1179"/>
      <c r="U2" s="300"/>
      <c r="V2" s="300"/>
      <c r="W2" s="300"/>
    </row>
    <row r="3" spans="1:24" s="2" customFormat="1" ht="25.5" customHeight="1">
      <c r="A3" s="1"/>
      <c r="G3" s="3"/>
      <c r="I3" s="4"/>
      <c r="J3" s="4"/>
      <c r="K3" s="5"/>
      <c r="L3" s="5"/>
      <c r="M3" s="5"/>
      <c r="N3" s="5"/>
      <c r="O3" s="5"/>
      <c r="P3" s="5"/>
      <c r="Q3" s="4"/>
      <c r="R3" s="4"/>
      <c r="S3" s="4"/>
      <c r="T3" s="4"/>
      <c r="U3" s="4"/>
      <c r="V3" s="4"/>
      <c r="W3" s="3"/>
    </row>
    <row r="4" spans="1:24" s="17" customFormat="1" ht="18" customHeight="1">
      <c r="B4" s="1187" t="s">
        <v>32</v>
      </c>
      <c r="C4" s="1188"/>
      <c r="D4" s="1188"/>
      <c r="E4" s="1188"/>
      <c r="F4" s="1188"/>
      <c r="G4" s="1188"/>
      <c r="H4" s="1189"/>
      <c r="I4" s="1183" t="s">
        <v>10</v>
      </c>
      <c r="J4" s="1184"/>
      <c r="K4" s="1184"/>
      <c r="L4" s="1184"/>
      <c r="M4" s="1184"/>
      <c r="N4" s="1184"/>
      <c r="O4" s="1184"/>
      <c r="P4" s="1184"/>
      <c r="Q4" s="1184"/>
      <c r="R4" s="1184"/>
      <c r="S4" s="1184"/>
      <c r="T4" s="1184"/>
      <c r="U4" s="1185"/>
      <c r="V4" s="1149" t="s">
        <v>66</v>
      </c>
      <c r="W4" s="1151" t="s">
        <v>73</v>
      </c>
      <c r="X4" s="1181" t="s">
        <v>74</v>
      </c>
    </row>
    <row r="5" spans="1:24" s="17" customFormat="1" ht="18" customHeight="1">
      <c r="B5" s="1192" t="s">
        <v>33</v>
      </c>
      <c r="C5" s="1192" t="s">
        <v>11</v>
      </c>
      <c r="D5" s="1187" t="s">
        <v>12</v>
      </c>
      <c r="E5" s="1188"/>
      <c r="F5" s="1188"/>
      <c r="G5" s="1188"/>
      <c r="H5" s="1189"/>
      <c r="I5" s="1183" t="s">
        <v>13</v>
      </c>
      <c r="J5" s="1184"/>
      <c r="K5" s="1184"/>
      <c r="L5" s="1184"/>
      <c r="M5" s="1184"/>
      <c r="N5" s="1184"/>
      <c r="O5" s="1184"/>
      <c r="P5" s="1184"/>
      <c r="Q5" s="1185"/>
      <c r="R5" s="18" t="s">
        <v>14</v>
      </c>
      <c r="S5" s="18" t="s">
        <v>15</v>
      </c>
      <c r="T5" s="18" t="s">
        <v>16</v>
      </c>
      <c r="U5" s="1149" t="s">
        <v>65</v>
      </c>
      <c r="V5" s="1172"/>
      <c r="W5" s="1190"/>
      <c r="X5" s="1182"/>
    </row>
    <row r="6" spans="1:24" s="17" customFormat="1" ht="55.5" customHeight="1">
      <c r="B6" s="1193"/>
      <c r="C6" s="1193"/>
      <c r="D6" s="1192" t="s">
        <v>34</v>
      </c>
      <c r="E6" s="1176" t="s">
        <v>62</v>
      </c>
      <c r="F6" s="1176" t="s">
        <v>63</v>
      </c>
      <c r="G6" s="1151" t="s">
        <v>64</v>
      </c>
      <c r="H6" s="1176" t="s">
        <v>145</v>
      </c>
      <c r="I6" s="1183" t="s">
        <v>17</v>
      </c>
      <c r="J6" s="1184"/>
      <c r="K6" s="1184"/>
      <c r="L6" s="1184"/>
      <c r="M6" s="1184"/>
      <c r="N6" s="1185"/>
      <c r="O6" s="1149" t="s">
        <v>35</v>
      </c>
      <c r="P6" s="1149" t="s">
        <v>18</v>
      </c>
      <c r="Q6" s="1149" t="s">
        <v>19</v>
      </c>
      <c r="R6" s="1170" t="s">
        <v>14</v>
      </c>
      <c r="S6" s="1170" t="s">
        <v>15</v>
      </c>
      <c r="T6" s="1170" t="s">
        <v>16</v>
      </c>
      <c r="U6" s="1172"/>
      <c r="V6" s="1172"/>
      <c r="W6" s="1190"/>
      <c r="X6" s="1182"/>
    </row>
    <row r="7" spans="1:24" s="17" customFormat="1" ht="37.5">
      <c r="B7" s="1194"/>
      <c r="C7" s="1194"/>
      <c r="D7" s="1194"/>
      <c r="E7" s="1194"/>
      <c r="F7" s="1195"/>
      <c r="G7" s="1190"/>
      <c r="H7" s="1195"/>
      <c r="I7" s="18" t="s">
        <v>20</v>
      </c>
      <c r="J7" s="18" t="s">
        <v>21</v>
      </c>
      <c r="K7" s="19" t="s">
        <v>22</v>
      </c>
      <c r="L7" s="19" t="s">
        <v>23</v>
      </c>
      <c r="M7" s="19" t="s">
        <v>24</v>
      </c>
      <c r="N7" s="19" t="s">
        <v>25</v>
      </c>
      <c r="O7" s="1186"/>
      <c r="P7" s="1186"/>
      <c r="Q7" s="1186"/>
      <c r="R7" s="1180"/>
      <c r="S7" s="1180"/>
      <c r="T7" s="1180"/>
      <c r="U7" s="1186"/>
      <c r="V7" s="1186"/>
      <c r="W7" s="1191"/>
      <c r="X7" s="1182"/>
    </row>
    <row r="8" spans="1:24" ht="20.100000000000001" customHeight="1">
      <c r="B8" s="6">
        <v>1</v>
      </c>
      <c r="C8" s="101" t="s">
        <v>58</v>
      </c>
      <c r="D8" s="102" t="s">
        <v>286</v>
      </c>
      <c r="E8" s="52">
        <v>50</v>
      </c>
      <c r="F8" s="53">
        <v>30000</v>
      </c>
      <c r="G8" s="54">
        <f>ROUNDDOWN(E8*F8,0)</f>
        <v>1500000</v>
      </c>
      <c r="H8" s="55">
        <v>1</v>
      </c>
      <c r="I8" s="56">
        <v>1500000</v>
      </c>
      <c r="J8" s="56"/>
      <c r="K8" s="56"/>
      <c r="L8" s="57"/>
      <c r="M8" s="57"/>
      <c r="N8" s="57"/>
      <c r="O8" s="56"/>
      <c r="P8" s="56"/>
      <c r="Q8" s="56"/>
      <c r="R8" s="56"/>
      <c r="S8" s="56"/>
      <c r="T8" s="56"/>
      <c r="U8" s="56">
        <f>SUM(I8:T8)</f>
        <v>1500000</v>
      </c>
      <c r="V8" s="56"/>
      <c r="W8" s="58">
        <f>SUM(U8,V8)</f>
        <v>1500000</v>
      </c>
      <c r="X8" s="29" t="str">
        <f t="shared" ref="X8:X22" si="0">IF(G8=W8,"○","×")</f>
        <v>○</v>
      </c>
    </row>
    <row r="9" spans="1:24" ht="20.100000000000001" customHeight="1">
      <c r="B9" s="6">
        <v>2</v>
      </c>
      <c r="C9" s="103" t="s">
        <v>51</v>
      </c>
      <c r="D9" s="104" t="s">
        <v>287</v>
      </c>
      <c r="E9" s="59">
        <v>2</v>
      </c>
      <c r="F9" s="60">
        <v>250000</v>
      </c>
      <c r="G9" s="54">
        <f t="shared" ref="G9:G19" si="1">ROUNDDOWN(E9*F9,0)</f>
        <v>500000</v>
      </c>
      <c r="H9" s="55">
        <v>1</v>
      </c>
      <c r="I9" s="56">
        <v>500000</v>
      </c>
      <c r="J9" s="56"/>
      <c r="K9" s="56"/>
      <c r="L9" s="57"/>
      <c r="M9" s="57"/>
      <c r="N9" s="57"/>
      <c r="O9" s="56"/>
      <c r="P9" s="56"/>
      <c r="Q9" s="56"/>
      <c r="R9" s="56"/>
      <c r="S9" s="56"/>
      <c r="T9" s="56"/>
      <c r="U9" s="56">
        <f t="shared" ref="U9:U19" si="2">SUM(I9:T9)</f>
        <v>500000</v>
      </c>
      <c r="V9" s="56"/>
      <c r="W9" s="58">
        <f t="shared" ref="W9:W20" si="3">SUM(U9,V9)</f>
        <v>500000</v>
      </c>
      <c r="X9" s="29" t="str">
        <f t="shared" si="0"/>
        <v>○</v>
      </c>
    </row>
    <row r="10" spans="1:24" ht="20.100000000000001" customHeight="1">
      <c r="B10" s="267">
        <v>3</v>
      </c>
      <c r="C10" s="268" t="s">
        <v>288</v>
      </c>
      <c r="D10" s="269" t="s">
        <v>3193</v>
      </c>
      <c r="E10" s="270">
        <v>2</v>
      </c>
      <c r="F10" s="271">
        <v>50000</v>
      </c>
      <c r="G10" s="272">
        <f t="shared" si="1"/>
        <v>100000</v>
      </c>
      <c r="H10" s="273">
        <v>2</v>
      </c>
      <c r="I10" s="274">
        <v>100000</v>
      </c>
      <c r="J10" s="274"/>
      <c r="K10" s="274"/>
      <c r="L10" s="275"/>
      <c r="M10" s="275"/>
      <c r="N10" s="275"/>
      <c r="O10" s="274"/>
      <c r="P10" s="274"/>
      <c r="Q10" s="274"/>
      <c r="R10" s="274"/>
      <c r="S10" s="274"/>
      <c r="T10" s="274"/>
      <c r="U10" s="274">
        <f t="shared" si="2"/>
        <v>100000</v>
      </c>
      <c r="V10" s="274"/>
      <c r="W10" s="276">
        <f t="shared" si="3"/>
        <v>100000</v>
      </c>
      <c r="X10" s="29" t="str">
        <f t="shared" si="0"/>
        <v>○</v>
      </c>
    </row>
    <row r="11" spans="1:24" ht="20.100000000000001" customHeight="1">
      <c r="B11" s="267">
        <v>4</v>
      </c>
      <c r="C11" s="268" t="s">
        <v>290</v>
      </c>
      <c r="D11" s="269" t="s">
        <v>291</v>
      </c>
      <c r="E11" s="270">
        <v>2</v>
      </c>
      <c r="F11" s="271">
        <v>10000</v>
      </c>
      <c r="G11" s="272">
        <f t="shared" ref="G11" si="4">ROUNDDOWN(E11*F11,0)</f>
        <v>20000</v>
      </c>
      <c r="H11" s="273">
        <v>2</v>
      </c>
      <c r="I11" s="274">
        <v>20000</v>
      </c>
      <c r="J11" s="274"/>
      <c r="K11" s="274"/>
      <c r="L11" s="275"/>
      <c r="M11" s="275"/>
      <c r="N11" s="275"/>
      <c r="O11" s="274"/>
      <c r="P11" s="274"/>
      <c r="Q11" s="274"/>
      <c r="R11" s="274"/>
      <c r="S11" s="274"/>
      <c r="T11" s="274"/>
      <c r="U11" s="274">
        <f t="shared" ref="U11" si="5">SUM(I11:T11)</f>
        <v>20000</v>
      </c>
      <c r="V11" s="274"/>
      <c r="W11" s="276">
        <f t="shared" ref="W11" si="6">SUM(U11,V11)</f>
        <v>20000</v>
      </c>
      <c r="X11" s="259" t="str">
        <f t="shared" ref="X11" si="7">IF(G11=W11,"○","×")</f>
        <v>○</v>
      </c>
    </row>
    <row r="12" spans="1:24" ht="20.100000000000001" customHeight="1">
      <c r="B12" s="277">
        <v>5</v>
      </c>
      <c r="C12" s="103" t="s">
        <v>60</v>
      </c>
      <c r="D12" s="104"/>
      <c r="E12" s="59">
        <v>1</v>
      </c>
      <c r="F12" s="60">
        <v>40000</v>
      </c>
      <c r="G12" s="54">
        <f t="shared" si="1"/>
        <v>40000</v>
      </c>
      <c r="H12" s="55">
        <v>3</v>
      </c>
      <c r="I12" s="56"/>
      <c r="J12" s="56">
        <v>40000</v>
      </c>
      <c r="K12" s="56"/>
      <c r="L12" s="57"/>
      <c r="M12" s="57"/>
      <c r="N12" s="57"/>
      <c r="O12" s="56"/>
      <c r="P12" s="56"/>
      <c r="Q12" s="56"/>
      <c r="R12" s="56"/>
      <c r="S12" s="56"/>
      <c r="T12" s="56"/>
      <c r="U12" s="56">
        <f t="shared" si="2"/>
        <v>40000</v>
      </c>
      <c r="V12" s="56"/>
      <c r="W12" s="58">
        <f t="shared" si="3"/>
        <v>40000</v>
      </c>
      <c r="X12" s="29" t="str">
        <f t="shared" si="0"/>
        <v>○</v>
      </c>
    </row>
    <row r="13" spans="1:24" ht="20.100000000000001" customHeight="1">
      <c r="B13" s="277">
        <v>6</v>
      </c>
      <c r="C13" s="103" t="s">
        <v>61</v>
      </c>
      <c r="D13" s="104"/>
      <c r="E13" s="59">
        <v>1</v>
      </c>
      <c r="F13" s="60">
        <v>20000</v>
      </c>
      <c r="G13" s="54">
        <f t="shared" si="1"/>
        <v>20000</v>
      </c>
      <c r="H13" s="55">
        <v>4</v>
      </c>
      <c r="I13" s="56"/>
      <c r="J13" s="56">
        <v>20000</v>
      </c>
      <c r="K13" s="56"/>
      <c r="L13" s="57"/>
      <c r="M13" s="57"/>
      <c r="N13" s="57"/>
      <c r="O13" s="56"/>
      <c r="P13" s="56"/>
      <c r="Q13" s="56"/>
      <c r="R13" s="56"/>
      <c r="S13" s="56"/>
      <c r="T13" s="56"/>
      <c r="U13" s="56">
        <f t="shared" si="2"/>
        <v>20000</v>
      </c>
      <c r="V13" s="56"/>
      <c r="W13" s="58">
        <f t="shared" si="3"/>
        <v>20000</v>
      </c>
      <c r="X13" s="29" t="str">
        <f t="shared" si="0"/>
        <v>○</v>
      </c>
    </row>
    <row r="14" spans="1:24" ht="20.100000000000001" customHeight="1">
      <c r="B14" s="277">
        <v>7</v>
      </c>
      <c r="C14" s="103" t="s">
        <v>52</v>
      </c>
      <c r="D14" s="104" t="s">
        <v>57</v>
      </c>
      <c r="E14" s="59">
        <v>5</v>
      </c>
      <c r="F14" s="60">
        <v>40000</v>
      </c>
      <c r="G14" s="54">
        <f t="shared" si="1"/>
        <v>200000</v>
      </c>
      <c r="H14" s="55">
        <v>5</v>
      </c>
      <c r="I14" s="56">
        <v>200000</v>
      </c>
      <c r="J14" s="56"/>
      <c r="K14" s="56"/>
      <c r="L14" s="57"/>
      <c r="M14" s="57"/>
      <c r="N14" s="57"/>
      <c r="O14" s="56"/>
      <c r="P14" s="56"/>
      <c r="Q14" s="56"/>
      <c r="R14" s="56"/>
      <c r="S14" s="56"/>
      <c r="T14" s="56"/>
      <c r="U14" s="56">
        <f t="shared" si="2"/>
        <v>200000</v>
      </c>
      <c r="V14" s="56"/>
      <c r="W14" s="58">
        <f t="shared" si="3"/>
        <v>200000</v>
      </c>
      <c r="X14" s="29" t="str">
        <f t="shared" si="0"/>
        <v>○</v>
      </c>
    </row>
    <row r="15" spans="1:24" ht="20.100000000000001" customHeight="1">
      <c r="B15" s="277">
        <v>8</v>
      </c>
      <c r="C15" s="103" t="s">
        <v>53</v>
      </c>
      <c r="D15" s="104"/>
      <c r="E15" s="59">
        <v>1</v>
      </c>
      <c r="F15" s="60">
        <v>10000</v>
      </c>
      <c r="G15" s="54">
        <f t="shared" si="1"/>
        <v>10000</v>
      </c>
      <c r="H15" s="55">
        <v>5</v>
      </c>
      <c r="I15" s="56"/>
      <c r="J15" s="56">
        <v>10000</v>
      </c>
      <c r="K15" s="56"/>
      <c r="L15" s="57"/>
      <c r="M15" s="57"/>
      <c r="N15" s="57"/>
      <c r="O15" s="56"/>
      <c r="P15" s="56"/>
      <c r="Q15" s="56"/>
      <c r="R15" s="56"/>
      <c r="S15" s="56"/>
      <c r="T15" s="56"/>
      <c r="U15" s="56">
        <f t="shared" si="2"/>
        <v>10000</v>
      </c>
      <c r="V15" s="56"/>
      <c r="W15" s="58">
        <f t="shared" si="3"/>
        <v>10000</v>
      </c>
      <c r="X15" s="29" t="str">
        <f t="shared" si="0"/>
        <v>○</v>
      </c>
    </row>
    <row r="16" spans="1:24" ht="68.25" customHeight="1">
      <c r="B16" s="277">
        <v>9</v>
      </c>
      <c r="C16" s="103" t="s">
        <v>59</v>
      </c>
      <c r="D16" s="105" t="s">
        <v>3341</v>
      </c>
      <c r="E16" s="59">
        <v>25</v>
      </c>
      <c r="F16" s="60">
        <v>20000</v>
      </c>
      <c r="G16" s="54">
        <f t="shared" si="1"/>
        <v>500000</v>
      </c>
      <c r="H16" s="55">
        <v>5</v>
      </c>
      <c r="I16" s="56"/>
      <c r="J16" s="56">
        <v>500000</v>
      </c>
      <c r="K16" s="56"/>
      <c r="L16" s="57"/>
      <c r="M16" s="57"/>
      <c r="N16" s="57"/>
      <c r="O16" s="56"/>
      <c r="P16" s="56"/>
      <c r="Q16" s="56"/>
      <c r="R16" s="56"/>
      <c r="S16" s="56"/>
      <c r="T16" s="56"/>
      <c r="U16" s="56">
        <f t="shared" ref="U16" si="8">SUM(I16:T16)</f>
        <v>500000</v>
      </c>
      <c r="V16" s="56"/>
      <c r="W16" s="58">
        <f t="shared" si="3"/>
        <v>500000</v>
      </c>
      <c r="X16" s="29" t="str">
        <f t="shared" si="0"/>
        <v>○</v>
      </c>
    </row>
    <row r="17" spans="2:24" ht="68.25" customHeight="1">
      <c r="B17" s="277">
        <v>10</v>
      </c>
      <c r="C17" s="103" t="s">
        <v>54</v>
      </c>
      <c r="D17" s="105" t="s">
        <v>3340</v>
      </c>
      <c r="E17" s="59">
        <v>20</v>
      </c>
      <c r="F17" s="60">
        <v>20000</v>
      </c>
      <c r="G17" s="54">
        <f t="shared" si="1"/>
        <v>400000</v>
      </c>
      <c r="H17" s="55">
        <v>5</v>
      </c>
      <c r="I17" s="56"/>
      <c r="J17" s="56">
        <v>400000</v>
      </c>
      <c r="K17" s="56"/>
      <c r="L17" s="57"/>
      <c r="M17" s="57"/>
      <c r="N17" s="57"/>
      <c r="O17" s="56"/>
      <c r="P17" s="56"/>
      <c r="Q17" s="56"/>
      <c r="R17" s="56"/>
      <c r="S17" s="56"/>
      <c r="T17" s="56"/>
      <c r="U17" s="56">
        <f t="shared" si="2"/>
        <v>400000</v>
      </c>
      <c r="V17" s="56"/>
      <c r="W17" s="58">
        <f t="shared" si="3"/>
        <v>400000</v>
      </c>
      <c r="X17" s="29" t="str">
        <f t="shared" si="0"/>
        <v>○</v>
      </c>
    </row>
    <row r="18" spans="2:24" ht="20.100000000000001" customHeight="1">
      <c r="B18" s="277">
        <v>11</v>
      </c>
      <c r="C18" s="103" t="s">
        <v>55</v>
      </c>
      <c r="D18" s="104" t="s">
        <v>3342</v>
      </c>
      <c r="E18" s="59">
        <v>1</v>
      </c>
      <c r="F18" s="60">
        <v>100000</v>
      </c>
      <c r="G18" s="54">
        <f>ROUNDDOWN(E18*F18,0)</f>
        <v>100000</v>
      </c>
      <c r="H18" s="55">
        <v>6</v>
      </c>
      <c r="I18" s="56"/>
      <c r="J18" s="56"/>
      <c r="K18" s="56"/>
      <c r="L18" s="57"/>
      <c r="M18" s="57"/>
      <c r="N18" s="57"/>
      <c r="O18" s="56"/>
      <c r="P18" s="56"/>
      <c r="Q18" s="56"/>
      <c r="R18" s="56"/>
      <c r="S18" s="56"/>
      <c r="T18" s="56"/>
      <c r="U18" s="56">
        <f t="shared" si="2"/>
        <v>0</v>
      </c>
      <c r="V18" s="56">
        <v>100000</v>
      </c>
      <c r="W18" s="58">
        <f t="shared" si="3"/>
        <v>100000</v>
      </c>
      <c r="X18" s="29" t="str">
        <f t="shared" si="0"/>
        <v>○</v>
      </c>
    </row>
    <row r="19" spans="2:24" ht="20.100000000000001" customHeight="1">
      <c r="B19" s="277">
        <v>12</v>
      </c>
      <c r="C19" s="103" t="s">
        <v>56</v>
      </c>
      <c r="D19" s="104" t="s">
        <v>3342</v>
      </c>
      <c r="E19" s="59">
        <v>1</v>
      </c>
      <c r="F19" s="60">
        <v>20000</v>
      </c>
      <c r="G19" s="54">
        <f t="shared" si="1"/>
        <v>20000</v>
      </c>
      <c r="H19" s="55">
        <v>6</v>
      </c>
      <c r="I19" s="56"/>
      <c r="J19" s="56"/>
      <c r="K19" s="56"/>
      <c r="L19" s="57"/>
      <c r="M19" s="57"/>
      <c r="N19" s="57"/>
      <c r="O19" s="56"/>
      <c r="P19" s="56"/>
      <c r="Q19" s="56"/>
      <c r="R19" s="56"/>
      <c r="S19" s="56"/>
      <c r="T19" s="56"/>
      <c r="U19" s="56">
        <f t="shared" si="2"/>
        <v>0</v>
      </c>
      <c r="V19" s="56">
        <v>20000</v>
      </c>
      <c r="W19" s="58">
        <f t="shared" si="3"/>
        <v>20000</v>
      </c>
      <c r="X19" s="29" t="str">
        <f t="shared" si="0"/>
        <v>○</v>
      </c>
    </row>
    <row r="20" spans="2:24" ht="20.100000000000001" customHeight="1" thickBot="1">
      <c r="B20" s="34" t="s">
        <v>26</v>
      </c>
      <c r="C20" s="106"/>
      <c r="D20" s="106"/>
      <c r="E20" s="61"/>
      <c r="F20" s="62"/>
      <c r="G20" s="63">
        <f>SUM(G8:G19)</f>
        <v>3410000</v>
      </c>
      <c r="H20" s="64"/>
      <c r="I20" s="65">
        <f>SUM(I8:I19)</f>
        <v>2320000</v>
      </c>
      <c r="J20" s="65">
        <f>SUM(J8:J19)</f>
        <v>970000</v>
      </c>
      <c r="K20" s="65">
        <f>SUM(K8:K19)</f>
        <v>0</v>
      </c>
      <c r="L20" s="66"/>
      <c r="M20" s="66"/>
      <c r="N20" s="66"/>
      <c r="O20" s="65">
        <f t="shared" ref="O20:V20" si="9">SUM(O8:O19)</f>
        <v>0</v>
      </c>
      <c r="P20" s="65">
        <f t="shared" si="9"/>
        <v>0</v>
      </c>
      <c r="Q20" s="65">
        <f t="shared" si="9"/>
        <v>0</v>
      </c>
      <c r="R20" s="65">
        <f t="shared" si="9"/>
        <v>0</v>
      </c>
      <c r="S20" s="65">
        <f t="shared" si="9"/>
        <v>0</v>
      </c>
      <c r="T20" s="65">
        <f t="shared" si="9"/>
        <v>0</v>
      </c>
      <c r="U20" s="65">
        <f t="shared" si="9"/>
        <v>3290000</v>
      </c>
      <c r="V20" s="65">
        <f t="shared" si="9"/>
        <v>120000</v>
      </c>
      <c r="W20" s="67">
        <f t="shared" si="3"/>
        <v>3410000</v>
      </c>
      <c r="X20" s="37" t="str">
        <f t="shared" si="0"/>
        <v>○</v>
      </c>
    </row>
    <row r="21" spans="2:24" ht="20.100000000000001" customHeight="1">
      <c r="B21" s="1173" t="s">
        <v>69</v>
      </c>
      <c r="C21" s="68" t="s">
        <v>27</v>
      </c>
      <c r="D21" s="107"/>
      <c r="E21" s="69"/>
      <c r="F21" s="70"/>
      <c r="G21" s="71">
        <v>20000</v>
      </c>
      <c r="H21" s="72">
        <v>7</v>
      </c>
      <c r="I21" s="73"/>
      <c r="J21" s="73"/>
      <c r="K21" s="73"/>
      <c r="L21" s="74">
        <f>IF(G21="","",U21)</f>
        <v>19296</v>
      </c>
      <c r="M21" s="73"/>
      <c r="N21" s="73"/>
      <c r="O21" s="73"/>
      <c r="P21" s="73"/>
      <c r="Q21" s="73"/>
      <c r="R21" s="73"/>
      <c r="S21" s="73"/>
      <c r="T21" s="73"/>
      <c r="U21" s="74">
        <f>IF(OR($U$20=0,G21=""),"",ROUNDDOWN(G21*$U$20/$W$20,0))</f>
        <v>19296</v>
      </c>
      <c r="V21" s="74">
        <f>IF(U21="","",G21-U21)</f>
        <v>704</v>
      </c>
      <c r="W21" s="75">
        <f>SUM(U21,V21)</f>
        <v>20000</v>
      </c>
      <c r="X21" s="50" t="str">
        <f t="shared" si="0"/>
        <v>○</v>
      </c>
    </row>
    <row r="22" spans="2:24" ht="20.100000000000001" customHeight="1">
      <c r="B22" s="1174"/>
      <c r="C22" s="76" t="s">
        <v>29</v>
      </c>
      <c r="D22" s="91"/>
      <c r="E22" s="77"/>
      <c r="F22" s="78"/>
      <c r="G22" s="54">
        <v>95746</v>
      </c>
      <c r="H22" s="55">
        <v>8</v>
      </c>
      <c r="I22" s="57"/>
      <c r="J22" s="57"/>
      <c r="K22" s="57"/>
      <c r="L22" s="57"/>
      <c r="M22" s="56">
        <f>IF(G22="","",U22)</f>
        <v>92376</v>
      </c>
      <c r="N22" s="57"/>
      <c r="O22" s="57"/>
      <c r="P22" s="57"/>
      <c r="Q22" s="57"/>
      <c r="R22" s="57"/>
      <c r="S22" s="57"/>
      <c r="T22" s="57"/>
      <c r="U22" s="56">
        <f>IF(OR($U$20=0,G22=""),"",ROUNDDOWN(G22*$U$20/$W$20,0))</f>
        <v>92376</v>
      </c>
      <c r="V22" s="56">
        <f>IF(U22="","",G22-U22)</f>
        <v>3370</v>
      </c>
      <c r="W22" s="58">
        <f>SUM(U22,V22)</f>
        <v>95746</v>
      </c>
      <c r="X22" s="39" t="str">
        <f t="shared" si="0"/>
        <v>○</v>
      </c>
    </row>
    <row r="23" spans="2:24" ht="20.100000000000001" customHeight="1" thickBot="1">
      <c r="B23" s="1175"/>
      <c r="C23" s="79" t="s">
        <v>30</v>
      </c>
      <c r="D23" s="108"/>
      <c r="E23" s="80"/>
      <c r="F23" s="81"/>
      <c r="G23" s="63">
        <v>76381</v>
      </c>
      <c r="H23" s="64">
        <v>9</v>
      </c>
      <c r="I23" s="66"/>
      <c r="J23" s="66"/>
      <c r="K23" s="66"/>
      <c r="L23" s="66"/>
      <c r="M23" s="66"/>
      <c r="N23" s="65">
        <f>IF(G23="","",U23)</f>
        <v>73693</v>
      </c>
      <c r="O23" s="66"/>
      <c r="P23" s="66"/>
      <c r="Q23" s="66"/>
      <c r="R23" s="66"/>
      <c r="S23" s="66"/>
      <c r="T23" s="66"/>
      <c r="U23" s="65">
        <f>IF(OR($U$20=0,G23=""),"",ROUNDDOWN(G23*$U$20/$W$20,0))</f>
        <v>73693</v>
      </c>
      <c r="V23" s="65">
        <f>IF(U23="","",G23-U23)</f>
        <v>2688</v>
      </c>
      <c r="W23" s="67">
        <f>SUM(U23,V23)</f>
        <v>76381</v>
      </c>
      <c r="X23" s="37" t="str">
        <f>IF(G23=W23,"○","×")</f>
        <v>○</v>
      </c>
    </row>
    <row r="24" spans="2:24" ht="20.100000000000001" customHeight="1">
      <c r="B24" s="47"/>
      <c r="C24" s="82" t="s">
        <v>67</v>
      </c>
      <c r="D24" s="83"/>
      <c r="E24" s="84"/>
      <c r="F24" s="85"/>
      <c r="G24" s="86">
        <v>500000</v>
      </c>
      <c r="H24" s="87">
        <v>10</v>
      </c>
      <c r="I24" s="88"/>
      <c r="J24" s="88"/>
      <c r="K24" s="88"/>
      <c r="L24" s="88"/>
      <c r="M24" s="88"/>
      <c r="N24" s="88"/>
      <c r="O24" s="88"/>
      <c r="P24" s="88"/>
      <c r="Q24" s="89">
        <f>IF(G24="","",U24)</f>
        <v>482401</v>
      </c>
      <c r="R24" s="88"/>
      <c r="S24" s="88"/>
      <c r="T24" s="88"/>
      <c r="U24" s="89">
        <f>IF(OR($U$22=0,G24=""),"",ROUNDDOWN(G24*$U$22/$W$22,0))</f>
        <v>482401</v>
      </c>
      <c r="V24" s="89">
        <f t="shared" ref="V24:V25" si="10">IF(U24="","",G24-U24)</f>
        <v>17599</v>
      </c>
      <c r="W24" s="90">
        <f t="shared" ref="W24" si="11">SUM(U24,V24)</f>
        <v>500000</v>
      </c>
      <c r="X24" s="33" t="str">
        <f t="shared" ref="X24:X25" si="12">IF(G24=W24,"○","×")</f>
        <v>○</v>
      </c>
    </row>
    <row r="25" spans="2:24" ht="20.100000000000001" customHeight="1">
      <c r="B25" s="31"/>
      <c r="C25" s="76" t="s">
        <v>68</v>
      </c>
      <c r="D25" s="91"/>
      <c r="E25" s="77"/>
      <c r="F25" s="78"/>
      <c r="G25" s="54">
        <v>800000</v>
      </c>
      <c r="H25" s="55">
        <v>11</v>
      </c>
      <c r="I25" s="57"/>
      <c r="J25" s="57"/>
      <c r="K25" s="57"/>
      <c r="L25" s="57"/>
      <c r="M25" s="57"/>
      <c r="N25" s="57"/>
      <c r="O25" s="57"/>
      <c r="P25" s="57"/>
      <c r="Q25" s="56">
        <f>IF(G25="","",U25)</f>
        <v>771842</v>
      </c>
      <c r="R25" s="57"/>
      <c r="S25" s="57"/>
      <c r="T25" s="57"/>
      <c r="U25" s="56">
        <f>IF(OR($U$22=0,G25=""),"",ROUNDDOWN(G25*$U$22/$W$22,0))</f>
        <v>771842</v>
      </c>
      <c r="V25" s="56">
        <f t="shared" si="10"/>
        <v>28158</v>
      </c>
      <c r="W25" s="58">
        <f>SUM(U25,V25)</f>
        <v>800000</v>
      </c>
      <c r="X25" s="30" t="str">
        <f t="shared" si="12"/>
        <v>○</v>
      </c>
    </row>
    <row r="26" spans="2:24" ht="20.100000000000001" customHeight="1" thickBot="1">
      <c r="B26" s="34" t="s">
        <v>26</v>
      </c>
      <c r="C26" s="92"/>
      <c r="D26" s="92"/>
      <c r="E26" s="93"/>
      <c r="F26" s="94"/>
      <c r="G26" s="63">
        <f>SUM(G21:G25)</f>
        <v>1492127</v>
      </c>
      <c r="H26" s="64"/>
      <c r="I26" s="65">
        <f>SUM(I21:I25)</f>
        <v>0</v>
      </c>
      <c r="J26" s="65">
        <f t="shared" ref="J26:T26" si="13">SUM(J21:J25)</f>
        <v>0</v>
      </c>
      <c r="K26" s="65">
        <f t="shared" si="13"/>
        <v>0</v>
      </c>
      <c r="L26" s="65">
        <f t="shared" si="13"/>
        <v>19296</v>
      </c>
      <c r="M26" s="65">
        <f t="shared" si="13"/>
        <v>92376</v>
      </c>
      <c r="N26" s="65">
        <f t="shared" si="13"/>
        <v>73693</v>
      </c>
      <c r="O26" s="65">
        <f t="shared" si="13"/>
        <v>0</v>
      </c>
      <c r="P26" s="65">
        <f t="shared" si="13"/>
        <v>0</v>
      </c>
      <c r="Q26" s="65">
        <f>SUM(Q21:Q25)</f>
        <v>1254243</v>
      </c>
      <c r="R26" s="65">
        <f t="shared" si="13"/>
        <v>0</v>
      </c>
      <c r="S26" s="65">
        <f t="shared" si="13"/>
        <v>0</v>
      </c>
      <c r="T26" s="65">
        <f t="shared" si="13"/>
        <v>0</v>
      </c>
      <c r="U26" s="65">
        <f>SUM(U21:U25)</f>
        <v>1439608</v>
      </c>
      <c r="V26" s="65">
        <f>SUM(V21:V25)</f>
        <v>52519</v>
      </c>
      <c r="W26" s="65">
        <f>SUM(W21:W25)</f>
        <v>1492127</v>
      </c>
      <c r="X26" s="37" t="str">
        <f>IF(G26=W26,"○","×")</f>
        <v>○</v>
      </c>
    </row>
    <row r="27" spans="2:24" ht="20.100000000000001" customHeight="1">
      <c r="B27" s="38" t="s">
        <v>31</v>
      </c>
      <c r="C27" s="95"/>
      <c r="D27" s="95"/>
      <c r="E27" s="96"/>
      <c r="F27" s="97"/>
      <c r="G27" s="98">
        <f>G20+G26</f>
        <v>4902127</v>
      </c>
      <c r="H27" s="87"/>
      <c r="I27" s="99">
        <f t="shared" ref="I27:V27" si="14">I20+I26</f>
        <v>2320000</v>
      </c>
      <c r="J27" s="99">
        <f t="shared" si="14"/>
        <v>970000</v>
      </c>
      <c r="K27" s="99">
        <f t="shared" si="14"/>
        <v>0</v>
      </c>
      <c r="L27" s="99">
        <f t="shared" si="14"/>
        <v>19296</v>
      </c>
      <c r="M27" s="99">
        <f t="shared" si="14"/>
        <v>92376</v>
      </c>
      <c r="N27" s="99">
        <f t="shared" si="14"/>
        <v>73693</v>
      </c>
      <c r="O27" s="99">
        <f t="shared" si="14"/>
        <v>0</v>
      </c>
      <c r="P27" s="99">
        <f t="shared" si="14"/>
        <v>0</v>
      </c>
      <c r="Q27" s="99">
        <f>Q20+Q26</f>
        <v>1254243</v>
      </c>
      <c r="R27" s="99">
        <f t="shared" si="14"/>
        <v>0</v>
      </c>
      <c r="S27" s="99">
        <f t="shared" si="14"/>
        <v>0</v>
      </c>
      <c r="T27" s="99">
        <f t="shared" si="14"/>
        <v>0</v>
      </c>
      <c r="U27" s="89">
        <f>U20+U26</f>
        <v>4729608</v>
      </c>
      <c r="V27" s="89">
        <f t="shared" si="14"/>
        <v>172519</v>
      </c>
      <c r="W27" s="90">
        <f>SUM(U27,V27)</f>
        <v>4902127</v>
      </c>
      <c r="X27" s="33" t="str">
        <f>IF(G27=W27,"○","×")</f>
        <v>○</v>
      </c>
    </row>
    <row r="28" spans="2:24" ht="20.100000000000001" customHeight="1">
      <c r="B28" s="9"/>
      <c r="C28" s="10"/>
      <c r="D28" s="23"/>
      <c r="E28" s="24"/>
      <c r="F28" s="23"/>
      <c r="G28" s="25"/>
      <c r="H28" s="23"/>
      <c r="I28" s="26"/>
      <c r="J28" s="26"/>
      <c r="K28" s="26"/>
      <c r="L28" s="26"/>
      <c r="M28" s="45" t="s">
        <v>72</v>
      </c>
      <c r="N28" s="89">
        <f>SUM(I27:N27)</f>
        <v>3475365</v>
      </c>
      <c r="O28" s="26"/>
      <c r="P28" s="46" t="s">
        <v>71</v>
      </c>
      <c r="Q28" s="89">
        <f>SUM(I27:Q27)</f>
        <v>4729608</v>
      </c>
      <c r="R28" s="26"/>
      <c r="S28" s="26"/>
      <c r="T28" s="26"/>
      <c r="U28" s="26"/>
      <c r="V28" s="45" t="s">
        <v>70</v>
      </c>
      <c r="W28" s="58">
        <f>IF('C-1 別紙2'!E16="消費税抜き",0,ROUNDDOWN(W27*0.1,0))</f>
        <v>490212</v>
      </c>
    </row>
    <row r="29" spans="2:24" ht="20.100000000000001" customHeight="1">
      <c r="V29" s="44" t="s">
        <v>31</v>
      </c>
      <c r="W29" s="58">
        <f>W27+W28</f>
        <v>5392339</v>
      </c>
    </row>
    <row r="30" spans="2:24" ht="18" customHeight="1"/>
    <row r="31" spans="2:24" ht="18" customHeight="1"/>
  </sheetData>
  <mergeCells count="24">
    <mergeCell ref="I5:Q5"/>
    <mergeCell ref="U5:U7"/>
    <mergeCell ref="T6:T7"/>
    <mergeCell ref="D6:D7"/>
    <mergeCell ref="E6:E7"/>
    <mergeCell ref="F6:F7"/>
    <mergeCell ref="G6:G7"/>
    <mergeCell ref="H6:H7"/>
    <mergeCell ref="P2:T2"/>
    <mergeCell ref="B21:B23"/>
    <mergeCell ref="S6:S7"/>
    <mergeCell ref="X4:X7"/>
    <mergeCell ref="I6:N6"/>
    <mergeCell ref="O6:O7"/>
    <mergeCell ref="P6:P7"/>
    <mergeCell ref="Q6:Q7"/>
    <mergeCell ref="R6:R7"/>
    <mergeCell ref="B4:H4"/>
    <mergeCell ref="I4:U4"/>
    <mergeCell ref="V4:V7"/>
    <mergeCell ref="W4:W7"/>
    <mergeCell ref="B5:B7"/>
    <mergeCell ref="C5:C7"/>
    <mergeCell ref="D5:H5"/>
  </mergeCells>
  <phoneticPr fontId="8"/>
  <conditionalFormatting sqref="P2">
    <cfRule type="cellIs" dxfId="93" priority="1" operator="equal">
      <formula>""</formula>
    </cfRule>
  </conditionalFormatting>
  <dataValidations count="2">
    <dataValidation imeMode="off" allowBlank="1" showInputMessage="1" showErrorMessage="1" sqref="E21:T25 V21:V25 E8:T19 V8:V19" xr:uid="{00000000-0002-0000-0300-000000000000}"/>
    <dataValidation imeMode="hiragana" allowBlank="1" showInputMessage="1" showErrorMessage="1" sqref="L2:N2" xr:uid="{00000000-0002-0000-0300-000001000000}"/>
  </dataValidations>
  <pageMargins left="0.47244094488188981" right="0.19685039370078741" top="0.74803149606299213" bottom="0.74803149606299213" header="0.31496062992125984" footer="0.31496062992125984"/>
  <pageSetup paperSize="9" scale="61" orientation="landscape"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B05C68-84E6-4FA5-A727-3FB6DC56D1B2}">
  <sheetPr>
    <pageSetUpPr fitToPage="1"/>
  </sheetPr>
  <dimension ref="B1:AH43"/>
  <sheetViews>
    <sheetView showGridLines="0" view="pageBreakPreview" zoomScale="70" zoomScaleNormal="70" zoomScaleSheetLayoutView="70" workbookViewId="0"/>
  </sheetViews>
  <sheetFormatPr defaultColWidth="4.7109375" defaultRowHeight="13.5"/>
  <cols>
    <col min="1" max="24" width="4.7109375" style="826"/>
    <col min="25" max="25" width="4.7109375" style="843"/>
    <col min="26" max="28" width="4.7109375" style="826"/>
    <col min="29" max="29" width="4.7109375" style="844"/>
    <col min="30" max="32" width="4.7109375" style="826"/>
    <col min="33" max="34" width="25.42578125" style="826" customWidth="1"/>
    <col min="35" max="35" width="3.85546875" style="826" customWidth="1"/>
    <col min="36" max="16384" width="4.7109375" style="826"/>
  </cols>
  <sheetData>
    <row r="1" spans="2:34" ht="23.25" customHeight="1">
      <c r="B1" s="841"/>
      <c r="C1" s="842"/>
      <c r="D1" s="842"/>
      <c r="E1" s="842"/>
      <c r="F1" s="842"/>
      <c r="G1" s="842"/>
      <c r="H1" s="842"/>
      <c r="I1" s="842"/>
      <c r="J1" s="842"/>
      <c r="K1" s="842"/>
      <c r="L1" s="842"/>
    </row>
    <row r="2" spans="2:34" ht="42" customHeight="1">
      <c r="B2" s="1199" t="s">
        <v>146</v>
      </c>
      <c r="C2" s="1199"/>
      <c r="D2" s="1199"/>
      <c r="E2" s="1199"/>
      <c r="F2" s="1199"/>
      <c r="G2" s="1199"/>
      <c r="H2" s="1199"/>
      <c r="I2" s="1199"/>
      <c r="J2" s="1199"/>
      <c r="K2" s="1199"/>
      <c r="L2" s="1199"/>
      <c r="M2" s="1199"/>
      <c r="N2" s="1199"/>
      <c r="O2" s="1199"/>
      <c r="P2" s="1199"/>
      <c r="Q2" s="1199"/>
      <c r="R2" s="1199"/>
      <c r="S2" s="1199"/>
      <c r="T2" s="1199"/>
      <c r="U2" s="1199"/>
      <c r="V2" s="1199"/>
      <c r="W2" s="1199"/>
      <c r="X2" s="1199"/>
      <c r="Y2" s="1199"/>
      <c r="Z2" s="1199"/>
      <c r="AA2" s="1199"/>
      <c r="AB2" s="845"/>
      <c r="AC2" s="845"/>
      <c r="AD2" s="845"/>
    </row>
    <row r="3" spans="2:34" ht="17.25">
      <c r="B3" s="846"/>
      <c r="C3" s="847"/>
      <c r="D3" s="847"/>
      <c r="E3" s="847"/>
      <c r="F3" s="847"/>
      <c r="G3" s="847"/>
      <c r="H3" s="848"/>
      <c r="I3" s="849"/>
      <c r="J3" s="849"/>
      <c r="K3" s="849"/>
      <c r="L3" s="847"/>
    </row>
    <row r="4" spans="2:34" s="851" customFormat="1" ht="35.1" customHeight="1" thickBot="1">
      <c r="B4" s="850"/>
      <c r="C4" s="1201" t="s">
        <v>269</v>
      </c>
      <c r="D4" s="1201"/>
      <c r="E4" s="1201"/>
      <c r="F4" s="1201"/>
      <c r="G4" s="1201"/>
      <c r="H4" s="1200" t="str">
        <f>IF('A-2'!$D$4="","",'A-2'!$D$4)</f>
        <v/>
      </c>
      <c r="I4" s="1200"/>
      <c r="J4" s="1200"/>
      <c r="K4" s="1200"/>
      <c r="L4" s="1200"/>
      <c r="M4" s="1200"/>
      <c r="N4" s="1200"/>
      <c r="O4" s="1200"/>
      <c r="P4" s="1200"/>
      <c r="Q4" s="1200"/>
      <c r="R4" s="1200"/>
      <c r="S4" s="1200"/>
      <c r="T4" s="1200"/>
      <c r="U4" s="1200"/>
      <c r="V4" s="1200"/>
      <c r="Y4" s="852"/>
      <c r="AC4" s="853"/>
    </row>
    <row r="5" spans="2:34" s="851" customFormat="1" ht="17.25">
      <c r="B5" s="854"/>
      <c r="C5" s="854"/>
      <c r="D5" s="854"/>
      <c r="E5" s="854"/>
      <c r="F5" s="854"/>
      <c r="G5" s="854"/>
      <c r="H5" s="855"/>
      <c r="I5" s="841"/>
      <c r="J5" s="841"/>
      <c r="K5" s="841"/>
      <c r="L5" s="856"/>
      <c r="Y5" s="852"/>
      <c r="AC5" s="853"/>
    </row>
    <row r="6" spans="2:34" s="851" customFormat="1" ht="35.1" customHeight="1" thickBot="1">
      <c r="B6" s="850"/>
      <c r="C6" s="1202" t="s">
        <v>157</v>
      </c>
      <c r="D6" s="1202"/>
      <c r="E6" s="1202"/>
      <c r="F6" s="1202"/>
      <c r="G6" s="1202"/>
      <c r="H6" s="1202"/>
      <c r="I6" s="1202"/>
      <c r="J6" s="1202"/>
      <c r="K6" s="1202"/>
      <c r="L6" s="1202"/>
      <c r="M6" s="1202"/>
      <c r="N6" s="1202"/>
      <c r="O6" s="1202"/>
      <c r="P6" s="1202"/>
      <c r="Q6" s="1202"/>
      <c r="R6" s="1202"/>
      <c r="S6" s="1202"/>
      <c r="T6" s="1202"/>
      <c r="U6" s="1202"/>
      <c r="V6" s="1203" t="str">
        <f>IFERROR(IF(Y9="YES",AH6,IF(Y13="①",IF(AC21=0,AH6,AG6),IF(Y13="②",IF(AC28=0,AH6,AG6),IF(Y13="③",IF(AC35=0,AH6,AG6),IF(Y13="④",IF(AC40=0,AH6,AG6),IF(Y13="－",AG6,"")))))),"")</f>
        <v/>
      </c>
      <c r="W6" s="1203"/>
      <c r="X6" s="1203"/>
      <c r="Y6" s="1203"/>
      <c r="Z6" s="1203"/>
      <c r="AC6" s="853"/>
      <c r="AG6" s="857" t="s">
        <v>135</v>
      </c>
      <c r="AH6" s="857" t="s">
        <v>134</v>
      </c>
    </row>
    <row r="7" spans="2:34" s="851" customFormat="1" ht="35.1" customHeight="1">
      <c r="B7" s="858"/>
      <c r="C7" s="858"/>
      <c r="D7" s="858"/>
      <c r="E7" s="858"/>
      <c r="F7" s="858"/>
      <c r="G7" s="859"/>
      <c r="H7" s="859"/>
      <c r="I7" s="859"/>
      <c r="J7" s="859"/>
      <c r="K7" s="859"/>
      <c r="L7" s="859"/>
      <c r="M7" s="860"/>
      <c r="Y7" s="861"/>
      <c r="AC7" s="853"/>
    </row>
    <row r="8" spans="2:34" s="862" customFormat="1" ht="35.1" customHeight="1">
      <c r="C8" s="862" t="s">
        <v>160</v>
      </c>
      <c r="Y8" s="861"/>
      <c r="AC8" s="852"/>
    </row>
    <row r="9" spans="2:34" s="862" customFormat="1" ht="35.1" customHeight="1" thickBot="1">
      <c r="C9" s="1196" t="s">
        <v>159</v>
      </c>
      <c r="D9" s="1196"/>
      <c r="E9" s="1196"/>
      <c r="F9" s="1196"/>
      <c r="G9" s="1196"/>
      <c r="H9" s="1196"/>
      <c r="I9" s="1196"/>
      <c r="J9" s="1196"/>
      <c r="K9" s="1196"/>
      <c r="L9" s="1196"/>
      <c r="M9" s="1196"/>
      <c r="N9" s="1196"/>
      <c r="O9" s="1196"/>
      <c r="P9" s="1196"/>
      <c r="Q9" s="1196"/>
      <c r="R9" s="1196"/>
      <c r="S9" s="1196"/>
      <c r="T9" s="1196"/>
      <c r="U9" s="1196"/>
      <c r="V9" s="1196"/>
      <c r="W9" s="1196"/>
      <c r="Y9" s="1197"/>
      <c r="Z9" s="1197"/>
      <c r="AC9" s="852"/>
    </row>
    <row r="10" spans="2:34" s="862" customFormat="1" ht="17.25">
      <c r="C10" s="862" t="s">
        <v>158</v>
      </c>
      <c r="Y10" s="863"/>
      <c r="AC10" s="852"/>
    </row>
    <row r="11" spans="2:34" s="862" customFormat="1" ht="17.25">
      <c r="C11" s="862" t="s">
        <v>161</v>
      </c>
      <c r="Y11" s="863"/>
      <c r="AC11" s="852"/>
    </row>
    <row r="12" spans="2:34" s="862" customFormat="1" ht="35.1" customHeight="1">
      <c r="Y12" s="863"/>
      <c r="AC12" s="852"/>
    </row>
    <row r="13" spans="2:34" s="862" customFormat="1" ht="35.1" customHeight="1" thickBot="1">
      <c r="C13" s="862" t="s">
        <v>165</v>
      </c>
      <c r="Y13" s="1197"/>
      <c r="Z13" s="1197"/>
      <c r="AC13" s="852"/>
    </row>
    <row r="14" spans="2:34" s="862" customFormat="1" ht="35.1" customHeight="1">
      <c r="C14" s="1198" t="s">
        <v>166</v>
      </c>
      <c r="D14" s="1198"/>
      <c r="E14" s="1198"/>
      <c r="F14" s="1198"/>
      <c r="G14" s="1198"/>
      <c r="H14" s="1198"/>
      <c r="I14" s="1198"/>
      <c r="J14" s="1198"/>
      <c r="K14" s="1198"/>
      <c r="L14" s="1198"/>
      <c r="M14" s="1198"/>
      <c r="N14" s="1198"/>
      <c r="O14" s="1198"/>
      <c r="P14" s="1198"/>
      <c r="Q14" s="1198"/>
      <c r="R14" s="1198"/>
      <c r="S14" s="1198"/>
      <c r="T14" s="1198"/>
      <c r="U14" s="1198"/>
      <c r="V14" s="1198"/>
      <c r="W14" s="1198"/>
      <c r="Y14" s="864"/>
      <c r="AC14" s="852"/>
    </row>
    <row r="15" spans="2:34" s="862" customFormat="1" ht="35.1" customHeight="1">
      <c r="C15" s="1198" t="s">
        <v>167</v>
      </c>
      <c r="D15" s="1198"/>
      <c r="E15" s="1198"/>
      <c r="F15" s="1198"/>
      <c r="G15" s="1198"/>
      <c r="H15" s="1198"/>
      <c r="I15" s="1198"/>
      <c r="J15" s="1198"/>
      <c r="K15" s="1198"/>
      <c r="L15" s="1198"/>
      <c r="M15" s="1198"/>
      <c r="N15" s="1198"/>
      <c r="O15" s="1198"/>
      <c r="P15" s="1198"/>
      <c r="Q15" s="1198"/>
      <c r="R15" s="1198"/>
      <c r="S15" s="1198"/>
      <c r="T15" s="1198"/>
      <c r="U15" s="1198"/>
      <c r="V15" s="1198"/>
      <c r="W15" s="1198"/>
      <c r="Y15" s="864"/>
      <c r="AC15" s="852"/>
    </row>
    <row r="16" spans="2:34" s="862" customFormat="1" ht="35.1" customHeight="1">
      <c r="C16" s="1198" t="s">
        <v>168</v>
      </c>
      <c r="D16" s="1198"/>
      <c r="E16" s="1198"/>
      <c r="F16" s="1198"/>
      <c r="G16" s="1198"/>
      <c r="H16" s="1198"/>
      <c r="I16" s="1198"/>
      <c r="J16" s="1198"/>
      <c r="K16" s="1198"/>
      <c r="L16" s="1198"/>
      <c r="M16" s="1198"/>
      <c r="N16" s="1198"/>
      <c r="O16" s="1198"/>
      <c r="P16" s="1198"/>
      <c r="Q16" s="1198"/>
      <c r="R16" s="1198"/>
      <c r="S16" s="1198"/>
      <c r="T16" s="1198"/>
      <c r="U16" s="1198"/>
      <c r="V16" s="1198"/>
      <c r="W16" s="1198"/>
      <c r="Y16" s="864"/>
      <c r="AC16" s="852"/>
    </row>
    <row r="17" spans="3:29" s="862" customFormat="1" ht="35.1" customHeight="1">
      <c r="C17" s="1198" t="s">
        <v>163</v>
      </c>
      <c r="D17" s="1198"/>
      <c r="E17" s="1198"/>
      <c r="F17" s="1198"/>
      <c r="G17" s="1198"/>
      <c r="H17" s="1198"/>
      <c r="I17" s="1198"/>
      <c r="J17" s="1198"/>
      <c r="K17" s="1198"/>
      <c r="L17" s="1198"/>
      <c r="M17" s="1198"/>
      <c r="N17" s="1198"/>
      <c r="O17" s="1198"/>
      <c r="P17" s="1198"/>
      <c r="Q17" s="1198"/>
      <c r="R17" s="1198"/>
      <c r="S17" s="1198"/>
      <c r="T17" s="1198"/>
      <c r="U17" s="1198"/>
      <c r="V17" s="1198"/>
      <c r="W17" s="1198"/>
      <c r="Y17" s="864"/>
      <c r="AC17" s="852"/>
    </row>
    <row r="18" spans="3:29" s="862" customFormat="1" ht="17.25">
      <c r="C18" s="862" t="s">
        <v>172</v>
      </c>
      <c r="Y18" s="864"/>
      <c r="AC18" s="852"/>
    </row>
    <row r="19" spans="3:29" s="862" customFormat="1" ht="17.25">
      <c r="C19" s="862" t="s">
        <v>162</v>
      </c>
      <c r="Y19" s="863"/>
      <c r="AC19" s="852"/>
    </row>
    <row r="20" spans="3:29" s="862" customFormat="1" ht="35.1" customHeight="1">
      <c r="Y20" s="863"/>
      <c r="AC20" s="852"/>
    </row>
    <row r="21" spans="3:29" s="862" customFormat="1" ht="35.1" customHeight="1">
      <c r="C21" s="862" t="s">
        <v>164</v>
      </c>
      <c r="Y21" s="863"/>
      <c r="AC21" s="852">
        <f>COUNTIF(Y22:Z25,"NO")</f>
        <v>0</v>
      </c>
    </row>
    <row r="22" spans="3:29" s="862" customFormat="1" ht="35.1" customHeight="1" thickBot="1">
      <c r="C22" s="1196" t="s">
        <v>147</v>
      </c>
      <c r="D22" s="1196"/>
      <c r="E22" s="1196"/>
      <c r="F22" s="1196"/>
      <c r="G22" s="1196"/>
      <c r="H22" s="1196"/>
      <c r="I22" s="1196"/>
      <c r="J22" s="1196"/>
      <c r="K22" s="1196"/>
      <c r="L22" s="1196"/>
      <c r="M22" s="1196"/>
      <c r="N22" s="1196"/>
      <c r="O22" s="1196"/>
      <c r="P22" s="1196"/>
      <c r="Q22" s="1196"/>
      <c r="R22" s="1196"/>
      <c r="S22" s="1196"/>
      <c r="T22" s="1196"/>
      <c r="U22" s="1196"/>
      <c r="V22" s="1196"/>
      <c r="W22" s="1196"/>
      <c r="Y22" s="1197"/>
      <c r="Z22" s="1197"/>
      <c r="AC22" s="852"/>
    </row>
    <row r="23" spans="3:29" s="862" customFormat="1" ht="35.1" customHeight="1" thickBot="1">
      <c r="C23" s="1196" t="s">
        <v>148</v>
      </c>
      <c r="D23" s="1196"/>
      <c r="E23" s="1196"/>
      <c r="F23" s="1196"/>
      <c r="G23" s="1196"/>
      <c r="H23" s="1196"/>
      <c r="I23" s="1196"/>
      <c r="J23" s="1196"/>
      <c r="K23" s="1196"/>
      <c r="L23" s="1196"/>
      <c r="M23" s="1196"/>
      <c r="N23" s="1196"/>
      <c r="O23" s="1196"/>
      <c r="P23" s="1196"/>
      <c r="Q23" s="1196"/>
      <c r="R23" s="1196"/>
      <c r="S23" s="1196"/>
      <c r="T23" s="1196"/>
      <c r="U23" s="1196"/>
      <c r="V23" s="1196"/>
      <c r="W23" s="1196"/>
      <c r="Y23" s="1197"/>
      <c r="Z23" s="1197"/>
      <c r="AC23" s="852"/>
    </row>
    <row r="24" spans="3:29" s="862" customFormat="1" ht="35.1" customHeight="1" thickBot="1">
      <c r="C24" s="1196" t="s">
        <v>149</v>
      </c>
      <c r="D24" s="1196"/>
      <c r="E24" s="1196"/>
      <c r="F24" s="1196"/>
      <c r="G24" s="1196"/>
      <c r="H24" s="1196"/>
      <c r="I24" s="1196"/>
      <c r="J24" s="1196"/>
      <c r="K24" s="1196"/>
      <c r="L24" s="1196"/>
      <c r="M24" s="1196"/>
      <c r="N24" s="1196"/>
      <c r="O24" s="1196"/>
      <c r="P24" s="1196"/>
      <c r="Q24" s="1196"/>
      <c r="R24" s="1196"/>
      <c r="S24" s="1196"/>
      <c r="T24" s="1196"/>
      <c r="U24" s="1196"/>
      <c r="V24" s="1196"/>
      <c r="W24" s="1196"/>
      <c r="Y24" s="1197"/>
      <c r="Z24" s="1197"/>
      <c r="AC24" s="852"/>
    </row>
    <row r="25" spans="3:29" s="862" customFormat="1" ht="35.1" customHeight="1" thickBot="1">
      <c r="C25" s="1196" t="s">
        <v>150</v>
      </c>
      <c r="D25" s="1196"/>
      <c r="E25" s="1196"/>
      <c r="F25" s="1196"/>
      <c r="G25" s="1196"/>
      <c r="H25" s="1196"/>
      <c r="I25" s="1196"/>
      <c r="J25" s="1196"/>
      <c r="K25" s="1196"/>
      <c r="L25" s="1196"/>
      <c r="M25" s="1196"/>
      <c r="N25" s="1196"/>
      <c r="O25" s="1196"/>
      <c r="P25" s="1196"/>
      <c r="Q25" s="1196"/>
      <c r="R25" s="1196"/>
      <c r="S25" s="1196"/>
      <c r="T25" s="1196"/>
      <c r="U25" s="1196"/>
      <c r="V25" s="1196"/>
      <c r="W25" s="1196"/>
      <c r="Y25" s="1197"/>
      <c r="Z25" s="1197"/>
      <c r="AC25" s="852"/>
    </row>
    <row r="26" spans="3:29" s="862" customFormat="1" ht="17.25">
      <c r="C26" s="862" t="s">
        <v>173</v>
      </c>
      <c r="Y26" s="863"/>
      <c r="AC26" s="852"/>
    </row>
    <row r="27" spans="3:29" s="862" customFormat="1" ht="35.1" customHeight="1">
      <c r="Y27" s="863"/>
      <c r="AC27" s="852"/>
    </row>
    <row r="28" spans="3:29" s="862" customFormat="1" ht="35.1" customHeight="1">
      <c r="C28" s="862" t="s">
        <v>169</v>
      </c>
      <c r="Y28" s="863"/>
      <c r="AC28" s="852">
        <f>COUNTIF(Y29:Z32,"NO")</f>
        <v>0</v>
      </c>
    </row>
    <row r="29" spans="3:29" s="862" customFormat="1" ht="35.1" customHeight="1" thickBot="1">
      <c r="C29" s="1196" t="s">
        <v>151</v>
      </c>
      <c r="D29" s="1196"/>
      <c r="E29" s="1196"/>
      <c r="F29" s="1196"/>
      <c r="G29" s="1196"/>
      <c r="H29" s="1196"/>
      <c r="I29" s="1196"/>
      <c r="J29" s="1196"/>
      <c r="K29" s="1196"/>
      <c r="L29" s="1196"/>
      <c r="M29" s="1196"/>
      <c r="N29" s="1196"/>
      <c r="O29" s="1196"/>
      <c r="P29" s="1196"/>
      <c r="Q29" s="1196"/>
      <c r="R29" s="1196"/>
      <c r="S29" s="1196"/>
      <c r="T29" s="1196"/>
      <c r="U29" s="1196"/>
      <c r="V29" s="1196"/>
      <c r="W29" s="1196"/>
      <c r="Y29" s="1197"/>
      <c r="Z29" s="1197"/>
      <c r="AC29" s="852"/>
    </row>
    <row r="30" spans="3:29" s="862" customFormat="1" ht="35.1" customHeight="1" thickBot="1">
      <c r="C30" s="1196" t="s">
        <v>152</v>
      </c>
      <c r="D30" s="1196"/>
      <c r="E30" s="1196"/>
      <c r="F30" s="1196"/>
      <c r="G30" s="1196"/>
      <c r="H30" s="1196"/>
      <c r="I30" s="1196"/>
      <c r="J30" s="1196"/>
      <c r="K30" s="1196"/>
      <c r="L30" s="1196"/>
      <c r="M30" s="1196"/>
      <c r="N30" s="1196"/>
      <c r="O30" s="1196"/>
      <c r="P30" s="1196"/>
      <c r="Q30" s="1196"/>
      <c r="R30" s="1196"/>
      <c r="S30" s="1196"/>
      <c r="T30" s="1196"/>
      <c r="U30" s="1196"/>
      <c r="V30" s="1196"/>
      <c r="W30" s="1196"/>
      <c r="Y30" s="1197"/>
      <c r="Z30" s="1197"/>
      <c r="AC30" s="852"/>
    </row>
    <row r="31" spans="3:29" s="862" customFormat="1" ht="35.1" customHeight="1" thickBot="1">
      <c r="C31" s="1196" t="s">
        <v>153</v>
      </c>
      <c r="D31" s="1196"/>
      <c r="E31" s="1196"/>
      <c r="F31" s="1196"/>
      <c r="G31" s="1196"/>
      <c r="H31" s="1196"/>
      <c r="I31" s="1196"/>
      <c r="J31" s="1196"/>
      <c r="K31" s="1196"/>
      <c r="L31" s="1196"/>
      <c r="M31" s="1196"/>
      <c r="N31" s="1196"/>
      <c r="O31" s="1196"/>
      <c r="P31" s="1196"/>
      <c r="Q31" s="1196"/>
      <c r="R31" s="1196"/>
      <c r="S31" s="1196"/>
      <c r="T31" s="1196"/>
      <c r="U31" s="1196"/>
      <c r="V31" s="1196"/>
      <c r="W31" s="1196"/>
      <c r="Y31" s="1197"/>
      <c r="Z31" s="1197"/>
      <c r="AC31" s="852"/>
    </row>
    <row r="32" spans="3:29" s="862" customFormat="1" ht="35.1" customHeight="1" thickBot="1">
      <c r="C32" s="1196" t="s">
        <v>154</v>
      </c>
      <c r="D32" s="1196"/>
      <c r="E32" s="1196"/>
      <c r="F32" s="1196"/>
      <c r="G32" s="1196"/>
      <c r="H32" s="1196"/>
      <c r="I32" s="1196"/>
      <c r="J32" s="1196"/>
      <c r="K32" s="1196"/>
      <c r="L32" s="1196"/>
      <c r="M32" s="1196"/>
      <c r="N32" s="1196"/>
      <c r="O32" s="1196"/>
      <c r="P32" s="1196"/>
      <c r="Q32" s="1196"/>
      <c r="R32" s="1196"/>
      <c r="S32" s="1196"/>
      <c r="T32" s="1196"/>
      <c r="U32" s="1196"/>
      <c r="V32" s="1196"/>
      <c r="W32" s="1196"/>
      <c r="Y32" s="1197"/>
      <c r="Z32" s="1197"/>
      <c r="AC32" s="852"/>
    </row>
    <row r="33" spans="3:29" s="862" customFormat="1" ht="17.25">
      <c r="C33" s="862" t="s">
        <v>173</v>
      </c>
      <c r="Y33" s="863"/>
      <c r="AC33" s="852"/>
    </row>
    <row r="34" spans="3:29" s="862" customFormat="1" ht="35.1" customHeight="1">
      <c r="Y34" s="863"/>
      <c r="AC34" s="852"/>
    </row>
    <row r="35" spans="3:29" s="862" customFormat="1" ht="35.1" customHeight="1">
      <c r="C35" s="862" t="s">
        <v>170</v>
      </c>
      <c r="Y35" s="863"/>
      <c r="AC35" s="852">
        <f>COUNTIF(Y36:Z37,"NO")</f>
        <v>0</v>
      </c>
    </row>
    <row r="36" spans="3:29" s="862" customFormat="1" ht="35.1" customHeight="1" thickBot="1">
      <c r="C36" s="1196" t="s">
        <v>155</v>
      </c>
      <c r="D36" s="1196"/>
      <c r="E36" s="1196"/>
      <c r="F36" s="1196"/>
      <c r="G36" s="1196"/>
      <c r="H36" s="1196"/>
      <c r="I36" s="1196"/>
      <c r="J36" s="1196"/>
      <c r="K36" s="1196"/>
      <c r="L36" s="1196"/>
      <c r="M36" s="1196"/>
      <c r="N36" s="1196"/>
      <c r="O36" s="1196"/>
      <c r="P36" s="1196"/>
      <c r="Q36" s="1196"/>
      <c r="R36" s="1196"/>
      <c r="S36" s="1196"/>
      <c r="T36" s="1196"/>
      <c r="U36" s="1196"/>
      <c r="V36" s="1196"/>
      <c r="W36" s="1196"/>
      <c r="Y36" s="1197"/>
      <c r="Z36" s="1197"/>
      <c r="AC36" s="852"/>
    </row>
    <row r="37" spans="3:29" s="862" customFormat="1" ht="35.1" customHeight="1" thickBot="1">
      <c r="C37" s="1196" t="s">
        <v>171</v>
      </c>
      <c r="D37" s="1196"/>
      <c r="E37" s="1196"/>
      <c r="F37" s="1196"/>
      <c r="G37" s="1196"/>
      <c r="H37" s="1196"/>
      <c r="I37" s="1196"/>
      <c r="J37" s="1196"/>
      <c r="K37" s="1196"/>
      <c r="L37" s="1196"/>
      <c r="M37" s="1196"/>
      <c r="N37" s="1196"/>
      <c r="O37" s="1196"/>
      <c r="P37" s="1196"/>
      <c r="Q37" s="1196"/>
      <c r="R37" s="1196"/>
      <c r="S37" s="1196"/>
      <c r="T37" s="1196"/>
      <c r="U37" s="1196"/>
      <c r="V37" s="1196"/>
      <c r="W37" s="1196"/>
      <c r="Y37" s="1197"/>
      <c r="Z37" s="1197"/>
      <c r="AC37" s="852"/>
    </row>
    <row r="38" spans="3:29" s="862" customFormat="1" ht="17.25">
      <c r="C38" s="862" t="s">
        <v>174</v>
      </c>
      <c r="Y38" s="863"/>
      <c r="AC38" s="852"/>
    </row>
    <row r="39" spans="3:29" s="862" customFormat="1" ht="35.1" customHeight="1">
      <c r="Y39" s="863"/>
      <c r="AC39" s="852"/>
    </row>
    <row r="40" spans="3:29" s="862" customFormat="1" ht="35.1" customHeight="1">
      <c r="C40" s="862" t="s">
        <v>176</v>
      </c>
      <c r="Y40" s="863"/>
      <c r="AC40" s="852">
        <f>COUNTIF(Y41,"NO")</f>
        <v>0</v>
      </c>
    </row>
    <row r="41" spans="3:29" s="862" customFormat="1" ht="35.1" customHeight="1" thickBot="1">
      <c r="C41" s="1196" t="s">
        <v>156</v>
      </c>
      <c r="D41" s="1196"/>
      <c r="E41" s="1196"/>
      <c r="F41" s="1196"/>
      <c r="G41" s="1196"/>
      <c r="H41" s="1196"/>
      <c r="I41" s="1196"/>
      <c r="J41" s="1196"/>
      <c r="K41" s="1196"/>
      <c r="L41" s="1196"/>
      <c r="M41" s="1196"/>
      <c r="N41" s="1196"/>
      <c r="O41" s="1196"/>
      <c r="P41" s="1196"/>
      <c r="Q41" s="1196"/>
      <c r="R41" s="1196"/>
      <c r="S41" s="1196"/>
      <c r="T41" s="1196"/>
      <c r="U41" s="1196"/>
      <c r="V41" s="1196"/>
      <c r="W41" s="1196"/>
      <c r="Y41" s="1197"/>
      <c r="Z41" s="1197"/>
      <c r="AC41" s="852"/>
    </row>
    <row r="42" spans="3:29" s="862" customFormat="1" ht="17.25">
      <c r="C42" s="862" t="s">
        <v>175</v>
      </c>
      <c r="Y42" s="863"/>
      <c r="AC42" s="852"/>
    </row>
    <row r="43" spans="3:29" s="865" customFormat="1" ht="17.25">
      <c r="Y43" s="866"/>
      <c r="AC43" s="867"/>
    </row>
  </sheetData>
  <sheetProtection algorithmName="SHA-512" hashValue="C0tZSMlTzWRPDZHyigiHWZ0sagLi7sL4ymNK476isuGLbTXEAxnEMUjQAtxcQtBROzsfw21POT8TwZ7JJSBE4Q==" saltValue="AFCBAKeYyRl0firAY5jNtw==" spinCount="100000" sheet="1" objects="1" scenarios="1"/>
  <mergeCells count="34">
    <mergeCell ref="Y36:Z36"/>
    <mergeCell ref="Y37:Z37"/>
    <mergeCell ref="Y41:Z41"/>
    <mergeCell ref="B2:AA2"/>
    <mergeCell ref="Y32:Z32"/>
    <mergeCell ref="H4:V4"/>
    <mergeCell ref="C4:G4"/>
    <mergeCell ref="C6:U6"/>
    <mergeCell ref="V6:Z6"/>
    <mergeCell ref="Y23:Z23"/>
    <mergeCell ref="Y24:Z24"/>
    <mergeCell ref="Y25:Z25"/>
    <mergeCell ref="C29:W29"/>
    <mergeCell ref="C30:W30"/>
    <mergeCell ref="C31:W31"/>
    <mergeCell ref="Y29:Z29"/>
    <mergeCell ref="Y30:Z30"/>
    <mergeCell ref="Y31:Z31"/>
    <mergeCell ref="Y13:Z13"/>
    <mergeCell ref="C22:W22"/>
    <mergeCell ref="Y22:Z22"/>
    <mergeCell ref="C17:W17"/>
    <mergeCell ref="C23:W23"/>
    <mergeCell ref="Y9:Z9"/>
    <mergeCell ref="C9:W9"/>
    <mergeCell ref="C14:W14"/>
    <mergeCell ref="C15:W15"/>
    <mergeCell ref="C16:W16"/>
    <mergeCell ref="C32:W32"/>
    <mergeCell ref="C36:W36"/>
    <mergeCell ref="C37:W37"/>
    <mergeCell ref="C41:W41"/>
    <mergeCell ref="C24:W24"/>
    <mergeCell ref="C25:W25"/>
  </mergeCells>
  <phoneticPr fontId="8"/>
  <conditionalFormatting sqref="V6">
    <cfRule type="containsBlanks" dxfId="92" priority="36">
      <formula>LEN(TRIM(V6))=0</formula>
    </cfRule>
  </conditionalFormatting>
  <conditionalFormatting sqref="H4">
    <cfRule type="cellIs" dxfId="91" priority="31" operator="equal">
      <formula>""</formula>
    </cfRule>
  </conditionalFormatting>
  <conditionalFormatting sqref="Y9">
    <cfRule type="containsBlanks" dxfId="90" priority="30">
      <formula>LEN(TRIM(Y9))=0</formula>
    </cfRule>
  </conditionalFormatting>
  <conditionalFormatting sqref="Y13">
    <cfRule type="containsBlanks" dxfId="89" priority="25">
      <formula>LEN(TRIM(Y13))=0</formula>
    </cfRule>
  </conditionalFormatting>
  <conditionalFormatting sqref="Y22">
    <cfRule type="containsBlanks" dxfId="88" priority="24">
      <formula>LEN(TRIM(Y22))=0</formula>
    </cfRule>
  </conditionalFormatting>
  <conditionalFormatting sqref="Y29">
    <cfRule type="containsBlanks" dxfId="87" priority="20">
      <formula>LEN(TRIM(Y29))=0</formula>
    </cfRule>
  </conditionalFormatting>
  <conditionalFormatting sqref="Y36:Y37">
    <cfRule type="containsBlanks" dxfId="86" priority="16">
      <formula>LEN(TRIM(Y36))=0</formula>
    </cfRule>
  </conditionalFormatting>
  <conditionalFormatting sqref="Y41">
    <cfRule type="containsBlanks" dxfId="85" priority="14">
      <formula>LEN(TRIM(Y41))=0</formula>
    </cfRule>
  </conditionalFormatting>
  <conditionalFormatting sqref="Y30:Y32">
    <cfRule type="containsBlanks" dxfId="84" priority="12">
      <formula>LEN(TRIM(Y30))=0</formula>
    </cfRule>
  </conditionalFormatting>
  <conditionalFormatting sqref="Y23:Y25">
    <cfRule type="containsBlanks" dxfId="83" priority="11">
      <formula>LEN(TRIM(Y23))=0</formula>
    </cfRule>
  </conditionalFormatting>
  <conditionalFormatting sqref="AG7">
    <cfRule type="cellIs" dxfId="82" priority="10" operator="equal">
      <formula>"YES"</formula>
    </cfRule>
  </conditionalFormatting>
  <conditionalFormatting sqref="B13:AA43">
    <cfRule type="expression" dxfId="81" priority="1">
      <formula>$Y$9="YES"</formula>
    </cfRule>
  </conditionalFormatting>
  <dataValidations count="2">
    <dataValidation type="list" allowBlank="1" showInputMessage="1" showErrorMessage="1" sqref="Y9 Y41 Y36:Y37 Y29:Y32 Y22:Y25" xr:uid="{683FEC2F-79E3-425E-A90D-557B3D726EC1}">
      <formula1>"YES,NO"</formula1>
    </dataValidation>
    <dataValidation type="list" allowBlank="1" showInputMessage="1" showErrorMessage="1" sqref="Y13:Z13" xr:uid="{BBFEFCE7-B620-4C5B-B42C-0E29E96E78AE}">
      <formula1>"①,②,③,④,－"</formula1>
    </dataValidation>
  </dataValidations>
  <pageMargins left="0.70866141732283472" right="0.51181102362204722" top="0.55118110236220474" bottom="0.55118110236220474" header="0.31496062992125984" footer="0.31496062992125984"/>
  <pageSetup paperSize="9" scale="74" fitToHeight="0"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573019-0E75-4FFE-9AA6-EE066D8EE4E7}">
  <sheetPr>
    <pageSetUpPr fitToPage="1"/>
  </sheetPr>
  <dimension ref="B2:AA52"/>
  <sheetViews>
    <sheetView showGridLines="0" view="pageBreakPreview" zoomScale="115" zoomScaleNormal="100" zoomScaleSheetLayoutView="115" workbookViewId="0"/>
  </sheetViews>
  <sheetFormatPr defaultRowHeight="12"/>
  <cols>
    <col min="1" max="1" width="4.28515625" style="530" customWidth="1"/>
    <col min="2" max="4" width="5" style="530" customWidth="1"/>
    <col min="5" max="5" width="6.42578125" style="530" customWidth="1"/>
    <col min="6" max="6" width="7.5703125" style="530" customWidth="1"/>
    <col min="7" max="30" width="5" style="530" customWidth="1"/>
    <col min="31" max="16384" width="9.140625" style="530"/>
  </cols>
  <sheetData>
    <row r="2" spans="2:27" ht="17.25">
      <c r="B2" s="1225" t="s">
        <v>412</v>
      </c>
      <c r="C2" s="1225"/>
      <c r="D2" s="1225"/>
      <c r="E2" s="1225"/>
      <c r="F2" s="507"/>
      <c r="G2" s="507"/>
      <c r="H2" s="507"/>
      <c r="I2" s="507"/>
      <c r="J2" s="507"/>
      <c r="K2" s="507"/>
      <c r="L2" s="507"/>
      <c r="M2" s="507"/>
      <c r="N2" s="507"/>
      <c r="O2" s="507"/>
      <c r="P2" s="507"/>
      <c r="Q2" s="507"/>
      <c r="R2" s="507"/>
      <c r="S2" s="507"/>
      <c r="T2" s="507"/>
      <c r="U2" s="507"/>
      <c r="V2" s="507"/>
      <c r="W2" s="507"/>
      <c r="X2" s="507"/>
      <c r="Y2" s="507"/>
      <c r="Z2" s="507"/>
      <c r="AA2" s="507"/>
    </row>
    <row r="3" spans="2:27" ht="20.100000000000001" customHeight="1">
      <c r="B3" s="507"/>
      <c r="C3" s="507"/>
      <c r="D3" s="507"/>
      <c r="E3" s="507"/>
      <c r="F3" s="507"/>
      <c r="G3" s="507"/>
      <c r="H3" s="507"/>
      <c r="I3" s="507"/>
      <c r="J3" s="507"/>
      <c r="K3" s="507"/>
      <c r="L3" s="507"/>
      <c r="M3" s="507"/>
      <c r="N3" s="507"/>
      <c r="O3" s="507"/>
      <c r="P3" s="507"/>
      <c r="Q3" s="507"/>
      <c r="R3" s="507"/>
      <c r="S3" s="507"/>
      <c r="T3" s="507"/>
      <c r="U3" s="507"/>
      <c r="V3" s="507"/>
      <c r="W3" s="507"/>
      <c r="X3" s="507"/>
      <c r="Y3" s="507"/>
      <c r="Z3" s="507"/>
      <c r="AA3" s="507"/>
    </row>
    <row r="4" spans="2:27" s="571" customFormat="1" ht="20.100000000000001" customHeight="1">
      <c r="B4" s="590"/>
      <c r="C4" s="1204" t="s">
        <v>3255</v>
      </c>
      <c r="D4" s="1204"/>
      <c r="E4" s="1204"/>
      <c r="F4" s="937"/>
      <c r="G4" s="938"/>
      <c r="H4" s="938"/>
      <c r="I4" s="938"/>
      <c r="J4" s="938"/>
      <c r="K4" s="938"/>
      <c r="L4" s="938"/>
      <c r="M4" s="938"/>
      <c r="N4" s="938"/>
      <c r="O4" s="938"/>
      <c r="P4" s="938"/>
      <c r="Q4" s="938"/>
      <c r="R4" s="938"/>
      <c r="S4" s="938"/>
      <c r="T4" s="939"/>
    </row>
    <row r="5" spans="2:27" s="571" customFormat="1" ht="20.100000000000001" customHeight="1">
      <c r="B5" s="590"/>
      <c r="C5" s="1204" t="s">
        <v>3281</v>
      </c>
      <c r="D5" s="1204"/>
      <c r="E5" s="1204"/>
      <c r="F5" s="937"/>
      <c r="G5" s="938"/>
      <c r="H5" s="938"/>
      <c r="I5" s="938"/>
      <c r="J5" s="938"/>
      <c r="K5" s="938"/>
      <c r="L5" s="939"/>
      <c r="M5" s="1226" t="s">
        <v>3347</v>
      </c>
      <c r="N5" s="1227"/>
      <c r="O5" s="1227"/>
      <c r="P5" s="1227"/>
      <c r="Q5" s="1227"/>
      <c r="R5" s="1227"/>
      <c r="S5" s="1227"/>
      <c r="T5" s="1227"/>
      <c r="U5" s="1227"/>
    </row>
    <row r="6" spans="2:27" s="571" customFormat="1" ht="20.100000000000001" customHeight="1">
      <c r="B6" s="590"/>
      <c r="C6" s="1204" t="s">
        <v>3261</v>
      </c>
      <c r="D6" s="1204"/>
      <c r="E6" s="1204"/>
      <c r="F6" s="592" t="s">
        <v>3262</v>
      </c>
      <c r="G6" s="937"/>
      <c r="H6" s="938"/>
      <c r="I6" s="938"/>
      <c r="J6" s="938"/>
      <c r="K6" s="938"/>
      <c r="L6" s="939"/>
      <c r="M6" s="572"/>
    </row>
    <row r="7" spans="2:27" s="571" customFormat="1" ht="20.100000000000001" customHeight="1">
      <c r="B7" s="590"/>
      <c r="C7" s="1204"/>
      <c r="D7" s="1204"/>
      <c r="E7" s="1204"/>
      <c r="F7" s="592" t="s">
        <v>3263</v>
      </c>
      <c r="G7" s="937"/>
      <c r="H7" s="938"/>
      <c r="I7" s="938"/>
      <c r="J7" s="938"/>
      <c r="K7" s="938"/>
      <c r="L7" s="939"/>
      <c r="M7" s="572"/>
    </row>
    <row r="8" spans="2:27" s="571" customFormat="1" ht="20.100000000000001" customHeight="1">
      <c r="B8" s="590"/>
      <c r="C8" s="1204" t="s">
        <v>3264</v>
      </c>
      <c r="D8" s="1204"/>
      <c r="E8" s="1204"/>
      <c r="F8" s="592" t="s">
        <v>3262</v>
      </c>
      <c r="G8" s="937"/>
      <c r="H8" s="938"/>
      <c r="I8" s="938"/>
      <c r="J8" s="938"/>
      <c r="K8" s="938"/>
      <c r="L8" s="939"/>
      <c r="M8" s="572"/>
    </row>
    <row r="9" spans="2:27" s="571" customFormat="1" ht="20.100000000000001" customHeight="1">
      <c r="B9" s="590"/>
      <c r="C9" s="1204"/>
      <c r="D9" s="1204"/>
      <c r="E9" s="1204"/>
      <c r="F9" s="592" t="s">
        <v>3263</v>
      </c>
      <c r="G9" s="937"/>
      <c r="H9" s="938"/>
      <c r="I9" s="938"/>
      <c r="J9" s="938"/>
      <c r="K9" s="938"/>
      <c r="L9" s="939"/>
      <c r="M9" s="572"/>
    </row>
    <row r="10" spans="2:27" s="571" customFormat="1" ht="20.100000000000001" customHeight="1">
      <c r="B10" s="590"/>
      <c r="C10" s="1204" t="s">
        <v>3254</v>
      </c>
      <c r="D10" s="1204"/>
      <c r="E10" s="1204"/>
      <c r="F10" s="592" t="s">
        <v>3265</v>
      </c>
      <c r="G10" s="937"/>
      <c r="H10" s="938"/>
      <c r="I10" s="938"/>
      <c r="J10" s="938"/>
      <c r="K10" s="938"/>
      <c r="L10" s="939"/>
      <c r="M10" s="572"/>
    </row>
    <row r="11" spans="2:27" s="571" customFormat="1" ht="20.100000000000001" customHeight="1">
      <c r="B11" s="590"/>
      <c r="C11" s="1204"/>
      <c r="D11" s="1204"/>
      <c r="E11" s="1204"/>
      <c r="F11" s="592" t="s">
        <v>3266</v>
      </c>
      <c r="G11" s="937"/>
      <c r="H11" s="938"/>
      <c r="I11" s="938"/>
      <c r="J11" s="938"/>
      <c r="K11" s="938"/>
      <c r="L11" s="939"/>
      <c r="M11" s="575"/>
      <c r="N11" s="574"/>
      <c r="O11" s="574"/>
      <c r="P11" s="574"/>
      <c r="Q11" s="574"/>
      <c r="R11" s="574"/>
      <c r="S11" s="574"/>
      <c r="T11" s="574"/>
    </row>
    <row r="12" spans="2:27" s="571" customFormat="1" ht="20.100000000000001" customHeight="1">
      <c r="B12" s="590"/>
      <c r="C12" s="1204"/>
      <c r="D12" s="1204"/>
      <c r="E12" s="1204"/>
      <c r="F12" s="592" t="s">
        <v>3267</v>
      </c>
      <c r="G12" s="937"/>
      <c r="H12" s="938"/>
      <c r="I12" s="938"/>
      <c r="J12" s="938"/>
      <c r="K12" s="938"/>
      <c r="L12" s="938"/>
      <c r="M12" s="938"/>
      <c r="N12" s="938"/>
      <c r="O12" s="938"/>
      <c r="P12" s="938"/>
      <c r="Q12" s="938"/>
      <c r="R12" s="938"/>
      <c r="S12" s="938"/>
      <c r="T12" s="938"/>
    </row>
    <row r="13" spans="2:27" s="571" customFormat="1" ht="20.100000000000001" customHeight="1">
      <c r="B13" s="590"/>
      <c r="C13" s="1204"/>
      <c r="D13" s="1204"/>
      <c r="E13" s="1204"/>
      <c r="F13" s="1213" t="s">
        <v>3268</v>
      </c>
      <c r="G13" s="1214"/>
      <c r="H13" s="1210"/>
      <c r="I13" s="592" t="s">
        <v>3269</v>
      </c>
      <c r="J13" s="937"/>
      <c r="K13" s="938"/>
      <c r="L13" s="939"/>
      <c r="M13" s="593"/>
      <c r="N13" s="594"/>
      <c r="O13" s="594"/>
      <c r="P13" s="594"/>
      <c r="Q13" s="594"/>
      <c r="R13" s="594"/>
      <c r="S13" s="594"/>
      <c r="T13" s="594"/>
    </row>
    <row r="14" spans="2:27" s="571" customFormat="1" ht="20.100000000000001" customHeight="1">
      <c r="B14" s="590"/>
      <c r="C14" s="1204"/>
      <c r="D14" s="1204"/>
      <c r="E14" s="1204"/>
      <c r="F14" s="1215"/>
      <c r="G14" s="1216"/>
      <c r="H14" s="1217"/>
      <c r="I14" s="937"/>
      <c r="J14" s="938"/>
      <c r="K14" s="938"/>
      <c r="L14" s="938"/>
      <c r="M14" s="938"/>
      <c r="N14" s="938"/>
      <c r="O14" s="938"/>
      <c r="P14" s="938"/>
      <c r="Q14" s="938"/>
      <c r="R14" s="938"/>
      <c r="S14" s="938"/>
      <c r="T14" s="939"/>
    </row>
    <row r="15" spans="2:27" s="571" customFormat="1" ht="20.100000000000001" customHeight="1">
      <c r="B15" s="590"/>
      <c r="C15" s="1204" t="s">
        <v>3256</v>
      </c>
      <c r="D15" s="1204"/>
      <c r="E15" s="1204"/>
      <c r="F15" s="592" t="s">
        <v>3269</v>
      </c>
      <c r="G15" s="937"/>
      <c r="H15" s="938"/>
      <c r="I15" s="939"/>
      <c r="J15" s="593"/>
      <c r="K15" s="594"/>
      <c r="L15" s="594"/>
      <c r="M15" s="594"/>
      <c r="N15" s="594"/>
      <c r="O15" s="594"/>
      <c r="P15" s="594"/>
      <c r="Q15" s="594"/>
      <c r="R15" s="594"/>
      <c r="S15" s="594"/>
      <c r="T15" s="594"/>
    </row>
    <row r="16" spans="2:27" s="571" customFormat="1" ht="20.100000000000001" customHeight="1">
      <c r="B16" s="590"/>
      <c r="C16" s="1204"/>
      <c r="D16" s="1204"/>
      <c r="E16" s="1204"/>
      <c r="F16" s="937"/>
      <c r="G16" s="938"/>
      <c r="H16" s="938"/>
      <c r="I16" s="938"/>
      <c r="J16" s="938"/>
      <c r="K16" s="938"/>
      <c r="L16" s="938"/>
      <c r="M16" s="938"/>
      <c r="N16" s="938"/>
      <c r="O16" s="938"/>
      <c r="P16" s="938"/>
      <c r="Q16" s="938"/>
      <c r="R16" s="938"/>
      <c r="S16" s="938"/>
      <c r="T16" s="939"/>
    </row>
    <row r="17" spans="2:20" s="571" customFormat="1" ht="20.100000000000001" customHeight="1">
      <c r="B17" s="590"/>
      <c r="C17" s="1204" t="s">
        <v>3257</v>
      </c>
      <c r="D17" s="1204"/>
      <c r="E17" s="1204"/>
      <c r="F17" s="592" t="s">
        <v>3270</v>
      </c>
      <c r="G17" s="937"/>
      <c r="H17" s="939"/>
      <c r="I17" s="592" t="s">
        <v>3271</v>
      </c>
      <c r="J17" s="525"/>
      <c r="K17" s="592" t="s">
        <v>3272</v>
      </c>
      <c r="L17" s="525"/>
      <c r="M17" s="592" t="s">
        <v>96</v>
      </c>
      <c r="N17" s="595"/>
      <c r="O17" s="596"/>
      <c r="P17" s="596"/>
      <c r="Q17" s="596"/>
      <c r="R17" s="596"/>
      <c r="S17" s="596"/>
      <c r="T17" s="596"/>
    </row>
    <row r="18" spans="2:20" s="571" customFormat="1" ht="20.100000000000001" customHeight="1">
      <c r="B18" s="590"/>
      <c r="C18" s="1204" t="s">
        <v>3258</v>
      </c>
      <c r="D18" s="1204"/>
      <c r="E18" s="1204"/>
      <c r="F18" s="937"/>
      <c r="G18" s="938"/>
      <c r="H18" s="938"/>
      <c r="I18" s="939"/>
      <c r="J18" s="592" t="s">
        <v>3273</v>
      </c>
      <c r="K18" s="595"/>
      <c r="L18" s="596"/>
      <c r="M18" s="596"/>
    </row>
    <row r="19" spans="2:20" s="571" customFormat="1" ht="20.100000000000001" customHeight="1">
      <c r="B19" s="590"/>
      <c r="C19" s="1204" t="s">
        <v>3274</v>
      </c>
      <c r="D19" s="1204"/>
      <c r="E19" s="1204"/>
      <c r="F19" s="937"/>
      <c r="G19" s="939"/>
      <c r="H19" s="592" t="s">
        <v>3272</v>
      </c>
      <c r="I19" s="595"/>
      <c r="J19" s="596"/>
    </row>
    <row r="20" spans="2:20" s="571" customFormat="1" ht="20.100000000000001" customHeight="1">
      <c r="B20" s="590"/>
      <c r="C20" s="1204" t="s">
        <v>3275</v>
      </c>
      <c r="D20" s="1204"/>
      <c r="E20" s="1204"/>
      <c r="F20" s="937"/>
      <c r="G20" s="939"/>
      <c r="H20" s="592" t="s">
        <v>3276</v>
      </c>
      <c r="I20" s="575"/>
      <c r="J20" s="574"/>
      <c r="K20" s="574"/>
      <c r="L20" s="574"/>
      <c r="M20" s="574"/>
      <c r="N20" s="574"/>
      <c r="O20" s="574"/>
      <c r="P20" s="574"/>
      <c r="Q20" s="574"/>
      <c r="R20" s="574"/>
      <c r="S20" s="574"/>
      <c r="T20" s="574"/>
    </row>
    <row r="21" spans="2:20" s="571" customFormat="1" ht="20.100000000000001" customHeight="1">
      <c r="B21" s="590"/>
      <c r="C21" s="1204" t="s">
        <v>3259</v>
      </c>
      <c r="D21" s="1204"/>
      <c r="E21" s="1204"/>
      <c r="F21" s="1219"/>
      <c r="G21" s="1220"/>
      <c r="H21" s="1220"/>
      <c r="I21" s="1220"/>
      <c r="J21" s="1220"/>
      <c r="K21" s="1220"/>
      <c r="L21" s="1220"/>
      <c r="M21" s="1220"/>
      <c r="N21" s="1220"/>
      <c r="O21" s="1220"/>
      <c r="P21" s="1220"/>
      <c r="Q21" s="1220"/>
      <c r="R21" s="1220"/>
      <c r="S21" s="1220"/>
      <c r="T21" s="1221"/>
    </row>
    <row r="22" spans="2:20" s="571" customFormat="1" ht="20.100000000000001" customHeight="1">
      <c r="B22" s="590"/>
      <c r="C22" s="1204"/>
      <c r="D22" s="1204"/>
      <c r="E22" s="1204"/>
      <c r="F22" s="1222"/>
      <c r="G22" s="1223"/>
      <c r="H22" s="1223"/>
      <c r="I22" s="1223"/>
      <c r="J22" s="1223"/>
      <c r="K22" s="1223"/>
      <c r="L22" s="1223"/>
      <c r="M22" s="1223"/>
      <c r="N22" s="1223"/>
      <c r="O22" s="1223"/>
      <c r="P22" s="1223"/>
      <c r="Q22" s="1223"/>
      <c r="R22" s="1223"/>
      <c r="S22" s="1223"/>
      <c r="T22" s="1224"/>
    </row>
    <row r="23" spans="2:20" s="571" customFormat="1" ht="20.100000000000001" customHeight="1">
      <c r="B23" s="590"/>
      <c r="C23" s="1204" t="s">
        <v>413</v>
      </c>
      <c r="D23" s="1204"/>
      <c r="E23" s="1204"/>
      <c r="F23" s="597" t="s">
        <v>3270</v>
      </c>
      <c r="G23" s="1209"/>
      <c r="H23" s="1209"/>
      <c r="I23" s="1210" t="s">
        <v>3277</v>
      </c>
      <c r="J23" s="1211"/>
      <c r="K23" s="597" t="s">
        <v>3270</v>
      </c>
      <c r="L23" s="1209"/>
      <c r="M23" s="1209"/>
      <c r="N23" s="1210" t="s">
        <v>3277</v>
      </c>
      <c r="O23" s="1211"/>
      <c r="P23" s="597" t="s">
        <v>3270</v>
      </c>
      <c r="Q23" s="1209"/>
      <c r="R23" s="1209"/>
      <c r="S23" s="1210" t="s">
        <v>3277</v>
      </c>
      <c r="T23" s="1211"/>
    </row>
    <row r="24" spans="2:20" s="571" customFormat="1" ht="20.100000000000001" customHeight="1">
      <c r="B24" s="590"/>
      <c r="C24" s="1204"/>
      <c r="D24" s="1204"/>
      <c r="E24" s="1204"/>
      <c r="F24" s="1212" t="s">
        <v>3278</v>
      </c>
      <c r="G24" s="1212"/>
      <c r="H24" s="1212"/>
      <c r="I24" s="1212"/>
      <c r="J24" s="1212"/>
      <c r="K24" s="1212" t="s">
        <v>3278</v>
      </c>
      <c r="L24" s="1212"/>
      <c r="M24" s="1212"/>
      <c r="N24" s="1212"/>
      <c r="O24" s="1212"/>
      <c r="P24" s="1212" t="s">
        <v>3278</v>
      </c>
      <c r="Q24" s="1212"/>
      <c r="R24" s="1212"/>
      <c r="S24" s="1212"/>
      <c r="T24" s="1212"/>
    </row>
    <row r="25" spans="2:20" s="571" customFormat="1" ht="20.100000000000001" customHeight="1">
      <c r="B25" s="590"/>
      <c r="C25" s="1204" t="s">
        <v>414</v>
      </c>
      <c r="D25" s="1204"/>
      <c r="E25" s="1204"/>
      <c r="F25" s="937"/>
      <c r="G25" s="938"/>
      <c r="H25" s="938"/>
      <c r="I25" s="939"/>
      <c r="J25" s="591" t="s">
        <v>3273</v>
      </c>
      <c r="K25" s="937"/>
      <c r="L25" s="938"/>
      <c r="M25" s="938"/>
      <c r="N25" s="939"/>
      <c r="O25" s="591" t="s">
        <v>3273</v>
      </c>
      <c r="P25" s="937"/>
      <c r="Q25" s="938"/>
      <c r="R25" s="938"/>
      <c r="S25" s="939"/>
      <c r="T25" s="591" t="s">
        <v>3273</v>
      </c>
    </row>
    <row r="26" spans="2:20" s="571" customFormat="1" ht="20.100000000000001" customHeight="1">
      <c r="B26" s="590"/>
      <c r="C26" s="1204" t="s">
        <v>415</v>
      </c>
      <c r="D26" s="1204"/>
      <c r="E26" s="1204"/>
      <c r="F26" s="937"/>
      <c r="G26" s="938"/>
      <c r="H26" s="938"/>
      <c r="I26" s="939"/>
      <c r="J26" s="591" t="s">
        <v>3273</v>
      </c>
      <c r="K26" s="937"/>
      <c r="L26" s="938"/>
      <c r="M26" s="938"/>
      <c r="N26" s="939"/>
      <c r="O26" s="591" t="s">
        <v>3273</v>
      </c>
      <c r="P26" s="937"/>
      <c r="Q26" s="938"/>
      <c r="R26" s="938"/>
      <c r="S26" s="939"/>
      <c r="T26" s="591" t="s">
        <v>3273</v>
      </c>
    </row>
    <row r="27" spans="2:20" s="571" customFormat="1" ht="20.100000000000001" customHeight="1">
      <c r="B27" s="590"/>
      <c r="C27" s="1204" t="s">
        <v>416</v>
      </c>
      <c r="D27" s="1204"/>
      <c r="E27" s="1204"/>
      <c r="F27" s="937"/>
      <c r="G27" s="938"/>
      <c r="H27" s="938"/>
      <c r="I27" s="939"/>
      <c r="J27" s="591" t="s">
        <v>3273</v>
      </c>
      <c r="K27" s="937"/>
      <c r="L27" s="938"/>
      <c r="M27" s="938"/>
      <c r="N27" s="939"/>
      <c r="O27" s="591" t="s">
        <v>3273</v>
      </c>
      <c r="P27" s="937"/>
      <c r="Q27" s="938"/>
      <c r="R27" s="938"/>
      <c r="S27" s="939"/>
      <c r="T27" s="591" t="s">
        <v>3273</v>
      </c>
    </row>
    <row r="28" spans="2:20" s="571" customFormat="1" ht="20.100000000000001" customHeight="1">
      <c r="B28" s="590"/>
      <c r="C28" s="1204" t="s">
        <v>417</v>
      </c>
      <c r="D28" s="1204"/>
      <c r="E28" s="1204"/>
      <c r="F28" s="937"/>
      <c r="G28" s="938"/>
      <c r="H28" s="938"/>
      <c r="I28" s="939"/>
      <c r="J28" s="591" t="s">
        <v>3273</v>
      </c>
      <c r="K28" s="937"/>
      <c r="L28" s="938"/>
      <c r="M28" s="938"/>
      <c r="N28" s="939"/>
      <c r="O28" s="591" t="s">
        <v>3273</v>
      </c>
      <c r="P28" s="937"/>
      <c r="Q28" s="938"/>
      <c r="R28" s="938"/>
      <c r="S28" s="939"/>
      <c r="T28" s="591" t="s">
        <v>3273</v>
      </c>
    </row>
    <row r="29" spans="2:20" s="571" customFormat="1" ht="20.100000000000001" customHeight="1">
      <c r="B29" s="590"/>
      <c r="C29" s="1204" t="s">
        <v>418</v>
      </c>
      <c r="D29" s="1204"/>
      <c r="E29" s="1204"/>
      <c r="F29" s="1218"/>
      <c r="G29" s="1218"/>
      <c r="H29" s="1218"/>
      <c r="I29" s="1218"/>
      <c r="J29" s="1218"/>
      <c r="K29" s="1218"/>
      <c r="L29" s="1218"/>
      <c r="M29" s="1218"/>
      <c r="N29" s="1218"/>
      <c r="O29" s="1218"/>
      <c r="P29" s="937"/>
      <c r="Q29" s="938"/>
      <c r="R29" s="938"/>
      <c r="S29" s="939"/>
      <c r="T29" s="591" t="s">
        <v>3273</v>
      </c>
    </row>
    <row r="30" spans="2:20" s="571" customFormat="1" ht="20.100000000000001" customHeight="1">
      <c r="B30" s="590"/>
      <c r="C30" s="1208" t="s">
        <v>3260</v>
      </c>
      <c r="D30" s="1208"/>
      <c r="E30" s="1208"/>
      <c r="F30" s="1206"/>
      <c r="G30" s="1207"/>
      <c r="H30" s="1207"/>
      <c r="I30" s="1207"/>
      <c r="J30" s="1207"/>
      <c r="K30" s="1207"/>
      <c r="L30" s="1207"/>
      <c r="M30" s="1207"/>
      <c r="N30" s="599" t="s">
        <v>3280</v>
      </c>
      <c r="O30" s="938"/>
      <c r="P30" s="938"/>
      <c r="Q30" s="598" t="s">
        <v>3279</v>
      </c>
    </row>
    <row r="31" spans="2:20" s="571" customFormat="1" ht="20.100000000000001" customHeight="1">
      <c r="B31" s="590"/>
      <c r="C31" s="1208"/>
      <c r="D31" s="1208"/>
      <c r="E31" s="1208"/>
      <c r="F31" s="1206"/>
      <c r="G31" s="1207"/>
      <c r="H31" s="1207"/>
      <c r="I31" s="1207"/>
      <c r="J31" s="1207"/>
      <c r="K31" s="1207"/>
      <c r="L31" s="1207"/>
      <c r="M31" s="1207"/>
      <c r="N31" s="599" t="s">
        <v>3280</v>
      </c>
      <c r="O31" s="938"/>
      <c r="P31" s="938"/>
      <c r="Q31" s="598" t="s">
        <v>3279</v>
      </c>
    </row>
    <row r="32" spans="2:20" s="571" customFormat="1" ht="20.100000000000001" customHeight="1">
      <c r="B32" s="590"/>
      <c r="C32" s="1208"/>
      <c r="D32" s="1208"/>
      <c r="E32" s="1208"/>
      <c r="F32" s="1206"/>
      <c r="G32" s="1207"/>
      <c r="H32" s="1207"/>
      <c r="I32" s="1207"/>
      <c r="J32" s="1207"/>
      <c r="K32" s="1207"/>
      <c r="L32" s="1207"/>
      <c r="M32" s="1207"/>
      <c r="N32" s="599" t="s">
        <v>3280</v>
      </c>
      <c r="O32" s="938"/>
      <c r="P32" s="938"/>
      <c r="Q32" s="598" t="s">
        <v>3279</v>
      </c>
    </row>
    <row r="33" spans="2:27" s="571" customFormat="1" ht="20.100000000000001" customHeight="1">
      <c r="B33" s="590"/>
      <c r="C33" s="1208"/>
      <c r="D33" s="1208"/>
      <c r="E33" s="1208"/>
      <c r="F33" s="1206"/>
      <c r="G33" s="1207"/>
      <c r="H33" s="1207"/>
      <c r="I33" s="1207"/>
      <c r="J33" s="1207"/>
      <c r="K33" s="1207"/>
      <c r="L33" s="1207"/>
      <c r="M33" s="1207"/>
      <c r="N33" s="599" t="s">
        <v>3280</v>
      </c>
      <c r="O33" s="938"/>
      <c r="P33" s="938"/>
      <c r="Q33" s="598" t="s">
        <v>3279</v>
      </c>
    </row>
    <row r="34" spans="2:27" s="571" customFormat="1" ht="20.100000000000001" customHeight="1">
      <c r="B34" s="590"/>
      <c r="C34" s="1208"/>
      <c r="D34" s="1208"/>
      <c r="E34" s="1208"/>
      <c r="F34" s="1206"/>
      <c r="G34" s="1207"/>
      <c r="H34" s="1207"/>
      <c r="I34" s="1207"/>
      <c r="J34" s="1207"/>
      <c r="K34" s="1207"/>
      <c r="L34" s="1207"/>
      <c r="M34" s="1207"/>
      <c r="N34" s="599" t="s">
        <v>3280</v>
      </c>
      <c r="O34" s="938"/>
      <c r="P34" s="938"/>
      <c r="Q34" s="598" t="s">
        <v>3279</v>
      </c>
    </row>
    <row r="35" spans="2:27" s="571" customFormat="1" ht="20.100000000000001" customHeight="1">
      <c r="B35" s="590"/>
    </row>
    <row r="36" spans="2:27" ht="20.100000000000001" customHeight="1">
      <c r="C36" s="1205" t="s">
        <v>3323</v>
      </c>
      <c r="D36" s="1205"/>
      <c r="E36" s="1205"/>
      <c r="F36" s="1205"/>
      <c r="G36" s="1205"/>
      <c r="H36" s="1205"/>
      <c r="I36" s="1205"/>
      <c r="J36" s="1205"/>
      <c r="K36" s="1205"/>
      <c r="L36" s="1205"/>
      <c r="M36" s="1205"/>
      <c r="N36" s="1205"/>
      <c r="O36" s="1205"/>
      <c r="P36" s="1205"/>
      <c r="Q36" s="1205"/>
      <c r="R36" s="1205"/>
      <c r="S36" s="1205"/>
      <c r="T36" s="1205"/>
      <c r="U36" s="573"/>
      <c r="V36" s="573"/>
      <c r="W36" s="573"/>
      <c r="X36" s="573"/>
      <c r="Y36" s="573"/>
      <c r="Z36" s="573"/>
      <c r="AA36" s="507"/>
    </row>
    <row r="37" spans="2:27" ht="20.100000000000001" customHeight="1">
      <c r="C37" s="1205" t="s">
        <v>3355</v>
      </c>
      <c r="D37" s="1205"/>
      <c r="E37" s="1205"/>
      <c r="F37" s="1205"/>
      <c r="G37" s="1205"/>
      <c r="H37" s="1205"/>
      <c r="I37" s="1205"/>
      <c r="J37" s="1205"/>
      <c r="K37" s="1205"/>
      <c r="L37" s="1205"/>
      <c r="M37" s="1205"/>
      <c r="N37" s="1205"/>
      <c r="O37" s="1205"/>
      <c r="P37" s="1205"/>
      <c r="Q37" s="1205"/>
      <c r="R37" s="1205"/>
      <c r="S37" s="1205"/>
      <c r="T37" s="1205"/>
      <c r="U37" s="573"/>
      <c r="V37" s="573"/>
      <c r="W37" s="573"/>
      <c r="X37" s="573"/>
      <c r="Y37" s="573"/>
      <c r="Z37" s="573"/>
      <c r="AA37" s="507"/>
    </row>
    <row r="38" spans="2:27" ht="20.100000000000001" customHeight="1">
      <c r="C38" s="682"/>
      <c r="D38" s="682"/>
      <c r="E38" s="682"/>
      <c r="F38" s="682"/>
      <c r="G38" s="682"/>
      <c r="H38" s="682"/>
      <c r="I38" s="682"/>
      <c r="J38" s="682"/>
      <c r="K38" s="682"/>
      <c r="L38" s="682"/>
      <c r="M38" s="682"/>
      <c r="N38" s="682"/>
      <c r="O38" s="682"/>
      <c r="P38" s="682"/>
      <c r="Q38" s="682"/>
      <c r="R38" s="682"/>
      <c r="S38" s="682"/>
      <c r="T38" s="682"/>
      <c r="U38" s="573"/>
      <c r="V38" s="573"/>
      <c r="W38" s="573"/>
      <c r="X38" s="573"/>
      <c r="Y38" s="573"/>
      <c r="Z38" s="573"/>
      <c r="AA38" s="507"/>
    </row>
    <row r="39" spans="2:27" ht="20.100000000000001" customHeight="1" thickBot="1">
      <c r="C39" s="682"/>
      <c r="D39" s="682"/>
      <c r="E39" s="682"/>
      <c r="F39" s="682"/>
      <c r="G39" s="682"/>
      <c r="H39" s="682"/>
      <c r="I39" s="682"/>
      <c r="J39" s="682"/>
      <c r="K39" s="682"/>
      <c r="L39" s="682"/>
      <c r="M39" s="682"/>
      <c r="N39" s="682"/>
      <c r="O39" s="682"/>
      <c r="P39" s="682"/>
      <c r="Q39" s="682"/>
      <c r="R39" s="682"/>
      <c r="S39" s="682"/>
      <c r="T39" s="682"/>
      <c r="U39" s="573"/>
      <c r="V39" s="573"/>
      <c r="W39" s="573"/>
      <c r="X39" s="573"/>
      <c r="Y39" s="573"/>
      <c r="Z39" s="573"/>
      <c r="AA39" s="507"/>
    </row>
    <row r="40" spans="2:27" s="571" customFormat="1" ht="21.75" customHeight="1" thickBot="1">
      <c r="B40" s="590"/>
      <c r="C40" s="872"/>
      <c r="D40" s="571" t="s">
        <v>3348</v>
      </c>
    </row>
    <row r="41" spans="2:27" s="571" customFormat="1" ht="13.5" customHeight="1">
      <c r="B41" s="590"/>
      <c r="C41" s="869"/>
    </row>
    <row r="42" spans="2:27" s="571" customFormat="1" ht="20.100000000000001" customHeight="1">
      <c r="B42" s="590"/>
      <c r="C42" s="1204" t="s">
        <v>413</v>
      </c>
      <c r="D42" s="1204"/>
      <c r="E42" s="1204"/>
      <c r="F42" s="684" t="s">
        <v>3270</v>
      </c>
      <c r="G42" s="1209"/>
      <c r="H42" s="1209"/>
      <c r="I42" s="1210" t="s">
        <v>3277</v>
      </c>
      <c r="J42" s="1211"/>
      <c r="K42" s="684" t="s">
        <v>3270</v>
      </c>
      <c r="L42" s="1209"/>
      <c r="M42" s="1209"/>
      <c r="N42" s="1210" t="s">
        <v>3277</v>
      </c>
      <c r="O42" s="1211"/>
      <c r="P42" s="684" t="s">
        <v>3270</v>
      </c>
      <c r="Q42" s="1209"/>
      <c r="R42" s="1209"/>
      <c r="S42" s="1210" t="s">
        <v>3277</v>
      </c>
      <c r="T42" s="1211"/>
    </row>
    <row r="43" spans="2:27" s="571" customFormat="1" ht="20.100000000000001" customHeight="1">
      <c r="B43" s="590"/>
      <c r="C43" s="1204"/>
      <c r="D43" s="1204"/>
      <c r="E43" s="1204"/>
      <c r="F43" s="1212" t="s">
        <v>3278</v>
      </c>
      <c r="G43" s="1212"/>
      <c r="H43" s="1212"/>
      <c r="I43" s="1212"/>
      <c r="J43" s="1212"/>
      <c r="K43" s="1212" t="s">
        <v>3278</v>
      </c>
      <c r="L43" s="1212"/>
      <c r="M43" s="1212"/>
      <c r="N43" s="1212"/>
      <c r="O43" s="1212"/>
      <c r="P43" s="1212" t="s">
        <v>3278</v>
      </c>
      <c r="Q43" s="1212"/>
      <c r="R43" s="1212"/>
      <c r="S43" s="1212"/>
      <c r="T43" s="1212"/>
    </row>
    <row r="44" spans="2:27" s="571" customFormat="1" ht="20.100000000000001" customHeight="1">
      <c r="B44" s="590"/>
      <c r="C44" s="1204" t="s">
        <v>3349</v>
      </c>
      <c r="D44" s="1204"/>
      <c r="E44" s="1204"/>
      <c r="F44" s="937"/>
      <c r="G44" s="938"/>
      <c r="H44" s="938"/>
      <c r="I44" s="939"/>
      <c r="J44" s="591" t="s">
        <v>3273</v>
      </c>
      <c r="K44" s="937"/>
      <c r="L44" s="938"/>
      <c r="M44" s="938"/>
      <c r="N44" s="939"/>
      <c r="O44" s="591" t="s">
        <v>3273</v>
      </c>
      <c r="P44" s="937"/>
      <c r="Q44" s="938"/>
      <c r="R44" s="938"/>
      <c r="S44" s="939"/>
      <c r="T44" s="591" t="s">
        <v>3273</v>
      </c>
    </row>
    <row r="45" spans="2:27" s="571" customFormat="1" ht="20.100000000000001" customHeight="1">
      <c r="B45" s="590"/>
      <c r="C45" s="1204" t="s">
        <v>3350</v>
      </c>
      <c r="D45" s="1204"/>
      <c r="E45" s="1204"/>
      <c r="F45" s="937"/>
      <c r="G45" s="938"/>
      <c r="H45" s="938"/>
      <c r="I45" s="939"/>
      <c r="J45" s="591" t="s">
        <v>3273</v>
      </c>
      <c r="K45" s="937"/>
      <c r="L45" s="938"/>
      <c r="M45" s="938"/>
      <c r="N45" s="939"/>
      <c r="O45" s="591" t="s">
        <v>3273</v>
      </c>
      <c r="P45" s="937"/>
      <c r="Q45" s="938"/>
      <c r="R45" s="938"/>
      <c r="S45" s="939"/>
      <c r="T45" s="591" t="s">
        <v>3273</v>
      </c>
    </row>
    <row r="46" spans="2:27" s="571" customFormat="1" ht="20.100000000000001" customHeight="1">
      <c r="B46" s="590"/>
      <c r="C46" s="1204" t="s">
        <v>3351</v>
      </c>
      <c r="D46" s="1204"/>
      <c r="E46" s="1204"/>
      <c r="F46" s="937"/>
      <c r="G46" s="938"/>
      <c r="H46" s="938"/>
      <c r="I46" s="939"/>
      <c r="J46" s="591" t="s">
        <v>3273</v>
      </c>
      <c r="K46" s="937"/>
      <c r="L46" s="938"/>
      <c r="M46" s="938"/>
      <c r="N46" s="939"/>
      <c r="O46" s="591" t="s">
        <v>3273</v>
      </c>
      <c r="P46" s="937"/>
      <c r="Q46" s="938"/>
      <c r="R46" s="938"/>
      <c r="S46" s="939"/>
      <c r="T46" s="591" t="s">
        <v>3273</v>
      </c>
    </row>
    <row r="47" spans="2:27" s="571" customFormat="1" ht="20.100000000000001" customHeight="1">
      <c r="B47" s="590"/>
      <c r="C47" s="1204" t="s">
        <v>3352</v>
      </c>
      <c r="D47" s="1204"/>
      <c r="E47" s="1204"/>
      <c r="F47" s="937"/>
      <c r="G47" s="938"/>
      <c r="H47" s="938"/>
      <c r="I47" s="939"/>
      <c r="J47" s="591" t="s">
        <v>3273</v>
      </c>
      <c r="K47" s="937"/>
      <c r="L47" s="938"/>
      <c r="M47" s="938"/>
      <c r="N47" s="939"/>
      <c r="O47" s="591" t="s">
        <v>3273</v>
      </c>
      <c r="P47" s="937"/>
      <c r="Q47" s="938"/>
      <c r="R47" s="938"/>
      <c r="S47" s="939"/>
      <c r="T47" s="591" t="s">
        <v>3273</v>
      </c>
    </row>
    <row r="48" spans="2:27" s="571" customFormat="1" ht="20.100000000000001" customHeight="1">
      <c r="B48" s="590"/>
      <c r="C48" s="1204" t="s">
        <v>3353</v>
      </c>
      <c r="D48" s="1204"/>
      <c r="E48" s="1204"/>
      <c r="F48" s="1218"/>
      <c r="G48" s="1218"/>
      <c r="H48" s="1218"/>
      <c r="I48" s="1218"/>
      <c r="J48" s="1218"/>
      <c r="K48" s="1218"/>
      <c r="L48" s="1218"/>
      <c r="M48" s="1218"/>
      <c r="N48" s="1218"/>
      <c r="O48" s="1218"/>
      <c r="P48" s="937"/>
      <c r="Q48" s="938"/>
      <c r="R48" s="938"/>
      <c r="S48" s="939"/>
      <c r="T48" s="591" t="s">
        <v>3273</v>
      </c>
    </row>
    <row r="49" spans="2:27" s="571" customFormat="1" ht="20.100000000000001" customHeight="1">
      <c r="B49" s="590"/>
      <c r="C49" s="870"/>
      <c r="D49" s="870"/>
      <c r="E49" s="870"/>
      <c r="F49" s="870"/>
      <c r="G49" s="870"/>
      <c r="H49" s="870"/>
      <c r="I49" s="870"/>
      <c r="J49" s="870"/>
      <c r="K49" s="870"/>
      <c r="L49" s="870"/>
      <c r="M49" s="870"/>
      <c r="N49" s="870"/>
      <c r="O49" s="870"/>
      <c r="P49" s="871"/>
      <c r="Q49" s="871"/>
      <c r="R49" s="871"/>
      <c r="S49" s="871"/>
    </row>
    <row r="50" spans="2:27" ht="20.100000000000001" customHeight="1">
      <c r="C50" s="1205" t="s">
        <v>3354</v>
      </c>
      <c r="D50" s="1205"/>
      <c r="E50" s="1205"/>
      <c r="F50" s="1205"/>
      <c r="G50" s="1205"/>
      <c r="H50" s="1205"/>
      <c r="I50" s="1205"/>
      <c r="J50" s="1205"/>
      <c r="K50" s="1205"/>
      <c r="L50" s="1205"/>
      <c r="M50" s="1205"/>
      <c r="N50" s="1205"/>
      <c r="O50" s="1205"/>
      <c r="P50" s="1205"/>
      <c r="Q50" s="1205"/>
      <c r="R50" s="1205"/>
      <c r="S50" s="1205"/>
      <c r="T50" s="1205"/>
      <c r="U50" s="573"/>
      <c r="V50" s="573"/>
      <c r="W50" s="573"/>
      <c r="X50" s="573"/>
      <c r="Y50" s="573"/>
      <c r="Z50" s="573"/>
      <c r="AA50" s="507"/>
    </row>
    <row r="51" spans="2:27" ht="20.100000000000001" customHeight="1">
      <c r="C51" s="1205" t="s">
        <v>3356</v>
      </c>
      <c r="D51" s="1205"/>
      <c r="E51" s="1205"/>
      <c r="F51" s="1205"/>
      <c r="G51" s="1205"/>
      <c r="H51" s="1205"/>
      <c r="I51" s="1205"/>
      <c r="J51" s="1205"/>
      <c r="K51" s="1205"/>
      <c r="L51" s="1205"/>
      <c r="M51" s="1205"/>
      <c r="N51" s="1205"/>
      <c r="O51" s="1205"/>
      <c r="P51" s="1205"/>
      <c r="Q51" s="1205"/>
      <c r="R51" s="1205"/>
      <c r="S51" s="1205"/>
      <c r="T51" s="1205"/>
      <c r="U51" s="573"/>
      <c r="V51" s="573"/>
      <c r="W51" s="573"/>
      <c r="X51" s="573"/>
      <c r="Y51" s="573"/>
      <c r="Z51" s="573"/>
      <c r="AA51" s="507"/>
    </row>
    <row r="52" spans="2:27" s="529" customFormat="1" ht="20.100000000000001" customHeight="1">
      <c r="B52" s="588"/>
      <c r="C52" s="589"/>
      <c r="D52" s="589"/>
      <c r="E52" s="589"/>
      <c r="F52" s="589"/>
      <c r="G52" s="589"/>
      <c r="H52" s="589"/>
      <c r="I52" s="589"/>
      <c r="J52" s="589"/>
      <c r="K52" s="589"/>
      <c r="L52" s="589"/>
      <c r="M52" s="589"/>
      <c r="N52" s="589"/>
      <c r="O52" s="589"/>
      <c r="P52" s="589"/>
      <c r="Q52" s="589"/>
      <c r="R52" s="589"/>
      <c r="S52" s="589"/>
      <c r="T52" s="589"/>
      <c r="U52" s="589"/>
      <c r="V52" s="589"/>
      <c r="W52" s="589"/>
      <c r="X52" s="589"/>
      <c r="Y52" s="589"/>
      <c r="Z52" s="589"/>
      <c r="AA52" s="589"/>
    </row>
  </sheetData>
  <mergeCells count="107">
    <mergeCell ref="M5:U5"/>
    <mergeCell ref="C36:T36"/>
    <mergeCell ref="C37:T37"/>
    <mergeCell ref="C44:E44"/>
    <mergeCell ref="F44:I44"/>
    <mergeCell ref="K44:N44"/>
    <mergeCell ref="P44:S44"/>
    <mergeCell ref="F48:J48"/>
    <mergeCell ref="K48:O48"/>
    <mergeCell ref="C48:E48"/>
    <mergeCell ref="P48:S48"/>
    <mergeCell ref="C46:E46"/>
    <mergeCell ref="F46:I46"/>
    <mergeCell ref="K46:N46"/>
    <mergeCell ref="P46:S46"/>
    <mergeCell ref="C47:E47"/>
    <mergeCell ref="F47:I47"/>
    <mergeCell ref="K47:N47"/>
    <mergeCell ref="P47:S47"/>
    <mergeCell ref="C45:E45"/>
    <mergeCell ref="F45:I45"/>
    <mergeCell ref="K45:N45"/>
    <mergeCell ref="P45:S45"/>
    <mergeCell ref="C42:E43"/>
    <mergeCell ref="C51:T51"/>
    <mergeCell ref="B2:E2"/>
    <mergeCell ref="C17:E17"/>
    <mergeCell ref="C18:E18"/>
    <mergeCell ref="C19:E19"/>
    <mergeCell ref="C20:E20"/>
    <mergeCell ref="C15:E16"/>
    <mergeCell ref="G9:L9"/>
    <mergeCell ref="G10:L10"/>
    <mergeCell ref="G11:L11"/>
    <mergeCell ref="L23:M23"/>
    <mergeCell ref="C4:E4"/>
    <mergeCell ref="C5:E5"/>
    <mergeCell ref="C8:E9"/>
    <mergeCell ref="C6:E7"/>
    <mergeCell ref="C10:E14"/>
    <mergeCell ref="F4:T4"/>
    <mergeCell ref="F5:L5"/>
    <mergeCell ref="G6:L6"/>
    <mergeCell ref="G7:L7"/>
    <mergeCell ref="G8:L8"/>
    <mergeCell ref="F16:T16"/>
    <mergeCell ref="Q23:R23"/>
    <mergeCell ref="G17:H17"/>
    <mergeCell ref="F24:J24"/>
    <mergeCell ref="I23:J23"/>
    <mergeCell ref="F25:I25"/>
    <mergeCell ref="F21:T22"/>
    <mergeCell ref="N23:O23"/>
    <mergeCell ref="K24:O24"/>
    <mergeCell ref="F18:I18"/>
    <mergeCell ref="F19:G19"/>
    <mergeCell ref="F20:G20"/>
    <mergeCell ref="S23:T23"/>
    <mergeCell ref="P24:T24"/>
    <mergeCell ref="P25:S25"/>
    <mergeCell ref="K25:N25"/>
    <mergeCell ref="G23:H23"/>
    <mergeCell ref="G12:T12"/>
    <mergeCell ref="F13:H14"/>
    <mergeCell ref="J13:L13"/>
    <mergeCell ref="I14:T14"/>
    <mergeCell ref="G15:I15"/>
    <mergeCell ref="C21:E22"/>
    <mergeCell ref="C23:E24"/>
    <mergeCell ref="F30:M30"/>
    <mergeCell ref="F31:M31"/>
    <mergeCell ref="P26:S26"/>
    <mergeCell ref="P27:S27"/>
    <mergeCell ref="P28:S28"/>
    <mergeCell ref="O30:P30"/>
    <mergeCell ref="K26:N26"/>
    <mergeCell ref="K27:N27"/>
    <mergeCell ref="F29:J29"/>
    <mergeCell ref="K29:O29"/>
    <mergeCell ref="K28:N28"/>
    <mergeCell ref="F26:I26"/>
    <mergeCell ref="F27:I27"/>
    <mergeCell ref="C25:E25"/>
    <mergeCell ref="C26:E26"/>
    <mergeCell ref="C27:E27"/>
    <mergeCell ref="C28:E28"/>
    <mergeCell ref="C29:E29"/>
    <mergeCell ref="C50:T50"/>
    <mergeCell ref="O32:P32"/>
    <mergeCell ref="O33:P33"/>
    <mergeCell ref="O34:P34"/>
    <mergeCell ref="F28:I28"/>
    <mergeCell ref="O31:P31"/>
    <mergeCell ref="F32:M32"/>
    <mergeCell ref="F33:M33"/>
    <mergeCell ref="F34:M34"/>
    <mergeCell ref="C30:E34"/>
    <mergeCell ref="P29:S29"/>
    <mergeCell ref="G42:H42"/>
    <mergeCell ref="I42:J42"/>
    <mergeCell ref="L42:M42"/>
    <mergeCell ref="N42:O42"/>
    <mergeCell ref="Q42:R42"/>
    <mergeCell ref="S42:T42"/>
    <mergeCell ref="F43:J43"/>
    <mergeCell ref="K43:O43"/>
    <mergeCell ref="P43:T43"/>
  </mergeCells>
  <phoneticPr fontId="8"/>
  <conditionalFormatting sqref="F4">
    <cfRule type="cellIs" dxfId="80" priority="35" operator="equal">
      <formula>""</formula>
    </cfRule>
  </conditionalFormatting>
  <conditionalFormatting sqref="F5">
    <cfRule type="cellIs" dxfId="79" priority="34" operator="equal">
      <formula>""</formula>
    </cfRule>
  </conditionalFormatting>
  <conditionalFormatting sqref="G6:G11">
    <cfRule type="cellIs" dxfId="78" priority="33" operator="equal">
      <formula>""</formula>
    </cfRule>
  </conditionalFormatting>
  <conditionalFormatting sqref="G12">
    <cfRule type="cellIs" dxfId="77" priority="32" operator="equal">
      <formula>""</formula>
    </cfRule>
  </conditionalFormatting>
  <conditionalFormatting sqref="J13">
    <cfRule type="cellIs" dxfId="76" priority="31" operator="equal">
      <formula>""</formula>
    </cfRule>
  </conditionalFormatting>
  <conditionalFormatting sqref="I14">
    <cfRule type="cellIs" dxfId="75" priority="30" operator="equal">
      <formula>""</formula>
    </cfRule>
  </conditionalFormatting>
  <conditionalFormatting sqref="G15">
    <cfRule type="cellIs" dxfId="74" priority="29" operator="equal">
      <formula>""</formula>
    </cfRule>
  </conditionalFormatting>
  <conditionalFormatting sqref="F16">
    <cfRule type="cellIs" dxfId="73" priority="28" operator="equal">
      <formula>""</formula>
    </cfRule>
  </conditionalFormatting>
  <conditionalFormatting sqref="F21">
    <cfRule type="cellIs" dxfId="72" priority="27" operator="equal">
      <formula>""</formula>
    </cfRule>
  </conditionalFormatting>
  <conditionalFormatting sqref="G17">
    <cfRule type="cellIs" dxfId="71" priority="26" operator="equal">
      <formula>""</formula>
    </cfRule>
  </conditionalFormatting>
  <conditionalFormatting sqref="J17">
    <cfRule type="cellIs" dxfId="70" priority="25" operator="equal">
      <formula>""</formula>
    </cfRule>
  </conditionalFormatting>
  <conditionalFormatting sqref="L17">
    <cfRule type="cellIs" dxfId="69" priority="24" operator="equal">
      <formula>""</formula>
    </cfRule>
  </conditionalFormatting>
  <conditionalFormatting sqref="F18">
    <cfRule type="cellIs" dxfId="68" priority="23" operator="equal">
      <formula>""</formula>
    </cfRule>
  </conditionalFormatting>
  <conditionalFormatting sqref="F19:F20">
    <cfRule type="cellIs" dxfId="67" priority="22" operator="equal">
      <formula>""</formula>
    </cfRule>
  </conditionalFormatting>
  <conditionalFormatting sqref="G23">
    <cfRule type="cellIs" dxfId="66" priority="21" operator="equal">
      <formula>""</formula>
    </cfRule>
  </conditionalFormatting>
  <conditionalFormatting sqref="F25:F28">
    <cfRule type="cellIs" dxfId="65" priority="20" operator="equal">
      <formula>""</formula>
    </cfRule>
  </conditionalFormatting>
  <conditionalFormatting sqref="K25:K28">
    <cfRule type="cellIs" dxfId="64" priority="19" operator="equal">
      <formula>""</formula>
    </cfRule>
  </conditionalFormatting>
  <conditionalFormatting sqref="P25:P29">
    <cfRule type="cellIs" dxfId="63" priority="18" operator="equal">
      <formula>""</formula>
    </cfRule>
  </conditionalFormatting>
  <conditionalFormatting sqref="F30:F34">
    <cfRule type="cellIs" dxfId="62" priority="17" operator="equal">
      <formula>""</formula>
    </cfRule>
  </conditionalFormatting>
  <conditionalFormatting sqref="O34">
    <cfRule type="cellIs" dxfId="61" priority="8" operator="equal">
      <formula>""</formula>
    </cfRule>
  </conditionalFormatting>
  <conditionalFormatting sqref="O30">
    <cfRule type="cellIs" dxfId="60" priority="16" operator="equal">
      <formula>""</formula>
    </cfRule>
  </conditionalFormatting>
  <conditionalFormatting sqref="O33">
    <cfRule type="cellIs" dxfId="59" priority="9" operator="equal">
      <formula>""</formula>
    </cfRule>
  </conditionalFormatting>
  <conditionalFormatting sqref="L23">
    <cfRule type="cellIs" dxfId="58" priority="13" operator="equal">
      <formula>""</formula>
    </cfRule>
  </conditionalFormatting>
  <conditionalFormatting sqref="Q23">
    <cfRule type="cellIs" dxfId="57" priority="12" operator="equal">
      <formula>""</formula>
    </cfRule>
  </conditionalFormatting>
  <conditionalFormatting sqref="O31">
    <cfRule type="cellIs" dxfId="56" priority="11" operator="equal">
      <formula>""</formula>
    </cfRule>
  </conditionalFormatting>
  <conditionalFormatting sqref="O32">
    <cfRule type="cellIs" dxfId="55" priority="10" operator="equal">
      <formula>""</formula>
    </cfRule>
  </conditionalFormatting>
  <conditionalFormatting sqref="Q42">
    <cfRule type="cellIs" dxfId="54" priority="2" operator="equal">
      <formula>""</formula>
    </cfRule>
  </conditionalFormatting>
  <conditionalFormatting sqref="G42">
    <cfRule type="cellIs" dxfId="53" priority="7" operator="equal">
      <formula>""</formula>
    </cfRule>
  </conditionalFormatting>
  <conditionalFormatting sqref="F44:F47">
    <cfRule type="cellIs" dxfId="52" priority="6" operator="equal">
      <formula>""</formula>
    </cfRule>
  </conditionalFormatting>
  <conditionalFormatting sqref="K44:K47">
    <cfRule type="cellIs" dxfId="51" priority="5" operator="equal">
      <formula>""</formula>
    </cfRule>
  </conditionalFormatting>
  <conditionalFormatting sqref="P44:P48">
    <cfRule type="cellIs" dxfId="50" priority="4" operator="equal">
      <formula>""</formula>
    </cfRule>
  </conditionalFormatting>
  <conditionalFormatting sqref="L42">
    <cfRule type="cellIs" dxfId="49" priority="3" operator="equal">
      <formula>""</formula>
    </cfRule>
  </conditionalFormatting>
  <conditionalFormatting sqref="C40">
    <cfRule type="cellIs" dxfId="48" priority="1" operator="equal">
      <formula>""</formula>
    </cfRule>
  </conditionalFormatting>
  <dataValidations count="1">
    <dataValidation type="list" allowBlank="1" showInputMessage="1" showErrorMessage="1" sqref="C40" xr:uid="{4FDB908D-EA1D-4B61-8E7D-6DE8D31863E7}">
      <formula1>"有,無"</formula1>
    </dataValidation>
  </dataValidations>
  <pageMargins left="0.7" right="0.7" top="0.75" bottom="0.75" header="0.3" footer="0.3"/>
  <pageSetup paperSize="9" scale="82" fitToHeight="0" orientation="portrait" r:id="rId1"/>
  <rowBreaks count="1" manualBreakCount="1">
    <brk id="38" max="20"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41ABCE-5805-4A9D-A3F7-6895F2006BA5}">
  <sheetPr>
    <pageSetUpPr fitToPage="1"/>
  </sheetPr>
  <dimension ref="B2:AA52"/>
  <sheetViews>
    <sheetView showGridLines="0" view="pageBreakPreview" zoomScale="115" zoomScaleNormal="100" zoomScaleSheetLayoutView="115" workbookViewId="0"/>
  </sheetViews>
  <sheetFormatPr defaultRowHeight="12"/>
  <cols>
    <col min="1" max="1" width="4.28515625" style="530" customWidth="1"/>
    <col min="2" max="4" width="5" style="530" customWidth="1"/>
    <col min="5" max="5" width="6.42578125" style="530" customWidth="1"/>
    <col min="6" max="6" width="7.5703125" style="530" customWidth="1"/>
    <col min="7" max="30" width="5" style="530" customWidth="1"/>
    <col min="31" max="16384" width="9.140625" style="530"/>
  </cols>
  <sheetData>
    <row r="2" spans="2:27" ht="17.25">
      <c r="B2" s="1225" t="s">
        <v>412</v>
      </c>
      <c r="C2" s="1225"/>
      <c r="D2" s="1225"/>
      <c r="E2" s="1225"/>
      <c r="F2" s="507"/>
      <c r="G2" s="507"/>
      <c r="H2" s="507"/>
      <c r="I2" s="507"/>
      <c r="J2" s="507"/>
      <c r="K2" s="507"/>
      <c r="L2" s="507"/>
      <c r="M2" s="507"/>
      <c r="N2" s="507"/>
      <c r="O2" s="507"/>
      <c r="P2" s="507"/>
      <c r="Q2" s="507"/>
      <c r="R2" s="507"/>
      <c r="S2" s="507"/>
      <c r="T2" s="507"/>
      <c r="U2" s="507"/>
      <c r="V2" s="507"/>
      <c r="W2" s="507"/>
      <c r="X2" s="507"/>
      <c r="Y2" s="507"/>
      <c r="Z2" s="507"/>
      <c r="AA2" s="507"/>
    </row>
    <row r="3" spans="2:27" ht="20.100000000000001" customHeight="1">
      <c r="B3" s="507"/>
      <c r="C3" s="507"/>
      <c r="D3" s="507"/>
      <c r="E3" s="507"/>
      <c r="F3" s="507"/>
      <c r="G3" s="507"/>
      <c r="H3" s="507"/>
      <c r="I3" s="507"/>
      <c r="J3" s="507"/>
      <c r="K3" s="507"/>
      <c r="L3" s="507"/>
      <c r="M3" s="507"/>
      <c r="N3" s="507"/>
      <c r="O3" s="507"/>
      <c r="P3" s="507"/>
      <c r="Q3" s="507"/>
      <c r="R3" s="507"/>
      <c r="S3" s="507"/>
      <c r="T3" s="507"/>
      <c r="U3" s="507"/>
      <c r="V3" s="507"/>
      <c r="W3" s="507"/>
      <c r="X3" s="507"/>
      <c r="Y3" s="507"/>
      <c r="Z3" s="507"/>
      <c r="AA3" s="507"/>
    </row>
    <row r="4" spans="2:27" s="571" customFormat="1" ht="20.100000000000001" customHeight="1">
      <c r="B4" s="590"/>
      <c r="C4" s="1204" t="s">
        <v>3255</v>
      </c>
      <c r="D4" s="1204"/>
      <c r="E4" s="1204"/>
      <c r="F4" s="937"/>
      <c r="G4" s="938"/>
      <c r="H4" s="938"/>
      <c r="I4" s="938"/>
      <c r="J4" s="938"/>
      <c r="K4" s="938"/>
      <c r="L4" s="938"/>
      <c r="M4" s="938"/>
      <c r="N4" s="938"/>
      <c r="O4" s="938"/>
      <c r="P4" s="938"/>
      <c r="Q4" s="938"/>
      <c r="R4" s="938"/>
      <c r="S4" s="938"/>
      <c r="T4" s="939"/>
    </row>
    <row r="5" spans="2:27" s="571" customFormat="1" ht="20.100000000000001" customHeight="1">
      <c r="B5" s="590"/>
      <c r="C5" s="1204" t="s">
        <v>3281</v>
      </c>
      <c r="D5" s="1204"/>
      <c r="E5" s="1204"/>
      <c r="F5" s="937"/>
      <c r="G5" s="938"/>
      <c r="H5" s="938"/>
      <c r="I5" s="938"/>
      <c r="J5" s="938"/>
      <c r="K5" s="938"/>
      <c r="L5" s="939"/>
      <c r="M5" s="1226" t="s">
        <v>3347</v>
      </c>
      <c r="N5" s="1227"/>
      <c r="O5" s="1227"/>
      <c r="P5" s="1227"/>
      <c r="Q5" s="1227"/>
      <c r="R5" s="1227"/>
      <c r="S5" s="1227"/>
      <c r="T5" s="1227"/>
      <c r="U5" s="1227"/>
    </row>
    <row r="6" spans="2:27" s="571" customFormat="1" ht="20.100000000000001" customHeight="1">
      <c r="B6" s="590"/>
      <c r="C6" s="1204" t="s">
        <v>3261</v>
      </c>
      <c r="D6" s="1204"/>
      <c r="E6" s="1204"/>
      <c r="F6" s="683" t="s">
        <v>3262</v>
      </c>
      <c r="G6" s="937"/>
      <c r="H6" s="938"/>
      <c r="I6" s="938"/>
      <c r="J6" s="938"/>
      <c r="K6" s="938"/>
      <c r="L6" s="939"/>
      <c r="M6" s="572"/>
    </row>
    <row r="7" spans="2:27" s="571" customFormat="1" ht="20.100000000000001" customHeight="1">
      <c r="B7" s="590"/>
      <c r="C7" s="1204"/>
      <c r="D7" s="1204"/>
      <c r="E7" s="1204"/>
      <c r="F7" s="683" t="s">
        <v>3263</v>
      </c>
      <c r="G7" s="937"/>
      <c r="H7" s="938"/>
      <c r="I7" s="938"/>
      <c r="J7" s="938"/>
      <c r="K7" s="938"/>
      <c r="L7" s="939"/>
      <c r="M7" s="572"/>
    </row>
    <row r="8" spans="2:27" s="571" customFormat="1" ht="20.100000000000001" customHeight="1">
      <c r="B8" s="590"/>
      <c r="C8" s="1204" t="s">
        <v>3264</v>
      </c>
      <c r="D8" s="1204"/>
      <c r="E8" s="1204"/>
      <c r="F8" s="683" t="s">
        <v>3262</v>
      </c>
      <c r="G8" s="937"/>
      <c r="H8" s="938"/>
      <c r="I8" s="938"/>
      <c r="J8" s="938"/>
      <c r="K8" s="938"/>
      <c r="L8" s="939"/>
      <c r="M8" s="572"/>
    </row>
    <row r="9" spans="2:27" s="571" customFormat="1" ht="20.100000000000001" customHeight="1">
      <c r="B9" s="590"/>
      <c r="C9" s="1204"/>
      <c r="D9" s="1204"/>
      <c r="E9" s="1204"/>
      <c r="F9" s="683" t="s">
        <v>3263</v>
      </c>
      <c r="G9" s="937"/>
      <c r="H9" s="938"/>
      <c r="I9" s="938"/>
      <c r="J9" s="938"/>
      <c r="K9" s="938"/>
      <c r="L9" s="939"/>
      <c r="M9" s="572"/>
    </row>
    <row r="10" spans="2:27" s="571" customFormat="1" ht="20.100000000000001" customHeight="1">
      <c r="B10" s="590"/>
      <c r="C10" s="1204" t="s">
        <v>3254</v>
      </c>
      <c r="D10" s="1204"/>
      <c r="E10" s="1204"/>
      <c r="F10" s="683" t="s">
        <v>3265</v>
      </c>
      <c r="G10" s="937"/>
      <c r="H10" s="938"/>
      <c r="I10" s="938"/>
      <c r="J10" s="938"/>
      <c r="K10" s="938"/>
      <c r="L10" s="939"/>
      <c r="M10" s="572"/>
    </row>
    <row r="11" spans="2:27" s="571" customFormat="1" ht="20.100000000000001" customHeight="1">
      <c r="B11" s="590"/>
      <c r="C11" s="1204"/>
      <c r="D11" s="1204"/>
      <c r="E11" s="1204"/>
      <c r="F11" s="683" t="s">
        <v>3266</v>
      </c>
      <c r="G11" s="937"/>
      <c r="H11" s="938"/>
      <c r="I11" s="938"/>
      <c r="J11" s="938"/>
      <c r="K11" s="938"/>
      <c r="L11" s="939"/>
      <c r="M11" s="575"/>
      <c r="N11" s="574"/>
      <c r="O11" s="574"/>
      <c r="P11" s="574"/>
      <c r="Q11" s="574"/>
      <c r="R11" s="574"/>
      <c r="S11" s="574"/>
      <c r="T11" s="574"/>
    </row>
    <row r="12" spans="2:27" s="571" customFormat="1" ht="20.100000000000001" customHeight="1">
      <c r="B12" s="590"/>
      <c r="C12" s="1204"/>
      <c r="D12" s="1204"/>
      <c r="E12" s="1204"/>
      <c r="F12" s="683" t="s">
        <v>3267</v>
      </c>
      <c r="G12" s="937"/>
      <c r="H12" s="938"/>
      <c r="I12" s="938"/>
      <c r="J12" s="938"/>
      <c r="K12" s="938"/>
      <c r="L12" s="938"/>
      <c r="M12" s="938"/>
      <c r="N12" s="938"/>
      <c r="O12" s="938"/>
      <c r="P12" s="938"/>
      <c r="Q12" s="938"/>
      <c r="R12" s="938"/>
      <c r="S12" s="938"/>
      <c r="T12" s="938"/>
    </row>
    <row r="13" spans="2:27" s="571" customFormat="1" ht="20.100000000000001" customHeight="1">
      <c r="B13" s="590"/>
      <c r="C13" s="1204"/>
      <c r="D13" s="1204"/>
      <c r="E13" s="1204"/>
      <c r="F13" s="1213" t="s">
        <v>3268</v>
      </c>
      <c r="G13" s="1214"/>
      <c r="H13" s="1210"/>
      <c r="I13" s="683" t="s">
        <v>3269</v>
      </c>
      <c r="J13" s="937"/>
      <c r="K13" s="938"/>
      <c r="L13" s="939"/>
      <c r="M13" s="593"/>
      <c r="N13" s="594"/>
      <c r="O13" s="594"/>
      <c r="P13" s="594"/>
      <c r="Q13" s="594"/>
      <c r="R13" s="594"/>
      <c r="S13" s="594"/>
      <c r="T13" s="594"/>
    </row>
    <row r="14" spans="2:27" s="571" customFormat="1" ht="20.100000000000001" customHeight="1">
      <c r="B14" s="590"/>
      <c r="C14" s="1204"/>
      <c r="D14" s="1204"/>
      <c r="E14" s="1204"/>
      <c r="F14" s="1215"/>
      <c r="G14" s="1216"/>
      <c r="H14" s="1217"/>
      <c r="I14" s="937"/>
      <c r="J14" s="938"/>
      <c r="K14" s="938"/>
      <c r="L14" s="938"/>
      <c r="M14" s="938"/>
      <c r="N14" s="938"/>
      <c r="O14" s="938"/>
      <c r="P14" s="938"/>
      <c r="Q14" s="938"/>
      <c r="R14" s="938"/>
      <c r="S14" s="938"/>
      <c r="T14" s="939"/>
    </row>
    <row r="15" spans="2:27" s="571" customFormat="1" ht="20.100000000000001" customHeight="1">
      <c r="B15" s="590"/>
      <c r="C15" s="1204" t="s">
        <v>3256</v>
      </c>
      <c r="D15" s="1204"/>
      <c r="E15" s="1204"/>
      <c r="F15" s="683" t="s">
        <v>3269</v>
      </c>
      <c r="G15" s="937"/>
      <c r="H15" s="938"/>
      <c r="I15" s="939"/>
      <c r="J15" s="593"/>
      <c r="K15" s="594"/>
      <c r="L15" s="594"/>
      <c r="M15" s="594"/>
      <c r="N15" s="594"/>
      <c r="O15" s="594"/>
      <c r="P15" s="594"/>
      <c r="Q15" s="594"/>
      <c r="R15" s="594"/>
      <c r="S15" s="594"/>
      <c r="T15" s="594"/>
    </row>
    <row r="16" spans="2:27" s="571" customFormat="1" ht="20.100000000000001" customHeight="1">
      <c r="B16" s="590"/>
      <c r="C16" s="1204"/>
      <c r="D16" s="1204"/>
      <c r="E16" s="1204"/>
      <c r="F16" s="937"/>
      <c r="G16" s="938"/>
      <c r="H16" s="938"/>
      <c r="I16" s="938"/>
      <c r="J16" s="938"/>
      <c r="K16" s="938"/>
      <c r="L16" s="938"/>
      <c r="M16" s="938"/>
      <c r="N16" s="938"/>
      <c r="O16" s="938"/>
      <c r="P16" s="938"/>
      <c r="Q16" s="938"/>
      <c r="R16" s="938"/>
      <c r="S16" s="938"/>
      <c r="T16" s="939"/>
    </row>
    <row r="17" spans="2:20" s="571" customFormat="1" ht="20.100000000000001" customHeight="1">
      <c r="B17" s="590"/>
      <c r="C17" s="1204" t="s">
        <v>3257</v>
      </c>
      <c r="D17" s="1204"/>
      <c r="E17" s="1204"/>
      <c r="F17" s="683" t="s">
        <v>3270</v>
      </c>
      <c r="G17" s="937"/>
      <c r="H17" s="939"/>
      <c r="I17" s="683" t="s">
        <v>3271</v>
      </c>
      <c r="J17" s="678"/>
      <c r="K17" s="683" t="s">
        <v>3272</v>
      </c>
      <c r="L17" s="678"/>
      <c r="M17" s="683" t="s">
        <v>96</v>
      </c>
      <c r="N17" s="595"/>
      <c r="O17" s="596"/>
      <c r="P17" s="596"/>
      <c r="Q17" s="596"/>
      <c r="R17" s="596"/>
      <c r="S17" s="596"/>
      <c r="T17" s="596"/>
    </row>
    <row r="18" spans="2:20" s="571" customFormat="1" ht="20.100000000000001" customHeight="1">
      <c r="B18" s="590"/>
      <c r="C18" s="1204" t="s">
        <v>3258</v>
      </c>
      <c r="D18" s="1204"/>
      <c r="E18" s="1204"/>
      <c r="F18" s="937"/>
      <c r="G18" s="938"/>
      <c r="H18" s="938"/>
      <c r="I18" s="939"/>
      <c r="J18" s="683" t="s">
        <v>3273</v>
      </c>
      <c r="K18" s="595"/>
      <c r="L18" s="596"/>
      <c r="M18" s="596"/>
    </row>
    <row r="19" spans="2:20" s="571" customFormat="1" ht="20.100000000000001" customHeight="1">
      <c r="B19" s="590"/>
      <c r="C19" s="1204" t="s">
        <v>3274</v>
      </c>
      <c r="D19" s="1204"/>
      <c r="E19" s="1204"/>
      <c r="F19" s="937"/>
      <c r="G19" s="939"/>
      <c r="H19" s="683" t="s">
        <v>3272</v>
      </c>
      <c r="I19" s="595"/>
      <c r="J19" s="596"/>
    </row>
    <row r="20" spans="2:20" s="571" customFormat="1" ht="20.100000000000001" customHeight="1">
      <c r="B20" s="590"/>
      <c r="C20" s="1204" t="s">
        <v>3275</v>
      </c>
      <c r="D20" s="1204"/>
      <c r="E20" s="1204"/>
      <c r="F20" s="937"/>
      <c r="G20" s="939"/>
      <c r="H20" s="683" t="s">
        <v>3276</v>
      </c>
      <c r="I20" s="575"/>
      <c r="J20" s="574"/>
      <c r="K20" s="574"/>
      <c r="L20" s="574"/>
      <c r="M20" s="574"/>
      <c r="N20" s="574"/>
      <c r="O20" s="574"/>
      <c r="P20" s="574"/>
      <c r="Q20" s="574"/>
      <c r="R20" s="574"/>
      <c r="S20" s="574"/>
      <c r="T20" s="574"/>
    </row>
    <row r="21" spans="2:20" s="571" customFormat="1" ht="20.100000000000001" customHeight="1">
      <c r="B21" s="590"/>
      <c r="C21" s="1204" t="s">
        <v>3259</v>
      </c>
      <c r="D21" s="1204"/>
      <c r="E21" s="1204"/>
      <c r="F21" s="1219"/>
      <c r="G21" s="1220"/>
      <c r="H21" s="1220"/>
      <c r="I21" s="1220"/>
      <c r="J21" s="1220"/>
      <c r="K21" s="1220"/>
      <c r="L21" s="1220"/>
      <c r="M21" s="1220"/>
      <c r="N21" s="1220"/>
      <c r="O21" s="1220"/>
      <c r="P21" s="1220"/>
      <c r="Q21" s="1220"/>
      <c r="R21" s="1220"/>
      <c r="S21" s="1220"/>
      <c r="T21" s="1221"/>
    </row>
    <row r="22" spans="2:20" s="571" customFormat="1" ht="20.100000000000001" customHeight="1">
      <c r="B22" s="590"/>
      <c r="C22" s="1204"/>
      <c r="D22" s="1204"/>
      <c r="E22" s="1204"/>
      <c r="F22" s="1222"/>
      <c r="G22" s="1223"/>
      <c r="H22" s="1223"/>
      <c r="I22" s="1223"/>
      <c r="J22" s="1223"/>
      <c r="K22" s="1223"/>
      <c r="L22" s="1223"/>
      <c r="M22" s="1223"/>
      <c r="N22" s="1223"/>
      <c r="O22" s="1223"/>
      <c r="P22" s="1223"/>
      <c r="Q22" s="1223"/>
      <c r="R22" s="1223"/>
      <c r="S22" s="1223"/>
      <c r="T22" s="1224"/>
    </row>
    <row r="23" spans="2:20" s="571" customFormat="1" ht="20.100000000000001" customHeight="1">
      <c r="B23" s="590"/>
      <c r="C23" s="1204" t="s">
        <v>413</v>
      </c>
      <c r="D23" s="1204"/>
      <c r="E23" s="1204"/>
      <c r="F23" s="684" t="s">
        <v>3270</v>
      </c>
      <c r="G23" s="1209"/>
      <c r="H23" s="1209"/>
      <c r="I23" s="1210" t="s">
        <v>3277</v>
      </c>
      <c r="J23" s="1211"/>
      <c r="K23" s="684" t="s">
        <v>3270</v>
      </c>
      <c r="L23" s="1209"/>
      <c r="M23" s="1209"/>
      <c r="N23" s="1210" t="s">
        <v>3277</v>
      </c>
      <c r="O23" s="1211"/>
      <c r="P23" s="684" t="s">
        <v>3270</v>
      </c>
      <c r="Q23" s="1209"/>
      <c r="R23" s="1209"/>
      <c r="S23" s="1210" t="s">
        <v>3277</v>
      </c>
      <c r="T23" s="1211"/>
    </row>
    <row r="24" spans="2:20" s="571" customFormat="1" ht="20.100000000000001" customHeight="1">
      <c r="B24" s="590"/>
      <c r="C24" s="1204"/>
      <c r="D24" s="1204"/>
      <c r="E24" s="1204"/>
      <c r="F24" s="1212" t="s">
        <v>3278</v>
      </c>
      <c r="G24" s="1212"/>
      <c r="H24" s="1212"/>
      <c r="I24" s="1212"/>
      <c r="J24" s="1212"/>
      <c r="K24" s="1212" t="s">
        <v>3278</v>
      </c>
      <c r="L24" s="1212"/>
      <c r="M24" s="1212"/>
      <c r="N24" s="1212"/>
      <c r="O24" s="1212"/>
      <c r="P24" s="1212" t="s">
        <v>3278</v>
      </c>
      <c r="Q24" s="1212"/>
      <c r="R24" s="1212"/>
      <c r="S24" s="1212"/>
      <c r="T24" s="1212"/>
    </row>
    <row r="25" spans="2:20" s="571" customFormat="1" ht="20.100000000000001" customHeight="1">
      <c r="B25" s="590"/>
      <c r="C25" s="1204" t="s">
        <v>414</v>
      </c>
      <c r="D25" s="1204"/>
      <c r="E25" s="1204"/>
      <c r="F25" s="937"/>
      <c r="G25" s="938"/>
      <c r="H25" s="938"/>
      <c r="I25" s="939"/>
      <c r="J25" s="591" t="s">
        <v>3273</v>
      </c>
      <c r="K25" s="937"/>
      <c r="L25" s="938"/>
      <c r="M25" s="938"/>
      <c r="N25" s="939"/>
      <c r="O25" s="591" t="s">
        <v>3273</v>
      </c>
      <c r="P25" s="937"/>
      <c r="Q25" s="938"/>
      <c r="R25" s="938"/>
      <c r="S25" s="939"/>
      <c r="T25" s="591" t="s">
        <v>3273</v>
      </c>
    </row>
    <row r="26" spans="2:20" s="571" customFormat="1" ht="20.100000000000001" customHeight="1">
      <c r="B26" s="590"/>
      <c r="C26" s="1204" t="s">
        <v>415</v>
      </c>
      <c r="D26" s="1204"/>
      <c r="E26" s="1204"/>
      <c r="F26" s="937"/>
      <c r="G26" s="938"/>
      <c r="H26" s="938"/>
      <c r="I26" s="939"/>
      <c r="J26" s="591" t="s">
        <v>3273</v>
      </c>
      <c r="K26" s="937"/>
      <c r="L26" s="938"/>
      <c r="M26" s="938"/>
      <c r="N26" s="939"/>
      <c r="O26" s="591" t="s">
        <v>3273</v>
      </c>
      <c r="P26" s="937"/>
      <c r="Q26" s="938"/>
      <c r="R26" s="938"/>
      <c r="S26" s="939"/>
      <c r="T26" s="591" t="s">
        <v>3273</v>
      </c>
    </row>
    <row r="27" spans="2:20" s="571" customFormat="1" ht="20.100000000000001" customHeight="1">
      <c r="B27" s="590"/>
      <c r="C27" s="1204" t="s">
        <v>416</v>
      </c>
      <c r="D27" s="1204"/>
      <c r="E27" s="1204"/>
      <c r="F27" s="937"/>
      <c r="G27" s="938"/>
      <c r="H27" s="938"/>
      <c r="I27" s="939"/>
      <c r="J27" s="591" t="s">
        <v>3273</v>
      </c>
      <c r="K27" s="937"/>
      <c r="L27" s="938"/>
      <c r="M27" s="938"/>
      <c r="N27" s="939"/>
      <c r="O27" s="591" t="s">
        <v>3273</v>
      </c>
      <c r="P27" s="937"/>
      <c r="Q27" s="938"/>
      <c r="R27" s="938"/>
      <c r="S27" s="939"/>
      <c r="T27" s="591" t="s">
        <v>3273</v>
      </c>
    </row>
    <row r="28" spans="2:20" s="571" customFormat="1" ht="20.100000000000001" customHeight="1">
      <c r="B28" s="590"/>
      <c r="C28" s="1204" t="s">
        <v>417</v>
      </c>
      <c r="D28" s="1204"/>
      <c r="E28" s="1204"/>
      <c r="F28" s="937"/>
      <c r="G28" s="938"/>
      <c r="H28" s="938"/>
      <c r="I28" s="939"/>
      <c r="J28" s="591" t="s">
        <v>3273</v>
      </c>
      <c r="K28" s="937"/>
      <c r="L28" s="938"/>
      <c r="M28" s="938"/>
      <c r="N28" s="939"/>
      <c r="O28" s="591" t="s">
        <v>3273</v>
      </c>
      <c r="P28" s="937"/>
      <c r="Q28" s="938"/>
      <c r="R28" s="938"/>
      <c r="S28" s="939"/>
      <c r="T28" s="591" t="s">
        <v>3273</v>
      </c>
    </row>
    <row r="29" spans="2:20" s="571" customFormat="1" ht="20.100000000000001" customHeight="1">
      <c r="B29" s="590"/>
      <c r="C29" s="1204" t="s">
        <v>418</v>
      </c>
      <c r="D29" s="1204"/>
      <c r="E29" s="1204"/>
      <c r="F29" s="1218"/>
      <c r="G29" s="1218"/>
      <c r="H29" s="1218"/>
      <c r="I29" s="1218"/>
      <c r="J29" s="1218"/>
      <c r="K29" s="1218"/>
      <c r="L29" s="1218"/>
      <c r="M29" s="1218"/>
      <c r="N29" s="1218"/>
      <c r="O29" s="1218"/>
      <c r="P29" s="937"/>
      <c r="Q29" s="938"/>
      <c r="R29" s="938"/>
      <c r="S29" s="939"/>
      <c r="T29" s="591" t="s">
        <v>3273</v>
      </c>
    </row>
    <row r="30" spans="2:20" s="571" customFormat="1" ht="20.100000000000001" customHeight="1">
      <c r="B30" s="590"/>
      <c r="C30" s="1208" t="s">
        <v>3260</v>
      </c>
      <c r="D30" s="1208"/>
      <c r="E30" s="1208"/>
      <c r="F30" s="1206"/>
      <c r="G30" s="1207"/>
      <c r="H30" s="1207"/>
      <c r="I30" s="1207"/>
      <c r="J30" s="1207"/>
      <c r="K30" s="1207"/>
      <c r="L30" s="1207"/>
      <c r="M30" s="1207"/>
      <c r="N30" s="599" t="s">
        <v>3280</v>
      </c>
      <c r="O30" s="938"/>
      <c r="P30" s="938"/>
      <c r="Q30" s="598" t="s">
        <v>3279</v>
      </c>
    </row>
    <row r="31" spans="2:20" s="571" customFormat="1" ht="20.100000000000001" customHeight="1">
      <c r="B31" s="590"/>
      <c r="C31" s="1208"/>
      <c r="D31" s="1208"/>
      <c r="E31" s="1208"/>
      <c r="F31" s="1206"/>
      <c r="G31" s="1207"/>
      <c r="H31" s="1207"/>
      <c r="I31" s="1207"/>
      <c r="J31" s="1207"/>
      <c r="K31" s="1207"/>
      <c r="L31" s="1207"/>
      <c r="M31" s="1207"/>
      <c r="N31" s="599" t="s">
        <v>3280</v>
      </c>
      <c r="O31" s="938"/>
      <c r="P31" s="938"/>
      <c r="Q31" s="598" t="s">
        <v>3279</v>
      </c>
    </row>
    <row r="32" spans="2:20" s="571" customFormat="1" ht="20.100000000000001" customHeight="1">
      <c r="B32" s="590"/>
      <c r="C32" s="1208"/>
      <c r="D32" s="1208"/>
      <c r="E32" s="1208"/>
      <c r="F32" s="1206"/>
      <c r="G32" s="1207"/>
      <c r="H32" s="1207"/>
      <c r="I32" s="1207"/>
      <c r="J32" s="1207"/>
      <c r="K32" s="1207"/>
      <c r="L32" s="1207"/>
      <c r="M32" s="1207"/>
      <c r="N32" s="599" t="s">
        <v>3280</v>
      </c>
      <c r="O32" s="938"/>
      <c r="P32" s="938"/>
      <c r="Q32" s="598" t="s">
        <v>3279</v>
      </c>
    </row>
    <row r="33" spans="2:27" s="571" customFormat="1" ht="20.100000000000001" customHeight="1">
      <c r="B33" s="590"/>
      <c r="C33" s="1208"/>
      <c r="D33" s="1208"/>
      <c r="E33" s="1208"/>
      <c r="F33" s="1206"/>
      <c r="G33" s="1207"/>
      <c r="H33" s="1207"/>
      <c r="I33" s="1207"/>
      <c r="J33" s="1207"/>
      <c r="K33" s="1207"/>
      <c r="L33" s="1207"/>
      <c r="M33" s="1207"/>
      <c r="N33" s="599" t="s">
        <v>3280</v>
      </c>
      <c r="O33" s="938"/>
      <c r="P33" s="938"/>
      <c r="Q33" s="598" t="s">
        <v>3279</v>
      </c>
    </row>
    <row r="34" spans="2:27" s="571" customFormat="1" ht="20.100000000000001" customHeight="1">
      <c r="B34" s="590"/>
      <c r="C34" s="1208"/>
      <c r="D34" s="1208"/>
      <c r="E34" s="1208"/>
      <c r="F34" s="1206"/>
      <c r="G34" s="1207"/>
      <c r="H34" s="1207"/>
      <c r="I34" s="1207"/>
      <c r="J34" s="1207"/>
      <c r="K34" s="1207"/>
      <c r="L34" s="1207"/>
      <c r="M34" s="1207"/>
      <c r="N34" s="599" t="s">
        <v>3280</v>
      </c>
      <c r="O34" s="938"/>
      <c r="P34" s="938"/>
      <c r="Q34" s="598" t="s">
        <v>3279</v>
      </c>
    </row>
    <row r="35" spans="2:27" s="571" customFormat="1" ht="20.100000000000001" customHeight="1">
      <c r="B35" s="590"/>
    </row>
    <row r="36" spans="2:27" ht="20.100000000000001" customHeight="1">
      <c r="C36" s="1205" t="s">
        <v>3323</v>
      </c>
      <c r="D36" s="1205"/>
      <c r="E36" s="1205"/>
      <c r="F36" s="1205"/>
      <c r="G36" s="1205"/>
      <c r="H36" s="1205"/>
      <c r="I36" s="1205"/>
      <c r="J36" s="1205"/>
      <c r="K36" s="1205"/>
      <c r="L36" s="1205"/>
      <c r="M36" s="1205"/>
      <c r="N36" s="1205"/>
      <c r="O36" s="1205"/>
      <c r="P36" s="1205"/>
      <c r="Q36" s="1205"/>
      <c r="R36" s="1205"/>
      <c r="S36" s="1205"/>
      <c r="T36" s="1205"/>
      <c r="U36" s="573"/>
      <c r="V36" s="573"/>
      <c r="W36" s="573"/>
      <c r="X36" s="573"/>
      <c r="Y36" s="573"/>
      <c r="Z36" s="573"/>
      <c r="AA36" s="507"/>
    </row>
    <row r="37" spans="2:27" ht="20.100000000000001" customHeight="1">
      <c r="C37" s="1205" t="s">
        <v>3355</v>
      </c>
      <c r="D37" s="1205"/>
      <c r="E37" s="1205"/>
      <c r="F37" s="1205"/>
      <c r="G37" s="1205"/>
      <c r="H37" s="1205"/>
      <c r="I37" s="1205"/>
      <c r="J37" s="1205"/>
      <c r="K37" s="1205"/>
      <c r="L37" s="1205"/>
      <c r="M37" s="1205"/>
      <c r="N37" s="1205"/>
      <c r="O37" s="1205"/>
      <c r="P37" s="1205"/>
      <c r="Q37" s="1205"/>
      <c r="R37" s="1205"/>
      <c r="S37" s="1205"/>
      <c r="T37" s="1205"/>
      <c r="U37" s="573"/>
      <c r="V37" s="573"/>
      <c r="W37" s="573"/>
      <c r="X37" s="573"/>
      <c r="Y37" s="573"/>
      <c r="Z37" s="573"/>
      <c r="AA37" s="507"/>
    </row>
    <row r="38" spans="2:27" ht="20.100000000000001" customHeight="1">
      <c r="C38" s="682"/>
      <c r="D38" s="682"/>
      <c r="E38" s="682"/>
      <c r="F38" s="682"/>
      <c r="G38" s="682"/>
      <c r="H38" s="682"/>
      <c r="I38" s="682"/>
      <c r="J38" s="682"/>
      <c r="K38" s="682"/>
      <c r="L38" s="682"/>
      <c r="M38" s="682"/>
      <c r="N38" s="682"/>
      <c r="O38" s="682"/>
      <c r="P38" s="682"/>
      <c r="Q38" s="682"/>
      <c r="R38" s="682"/>
      <c r="S38" s="682"/>
      <c r="T38" s="682"/>
      <c r="U38" s="573"/>
      <c r="V38" s="573"/>
      <c r="W38" s="573"/>
      <c r="X38" s="573"/>
      <c r="Y38" s="573"/>
      <c r="Z38" s="573"/>
      <c r="AA38" s="507"/>
    </row>
    <row r="39" spans="2:27" ht="20.100000000000001" customHeight="1" thickBot="1">
      <c r="C39" s="682"/>
      <c r="D39" s="682"/>
      <c r="E39" s="682"/>
      <c r="F39" s="682"/>
      <c r="G39" s="682"/>
      <c r="H39" s="682"/>
      <c r="I39" s="682"/>
      <c r="J39" s="682"/>
      <c r="K39" s="682"/>
      <c r="L39" s="682"/>
      <c r="M39" s="682"/>
      <c r="N39" s="682"/>
      <c r="O39" s="682"/>
      <c r="P39" s="682"/>
      <c r="Q39" s="682"/>
      <c r="R39" s="682"/>
      <c r="S39" s="682"/>
      <c r="T39" s="682"/>
      <c r="U39" s="573"/>
      <c r="V39" s="573"/>
      <c r="W39" s="573"/>
      <c r="X39" s="573"/>
      <c r="Y39" s="573"/>
      <c r="Z39" s="573"/>
      <c r="AA39" s="507"/>
    </row>
    <row r="40" spans="2:27" s="571" customFormat="1" ht="21.75" customHeight="1" thickBot="1">
      <c r="B40" s="590"/>
      <c r="C40" s="872"/>
      <c r="D40" s="571" t="s">
        <v>3348</v>
      </c>
    </row>
    <row r="41" spans="2:27" s="571" customFormat="1" ht="13.5" customHeight="1">
      <c r="B41" s="590"/>
      <c r="C41" s="869"/>
    </row>
    <row r="42" spans="2:27" s="571" customFormat="1" ht="20.100000000000001" customHeight="1">
      <c r="B42" s="590"/>
      <c r="C42" s="1204" t="s">
        <v>413</v>
      </c>
      <c r="D42" s="1204"/>
      <c r="E42" s="1204"/>
      <c r="F42" s="684" t="s">
        <v>3270</v>
      </c>
      <c r="G42" s="1209"/>
      <c r="H42" s="1209"/>
      <c r="I42" s="1210" t="s">
        <v>3277</v>
      </c>
      <c r="J42" s="1211"/>
      <c r="K42" s="684" t="s">
        <v>3270</v>
      </c>
      <c r="L42" s="1209"/>
      <c r="M42" s="1209"/>
      <c r="N42" s="1210" t="s">
        <v>3277</v>
      </c>
      <c r="O42" s="1211"/>
      <c r="P42" s="684" t="s">
        <v>3270</v>
      </c>
      <c r="Q42" s="1209"/>
      <c r="R42" s="1209"/>
      <c r="S42" s="1210" t="s">
        <v>3277</v>
      </c>
      <c r="T42" s="1211"/>
    </row>
    <row r="43" spans="2:27" s="571" customFormat="1" ht="20.100000000000001" customHeight="1">
      <c r="B43" s="590"/>
      <c r="C43" s="1204"/>
      <c r="D43" s="1204"/>
      <c r="E43" s="1204"/>
      <c r="F43" s="1212" t="s">
        <v>3278</v>
      </c>
      <c r="G43" s="1212"/>
      <c r="H43" s="1212"/>
      <c r="I43" s="1212"/>
      <c r="J43" s="1212"/>
      <c r="K43" s="1212" t="s">
        <v>3278</v>
      </c>
      <c r="L43" s="1212"/>
      <c r="M43" s="1212"/>
      <c r="N43" s="1212"/>
      <c r="O43" s="1212"/>
      <c r="P43" s="1212" t="s">
        <v>3278</v>
      </c>
      <c r="Q43" s="1212"/>
      <c r="R43" s="1212"/>
      <c r="S43" s="1212"/>
      <c r="T43" s="1212"/>
    </row>
    <row r="44" spans="2:27" s="571" customFormat="1" ht="20.100000000000001" customHeight="1">
      <c r="B44" s="590"/>
      <c r="C44" s="1204" t="s">
        <v>3349</v>
      </c>
      <c r="D44" s="1204"/>
      <c r="E44" s="1204"/>
      <c r="F44" s="937"/>
      <c r="G44" s="938"/>
      <c r="H44" s="938"/>
      <c r="I44" s="939"/>
      <c r="J44" s="591" t="s">
        <v>3273</v>
      </c>
      <c r="K44" s="937"/>
      <c r="L44" s="938"/>
      <c r="M44" s="938"/>
      <c r="N44" s="939"/>
      <c r="O44" s="591" t="s">
        <v>3273</v>
      </c>
      <c r="P44" s="937"/>
      <c r="Q44" s="938"/>
      <c r="R44" s="938"/>
      <c r="S44" s="939"/>
      <c r="T44" s="591" t="s">
        <v>3273</v>
      </c>
    </row>
    <row r="45" spans="2:27" s="571" customFormat="1" ht="20.100000000000001" customHeight="1">
      <c r="B45" s="590"/>
      <c r="C45" s="1204" t="s">
        <v>3350</v>
      </c>
      <c r="D45" s="1204"/>
      <c r="E45" s="1204"/>
      <c r="F45" s="937"/>
      <c r="G45" s="938"/>
      <c r="H45" s="938"/>
      <c r="I45" s="939"/>
      <c r="J45" s="591" t="s">
        <v>3273</v>
      </c>
      <c r="K45" s="937"/>
      <c r="L45" s="938"/>
      <c r="M45" s="938"/>
      <c r="N45" s="939"/>
      <c r="O45" s="591" t="s">
        <v>3273</v>
      </c>
      <c r="P45" s="937"/>
      <c r="Q45" s="938"/>
      <c r="R45" s="938"/>
      <c r="S45" s="939"/>
      <c r="T45" s="591" t="s">
        <v>3273</v>
      </c>
    </row>
    <row r="46" spans="2:27" s="571" customFormat="1" ht="20.100000000000001" customHeight="1">
      <c r="B46" s="590"/>
      <c r="C46" s="1204" t="s">
        <v>3351</v>
      </c>
      <c r="D46" s="1204"/>
      <c r="E46" s="1204"/>
      <c r="F46" s="937"/>
      <c r="G46" s="938"/>
      <c r="H46" s="938"/>
      <c r="I46" s="939"/>
      <c r="J46" s="591" t="s">
        <v>3273</v>
      </c>
      <c r="K46" s="937"/>
      <c r="L46" s="938"/>
      <c r="M46" s="938"/>
      <c r="N46" s="939"/>
      <c r="O46" s="591" t="s">
        <v>3273</v>
      </c>
      <c r="P46" s="937"/>
      <c r="Q46" s="938"/>
      <c r="R46" s="938"/>
      <c r="S46" s="939"/>
      <c r="T46" s="591" t="s">
        <v>3273</v>
      </c>
    </row>
    <row r="47" spans="2:27" s="571" customFormat="1" ht="20.100000000000001" customHeight="1">
      <c r="B47" s="590"/>
      <c r="C47" s="1204" t="s">
        <v>3352</v>
      </c>
      <c r="D47" s="1204"/>
      <c r="E47" s="1204"/>
      <c r="F47" s="937"/>
      <c r="G47" s="938"/>
      <c r="H47" s="938"/>
      <c r="I47" s="939"/>
      <c r="J47" s="591" t="s">
        <v>3273</v>
      </c>
      <c r="K47" s="937"/>
      <c r="L47" s="938"/>
      <c r="M47" s="938"/>
      <c r="N47" s="939"/>
      <c r="O47" s="591" t="s">
        <v>3273</v>
      </c>
      <c r="P47" s="937"/>
      <c r="Q47" s="938"/>
      <c r="R47" s="938"/>
      <c r="S47" s="939"/>
      <c r="T47" s="591" t="s">
        <v>3273</v>
      </c>
    </row>
    <row r="48" spans="2:27" s="571" customFormat="1" ht="20.100000000000001" customHeight="1">
      <c r="B48" s="590"/>
      <c r="C48" s="1204" t="s">
        <v>3353</v>
      </c>
      <c r="D48" s="1204"/>
      <c r="E48" s="1204"/>
      <c r="F48" s="1218"/>
      <c r="G48" s="1218"/>
      <c r="H48" s="1218"/>
      <c r="I48" s="1218"/>
      <c r="J48" s="1218"/>
      <c r="K48" s="1218"/>
      <c r="L48" s="1218"/>
      <c r="M48" s="1218"/>
      <c r="N48" s="1218"/>
      <c r="O48" s="1218"/>
      <c r="P48" s="937"/>
      <c r="Q48" s="938"/>
      <c r="R48" s="938"/>
      <c r="S48" s="939"/>
      <c r="T48" s="591" t="s">
        <v>3273</v>
      </c>
    </row>
    <row r="49" spans="2:27" s="571" customFormat="1" ht="20.100000000000001" customHeight="1">
      <c r="B49" s="590"/>
      <c r="C49" s="870"/>
      <c r="D49" s="870"/>
      <c r="E49" s="870"/>
      <c r="F49" s="870"/>
      <c r="G49" s="870"/>
      <c r="H49" s="870"/>
      <c r="I49" s="870"/>
      <c r="J49" s="870"/>
      <c r="K49" s="870"/>
      <c r="L49" s="870"/>
      <c r="M49" s="870"/>
      <c r="N49" s="870"/>
      <c r="O49" s="870"/>
      <c r="P49" s="871"/>
      <c r="Q49" s="871"/>
      <c r="R49" s="871"/>
      <c r="S49" s="871"/>
    </row>
    <row r="50" spans="2:27" ht="20.100000000000001" customHeight="1">
      <c r="C50" s="1205" t="s">
        <v>3354</v>
      </c>
      <c r="D50" s="1205"/>
      <c r="E50" s="1205"/>
      <c r="F50" s="1205"/>
      <c r="G50" s="1205"/>
      <c r="H50" s="1205"/>
      <c r="I50" s="1205"/>
      <c r="J50" s="1205"/>
      <c r="K50" s="1205"/>
      <c r="L50" s="1205"/>
      <c r="M50" s="1205"/>
      <c r="N50" s="1205"/>
      <c r="O50" s="1205"/>
      <c r="P50" s="1205"/>
      <c r="Q50" s="1205"/>
      <c r="R50" s="1205"/>
      <c r="S50" s="1205"/>
      <c r="T50" s="1205"/>
      <c r="U50" s="573"/>
      <c r="V50" s="573"/>
      <c r="W50" s="573"/>
      <c r="X50" s="573"/>
      <c r="Y50" s="573"/>
      <c r="Z50" s="573"/>
      <c r="AA50" s="507"/>
    </row>
    <row r="51" spans="2:27" ht="20.100000000000001" customHeight="1">
      <c r="C51" s="1205" t="s">
        <v>3356</v>
      </c>
      <c r="D51" s="1205"/>
      <c r="E51" s="1205"/>
      <c r="F51" s="1205"/>
      <c r="G51" s="1205"/>
      <c r="H51" s="1205"/>
      <c r="I51" s="1205"/>
      <c r="J51" s="1205"/>
      <c r="K51" s="1205"/>
      <c r="L51" s="1205"/>
      <c r="M51" s="1205"/>
      <c r="N51" s="1205"/>
      <c r="O51" s="1205"/>
      <c r="P51" s="1205"/>
      <c r="Q51" s="1205"/>
      <c r="R51" s="1205"/>
      <c r="S51" s="1205"/>
      <c r="T51" s="1205"/>
      <c r="U51" s="573"/>
      <c r="V51" s="573"/>
      <c r="W51" s="573"/>
      <c r="X51" s="573"/>
      <c r="Y51" s="573"/>
      <c r="Z51" s="573"/>
      <c r="AA51" s="507"/>
    </row>
    <row r="52" spans="2:27" s="529" customFormat="1" ht="20.100000000000001" customHeight="1">
      <c r="B52" s="588"/>
      <c r="C52" s="589"/>
      <c r="D52" s="589"/>
      <c r="E52" s="589"/>
      <c r="F52" s="589"/>
      <c r="G52" s="589"/>
      <c r="H52" s="589"/>
      <c r="I52" s="589"/>
      <c r="J52" s="589"/>
      <c r="K52" s="589"/>
      <c r="L52" s="589"/>
      <c r="M52" s="589"/>
      <c r="N52" s="589"/>
      <c r="O52" s="589"/>
      <c r="P52" s="589"/>
      <c r="Q52" s="589"/>
      <c r="R52" s="589"/>
      <c r="S52" s="589"/>
      <c r="T52" s="589"/>
      <c r="U52" s="589"/>
      <c r="V52" s="589"/>
      <c r="W52" s="589"/>
      <c r="X52" s="589"/>
      <c r="Y52" s="589"/>
      <c r="Z52" s="589"/>
      <c r="AA52" s="589"/>
    </row>
  </sheetData>
  <mergeCells count="107">
    <mergeCell ref="C50:T50"/>
    <mergeCell ref="C51:T51"/>
    <mergeCell ref="C47:E47"/>
    <mergeCell ref="F47:I47"/>
    <mergeCell ref="K47:N47"/>
    <mergeCell ref="P47:S47"/>
    <mergeCell ref="C48:E48"/>
    <mergeCell ref="F48:J48"/>
    <mergeCell ref="K48:O48"/>
    <mergeCell ref="P48:S48"/>
    <mergeCell ref="C45:E45"/>
    <mergeCell ref="F45:I45"/>
    <mergeCell ref="K45:N45"/>
    <mergeCell ref="P45:S45"/>
    <mergeCell ref="C46:E46"/>
    <mergeCell ref="F46:I46"/>
    <mergeCell ref="K46:N46"/>
    <mergeCell ref="P46:S46"/>
    <mergeCell ref="F43:J43"/>
    <mergeCell ref="K43:O43"/>
    <mergeCell ref="P43:T43"/>
    <mergeCell ref="C44:E44"/>
    <mergeCell ref="F44:I44"/>
    <mergeCell ref="K44:N44"/>
    <mergeCell ref="P44:S44"/>
    <mergeCell ref="O34:P34"/>
    <mergeCell ref="C36:T36"/>
    <mergeCell ref="C37:T37"/>
    <mergeCell ref="C42:E43"/>
    <mergeCell ref="G42:H42"/>
    <mergeCell ref="I42:J42"/>
    <mergeCell ref="L42:M42"/>
    <mergeCell ref="N42:O42"/>
    <mergeCell ref="Q42:R42"/>
    <mergeCell ref="S42:T42"/>
    <mergeCell ref="C30:E34"/>
    <mergeCell ref="F30:M30"/>
    <mergeCell ref="O30:P30"/>
    <mergeCell ref="F31:M31"/>
    <mergeCell ref="O31:P31"/>
    <mergeCell ref="F32:M32"/>
    <mergeCell ref="O32:P32"/>
    <mergeCell ref="F33:M33"/>
    <mergeCell ref="O33:P33"/>
    <mergeCell ref="F34:M34"/>
    <mergeCell ref="C28:E28"/>
    <mergeCell ref="F28:I28"/>
    <mergeCell ref="K28:N28"/>
    <mergeCell ref="P28:S28"/>
    <mergeCell ref="C29:E29"/>
    <mergeCell ref="F29:J29"/>
    <mergeCell ref="K29:O29"/>
    <mergeCell ref="P29:S29"/>
    <mergeCell ref="C26:E26"/>
    <mergeCell ref="F26:I26"/>
    <mergeCell ref="K26:N26"/>
    <mergeCell ref="P26:S26"/>
    <mergeCell ref="C27:E27"/>
    <mergeCell ref="F27:I27"/>
    <mergeCell ref="K27:N27"/>
    <mergeCell ref="P27:S27"/>
    <mergeCell ref="S23:T23"/>
    <mergeCell ref="F24:J24"/>
    <mergeCell ref="K24:O24"/>
    <mergeCell ref="P24:T24"/>
    <mergeCell ref="C25:E25"/>
    <mergeCell ref="F25:I25"/>
    <mergeCell ref="K25:N25"/>
    <mergeCell ref="P25:S25"/>
    <mergeCell ref="C23:E24"/>
    <mergeCell ref="G23:H23"/>
    <mergeCell ref="I23:J23"/>
    <mergeCell ref="L23:M23"/>
    <mergeCell ref="N23:O23"/>
    <mergeCell ref="Q23:R23"/>
    <mergeCell ref="C19:E19"/>
    <mergeCell ref="F19:G19"/>
    <mergeCell ref="C20:E20"/>
    <mergeCell ref="F20:G20"/>
    <mergeCell ref="C21:E22"/>
    <mergeCell ref="F21:T22"/>
    <mergeCell ref="C15:E16"/>
    <mergeCell ref="G15:I15"/>
    <mergeCell ref="F16:T16"/>
    <mergeCell ref="C17:E17"/>
    <mergeCell ref="G17:H17"/>
    <mergeCell ref="C18:E18"/>
    <mergeCell ref="F18:I18"/>
    <mergeCell ref="B2:E2"/>
    <mergeCell ref="C4:E4"/>
    <mergeCell ref="F4:T4"/>
    <mergeCell ref="C5:E5"/>
    <mergeCell ref="F5:L5"/>
    <mergeCell ref="M5:U5"/>
    <mergeCell ref="C10:E14"/>
    <mergeCell ref="G10:L10"/>
    <mergeCell ref="G11:L11"/>
    <mergeCell ref="G12:T12"/>
    <mergeCell ref="F13:H14"/>
    <mergeCell ref="J13:L13"/>
    <mergeCell ref="I14:T14"/>
    <mergeCell ref="C6:E7"/>
    <mergeCell ref="G6:L6"/>
    <mergeCell ref="G7:L7"/>
    <mergeCell ref="C8:E9"/>
    <mergeCell ref="G8:L8"/>
    <mergeCell ref="G9:L9"/>
  </mergeCells>
  <phoneticPr fontId="8"/>
  <conditionalFormatting sqref="F4">
    <cfRule type="cellIs" dxfId="47" priority="33" operator="equal">
      <formula>""</formula>
    </cfRule>
  </conditionalFormatting>
  <conditionalFormatting sqref="F5">
    <cfRule type="cellIs" dxfId="46" priority="32" operator="equal">
      <formula>""</formula>
    </cfRule>
  </conditionalFormatting>
  <conditionalFormatting sqref="G6:G11">
    <cfRule type="cellIs" dxfId="45" priority="31" operator="equal">
      <formula>""</formula>
    </cfRule>
  </conditionalFormatting>
  <conditionalFormatting sqref="G12">
    <cfRule type="cellIs" dxfId="44" priority="30" operator="equal">
      <formula>""</formula>
    </cfRule>
  </conditionalFormatting>
  <conditionalFormatting sqref="J13">
    <cfRule type="cellIs" dxfId="43" priority="29" operator="equal">
      <formula>""</formula>
    </cfRule>
  </conditionalFormatting>
  <conditionalFormatting sqref="I14">
    <cfRule type="cellIs" dxfId="42" priority="28" operator="equal">
      <formula>""</formula>
    </cfRule>
  </conditionalFormatting>
  <conditionalFormatting sqref="G15">
    <cfRule type="cellIs" dxfId="41" priority="27" operator="equal">
      <formula>""</formula>
    </cfRule>
  </conditionalFormatting>
  <conditionalFormatting sqref="F16">
    <cfRule type="cellIs" dxfId="40" priority="26" operator="equal">
      <formula>""</formula>
    </cfRule>
  </conditionalFormatting>
  <conditionalFormatting sqref="F21">
    <cfRule type="cellIs" dxfId="39" priority="25" operator="equal">
      <formula>""</formula>
    </cfRule>
  </conditionalFormatting>
  <conditionalFormatting sqref="G17">
    <cfRule type="cellIs" dxfId="38" priority="24" operator="equal">
      <formula>""</formula>
    </cfRule>
  </conditionalFormatting>
  <conditionalFormatting sqref="J17">
    <cfRule type="cellIs" dxfId="37" priority="23" operator="equal">
      <formula>""</formula>
    </cfRule>
  </conditionalFormatting>
  <conditionalFormatting sqref="L17">
    <cfRule type="cellIs" dxfId="36" priority="22" operator="equal">
      <formula>""</formula>
    </cfRule>
  </conditionalFormatting>
  <conditionalFormatting sqref="F18">
    <cfRule type="cellIs" dxfId="35" priority="21" operator="equal">
      <formula>""</formula>
    </cfRule>
  </conditionalFormatting>
  <conditionalFormatting sqref="F19:F20">
    <cfRule type="cellIs" dxfId="34" priority="20" operator="equal">
      <formula>""</formula>
    </cfRule>
  </conditionalFormatting>
  <conditionalFormatting sqref="G23">
    <cfRule type="cellIs" dxfId="33" priority="19" operator="equal">
      <formula>""</formula>
    </cfRule>
  </conditionalFormatting>
  <conditionalFormatting sqref="F25:F28">
    <cfRule type="cellIs" dxfId="32" priority="18" operator="equal">
      <formula>""</formula>
    </cfRule>
  </conditionalFormatting>
  <conditionalFormatting sqref="K25:K28">
    <cfRule type="cellIs" dxfId="31" priority="17" operator="equal">
      <formula>""</formula>
    </cfRule>
  </conditionalFormatting>
  <conditionalFormatting sqref="P25:P29">
    <cfRule type="cellIs" dxfId="30" priority="16" operator="equal">
      <formula>""</formula>
    </cfRule>
  </conditionalFormatting>
  <conditionalFormatting sqref="F30:F34">
    <cfRule type="cellIs" dxfId="29" priority="15" operator="equal">
      <formula>""</formula>
    </cfRule>
  </conditionalFormatting>
  <conditionalFormatting sqref="O34">
    <cfRule type="cellIs" dxfId="28" priority="8" operator="equal">
      <formula>""</formula>
    </cfRule>
  </conditionalFormatting>
  <conditionalFormatting sqref="O30">
    <cfRule type="cellIs" dxfId="27" priority="14" operator="equal">
      <formula>""</formula>
    </cfRule>
  </conditionalFormatting>
  <conditionalFormatting sqref="O33">
    <cfRule type="cellIs" dxfId="26" priority="9" operator="equal">
      <formula>""</formula>
    </cfRule>
  </conditionalFormatting>
  <conditionalFormatting sqref="L23">
    <cfRule type="cellIs" dxfId="25" priority="13" operator="equal">
      <formula>""</formula>
    </cfRule>
  </conditionalFormatting>
  <conditionalFormatting sqref="Q23">
    <cfRule type="cellIs" dxfId="24" priority="12" operator="equal">
      <formula>""</formula>
    </cfRule>
  </conditionalFormatting>
  <conditionalFormatting sqref="O31">
    <cfRule type="cellIs" dxfId="23" priority="11" operator="equal">
      <formula>""</formula>
    </cfRule>
  </conditionalFormatting>
  <conditionalFormatting sqref="O32">
    <cfRule type="cellIs" dxfId="22" priority="10" operator="equal">
      <formula>""</formula>
    </cfRule>
  </conditionalFormatting>
  <conditionalFormatting sqref="Q42">
    <cfRule type="cellIs" dxfId="21" priority="2" operator="equal">
      <formula>""</formula>
    </cfRule>
  </conditionalFormatting>
  <conditionalFormatting sqref="G42">
    <cfRule type="cellIs" dxfId="20" priority="7" operator="equal">
      <formula>""</formula>
    </cfRule>
  </conditionalFormatting>
  <conditionalFormatting sqref="F44:F47">
    <cfRule type="cellIs" dxfId="19" priority="6" operator="equal">
      <formula>""</formula>
    </cfRule>
  </conditionalFormatting>
  <conditionalFormatting sqref="K44:K47">
    <cfRule type="cellIs" dxfId="18" priority="5" operator="equal">
      <formula>""</formula>
    </cfRule>
  </conditionalFormatting>
  <conditionalFormatting sqref="P44:P48">
    <cfRule type="cellIs" dxfId="17" priority="4" operator="equal">
      <formula>""</formula>
    </cfRule>
  </conditionalFormatting>
  <conditionalFormatting sqref="L42">
    <cfRule type="cellIs" dxfId="16" priority="3" operator="equal">
      <formula>""</formula>
    </cfRule>
  </conditionalFormatting>
  <conditionalFormatting sqref="C40">
    <cfRule type="cellIs" dxfId="15" priority="1" operator="equal">
      <formula>""</formula>
    </cfRule>
  </conditionalFormatting>
  <dataValidations count="1">
    <dataValidation type="list" allowBlank="1" showInputMessage="1" showErrorMessage="1" sqref="C40" xr:uid="{3B2C2255-FBC9-4F52-842A-1ABF3E7E545E}">
      <formula1>"有,無"</formula1>
    </dataValidation>
  </dataValidations>
  <pageMargins left="0.7" right="0.7" top="0.75" bottom="0.75" header="0.3" footer="0.3"/>
  <pageSetup paperSize="9" scale="82" fitToHeight="0" orientation="portrait" r:id="rId1"/>
  <rowBreaks count="1" manualBreakCount="1">
    <brk id="38" max="20"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BD5633-DA27-4676-80B3-2F21A940AA34}">
  <sheetPr>
    <pageSetUpPr fitToPage="1"/>
  </sheetPr>
  <dimension ref="A1:K37"/>
  <sheetViews>
    <sheetView showGridLines="0" view="pageBreakPreview" zoomScaleNormal="115" zoomScaleSheetLayoutView="100" workbookViewId="0"/>
  </sheetViews>
  <sheetFormatPr defaultRowHeight="13.5"/>
  <cols>
    <col min="1" max="1" width="4.5703125" style="303" customWidth="1"/>
    <col min="2" max="2" width="6" style="303" customWidth="1"/>
    <col min="3" max="3" width="13.140625" style="451" customWidth="1"/>
    <col min="4" max="4" width="10.5703125" style="303" customWidth="1"/>
    <col min="5" max="5" width="10.5703125" style="451" customWidth="1"/>
    <col min="6" max="6" width="10.5703125" style="447" customWidth="1"/>
    <col min="7" max="7" width="10.5703125" style="316" customWidth="1"/>
    <col min="8" max="10" width="10.5703125" style="303" customWidth="1"/>
    <col min="11" max="11" width="5.140625" style="303" customWidth="1"/>
    <col min="12" max="243" width="9.140625" style="303"/>
    <col min="244" max="244" width="12.5703125" style="303" customWidth="1"/>
    <col min="245" max="248" width="9.140625" style="303"/>
    <col min="249" max="249" width="13.5703125" style="303" customWidth="1"/>
    <col min="250" max="251" width="7.140625" style="303" customWidth="1"/>
    <col min="252" max="252" width="15.28515625" style="303" customWidth="1"/>
    <col min="253" max="254" width="6.85546875" style="303" customWidth="1"/>
    <col min="255" max="255" width="14.85546875" style="303" customWidth="1"/>
    <col min="256" max="257" width="5.85546875" style="303" customWidth="1"/>
    <col min="258" max="258" width="12.140625" style="303" customWidth="1"/>
    <col min="259" max="259" width="17" style="303" customWidth="1"/>
    <col min="260" max="260" width="22" style="303" customWidth="1"/>
    <col min="261" max="261" width="1.140625" style="303" customWidth="1"/>
    <col min="262" max="499" width="9.140625" style="303"/>
    <col min="500" max="500" width="12.5703125" style="303" customWidth="1"/>
    <col min="501" max="504" width="9.140625" style="303"/>
    <col min="505" max="505" width="13.5703125" style="303" customWidth="1"/>
    <col min="506" max="507" width="7.140625" style="303" customWidth="1"/>
    <col min="508" max="508" width="15.28515625" style="303" customWidth="1"/>
    <col min="509" max="510" width="6.85546875" style="303" customWidth="1"/>
    <col min="511" max="511" width="14.85546875" style="303" customWidth="1"/>
    <col min="512" max="513" width="5.85546875" style="303" customWidth="1"/>
    <col min="514" max="514" width="12.140625" style="303" customWidth="1"/>
    <col min="515" max="515" width="17" style="303" customWidth="1"/>
    <col min="516" max="516" width="22" style="303" customWidth="1"/>
    <col min="517" max="517" width="1.140625" style="303" customWidth="1"/>
    <col min="518" max="755" width="9.140625" style="303"/>
    <col min="756" max="756" width="12.5703125" style="303" customWidth="1"/>
    <col min="757" max="760" width="9.140625" style="303"/>
    <col min="761" max="761" width="13.5703125" style="303" customWidth="1"/>
    <col min="762" max="763" width="7.140625" style="303" customWidth="1"/>
    <col min="764" max="764" width="15.28515625" style="303" customWidth="1"/>
    <col min="765" max="766" width="6.85546875" style="303" customWidth="1"/>
    <col min="767" max="767" width="14.85546875" style="303" customWidth="1"/>
    <col min="768" max="769" width="5.85546875" style="303" customWidth="1"/>
    <col min="770" max="770" width="12.140625" style="303" customWidth="1"/>
    <col min="771" max="771" width="17" style="303" customWidth="1"/>
    <col min="772" max="772" width="22" style="303" customWidth="1"/>
    <col min="773" max="773" width="1.140625" style="303" customWidth="1"/>
    <col min="774" max="1011" width="9.140625" style="303"/>
    <col min="1012" max="1012" width="12.5703125" style="303" customWidth="1"/>
    <col min="1013" max="1016" width="9.140625" style="303"/>
    <col min="1017" max="1017" width="13.5703125" style="303" customWidth="1"/>
    <col min="1018" max="1019" width="7.140625" style="303" customWidth="1"/>
    <col min="1020" max="1020" width="15.28515625" style="303" customWidth="1"/>
    <col min="1021" max="1022" width="6.85546875" style="303" customWidth="1"/>
    <col min="1023" max="1023" width="14.85546875" style="303" customWidth="1"/>
    <col min="1024" max="1025" width="5.85546875" style="303" customWidth="1"/>
    <col min="1026" max="1026" width="12.140625" style="303" customWidth="1"/>
    <col min="1027" max="1027" width="17" style="303" customWidth="1"/>
    <col min="1028" max="1028" width="22" style="303" customWidth="1"/>
    <col min="1029" max="1029" width="1.140625" style="303" customWidth="1"/>
    <col min="1030" max="1267" width="9.140625" style="303"/>
    <col min="1268" max="1268" width="12.5703125" style="303" customWidth="1"/>
    <col min="1269" max="1272" width="9.140625" style="303"/>
    <col min="1273" max="1273" width="13.5703125" style="303" customWidth="1"/>
    <col min="1274" max="1275" width="7.140625" style="303" customWidth="1"/>
    <col min="1276" max="1276" width="15.28515625" style="303" customWidth="1"/>
    <col min="1277" max="1278" width="6.85546875" style="303" customWidth="1"/>
    <col min="1279" max="1279" width="14.85546875" style="303" customWidth="1"/>
    <col min="1280" max="1281" width="5.85546875" style="303" customWidth="1"/>
    <col min="1282" max="1282" width="12.140625" style="303" customWidth="1"/>
    <col min="1283" max="1283" width="17" style="303" customWidth="1"/>
    <col min="1284" max="1284" width="22" style="303" customWidth="1"/>
    <col min="1285" max="1285" width="1.140625" style="303" customWidth="1"/>
    <col min="1286" max="1523" width="9.140625" style="303"/>
    <col min="1524" max="1524" width="12.5703125" style="303" customWidth="1"/>
    <col min="1525" max="1528" width="9.140625" style="303"/>
    <col min="1529" max="1529" width="13.5703125" style="303" customWidth="1"/>
    <col min="1530" max="1531" width="7.140625" style="303" customWidth="1"/>
    <col min="1532" max="1532" width="15.28515625" style="303" customWidth="1"/>
    <col min="1533" max="1534" width="6.85546875" style="303" customWidth="1"/>
    <col min="1535" max="1535" width="14.85546875" style="303" customWidth="1"/>
    <col min="1536" max="1537" width="5.85546875" style="303" customWidth="1"/>
    <col min="1538" max="1538" width="12.140625" style="303" customWidth="1"/>
    <col min="1539" max="1539" width="17" style="303" customWidth="1"/>
    <col min="1540" max="1540" width="22" style="303" customWidth="1"/>
    <col min="1541" max="1541" width="1.140625" style="303" customWidth="1"/>
    <col min="1542" max="1779" width="9.140625" style="303"/>
    <col min="1780" max="1780" width="12.5703125" style="303" customWidth="1"/>
    <col min="1781" max="1784" width="9.140625" style="303"/>
    <col min="1785" max="1785" width="13.5703125" style="303" customWidth="1"/>
    <col min="1786" max="1787" width="7.140625" style="303" customWidth="1"/>
    <col min="1788" max="1788" width="15.28515625" style="303" customWidth="1"/>
    <col min="1789" max="1790" width="6.85546875" style="303" customWidth="1"/>
    <col min="1791" max="1791" width="14.85546875" style="303" customWidth="1"/>
    <col min="1792" max="1793" width="5.85546875" style="303" customWidth="1"/>
    <col min="1794" max="1794" width="12.140625" style="303" customWidth="1"/>
    <col min="1795" max="1795" width="17" style="303" customWidth="1"/>
    <col min="1796" max="1796" width="22" style="303" customWidth="1"/>
    <col min="1797" max="1797" width="1.140625" style="303" customWidth="1"/>
    <col min="1798" max="2035" width="9.140625" style="303"/>
    <col min="2036" max="2036" width="12.5703125" style="303" customWidth="1"/>
    <col min="2037" max="2040" width="9.140625" style="303"/>
    <col min="2041" max="2041" width="13.5703125" style="303" customWidth="1"/>
    <col min="2042" max="2043" width="7.140625" style="303" customWidth="1"/>
    <col min="2044" max="2044" width="15.28515625" style="303" customWidth="1"/>
    <col min="2045" max="2046" width="6.85546875" style="303" customWidth="1"/>
    <col min="2047" max="2047" width="14.85546875" style="303" customWidth="1"/>
    <col min="2048" max="2049" width="5.85546875" style="303" customWidth="1"/>
    <col min="2050" max="2050" width="12.140625" style="303" customWidth="1"/>
    <col min="2051" max="2051" width="17" style="303" customWidth="1"/>
    <col min="2052" max="2052" width="22" style="303" customWidth="1"/>
    <col min="2053" max="2053" width="1.140625" style="303" customWidth="1"/>
    <col min="2054" max="2291" width="9.140625" style="303"/>
    <col min="2292" max="2292" width="12.5703125" style="303" customWidth="1"/>
    <col min="2293" max="2296" width="9.140625" style="303"/>
    <col min="2297" max="2297" width="13.5703125" style="303" customWidth="1"/>
    <col min="2298" max="2299" width="7.140625" style="303" customWidth="1"/>
    <col min="2300" max="2300" width="15.28515625" style="303" customWidth="1"/>
    <col min="2301" max="2302" width="6.85546875" style="303" customWidth="1"/>
    <col min="2303" max="2303" width="14.85546875" style="303" customWidth="1"/>
    <col min="2304" max="2305" width="5.85546875" style="303" customWidth="1"/>
    <col min="2306" max="2306" width="12.140625" style="303" customWidth="1"/>
    <col min="2307" max="2307" width="17" style="303" customWidth="1"/>
    <col min="2308" max="2308" width="22" style="303" customWidth="1"/>
    <col min="2309" max="2309" width="1.140625" style="303" customWidth="1"/>
    <col min="2310" max="2547" width="9.140625" style="303"/>
    <col min="2548" max="2548" width="12.5703125" style="303" customWidth="1"/>
    <col min="2549" max="2552" width="9.140625" style="303"/>
    <col min="2553" max="2553" width="13.5703125" style="303" customWidth="1"/>
    <col min="2554" max="2555" width="7.140625" style="303" customWidth="1"/>
    <col min="2556" max="2556" width="15.28515625" style="303" customWidth="1"/>
    <col min="2557" max="2558" width="6.85546875" style="303" customWidth="1"/>
    <col min="2559" max="2559" width="14.85546875" style="303" customWidth="1"/>
    <col min="2560" max="2561" width="5.85546875" style="303" customWidth="1"/>
    <col min="2562" max="2562" width="12.140625" style="303" customWidth="1"/>
    <col min="2563" max="2563" width="17" style="303" customWidth="1"/>
    <col min="2564" max="2564" width="22" style="303" customWidth="1"/>
    <col min="2565" max="2565" width="1.140625" style="303" customWidth="1"/>
    <col min="2566" max="2803" width="9.140625" style="303"/>
    <col min="2804" max="2804" width="12.5703125" style="303" customWidth="1"/>
    <col min="2805" max="2808" width="9.140625" style="303"/>
    <col min="2809" max="2809" width="13.5703125" style="303" customWidth="1"/>
    <col min="2810" max="2811" width="7.140625" style="303" customWidth="1"/>
    <col min="2812" max="2812" width="15.28515625" style="303" customWidth="1"/>
    <col min="2813" max="2814" width="6.85546875" style="303" customWidth="1"/>
    <col min="2815" max="2815" width="14.85546875" style="303" customWidth="1"/>
    <col min="2816" max="2817" width="5.85546875" style="303" customWidth="1"/>
    <col min="2818" max="2818" width="12.140625" style="303" customWidth="1"/>
    <col min="2819" max="2819" width="17" style="303" customWidth="1"/>
    <col min="2820" max="2820" width="22" style="303" customWidth="1"/>
    <col min="2821" max="2821" width="1.140625" style="303" customWidth="1"/>
    <col min="2822" max="3059" width="9.140625" style="303"/>
    <col min="3060" max="3060" width="12.5703125" style="303" customWidth="1"/>
    <col min="3061" max="3064" width="9.140625" style="303"/>
    <col min="3065" max="3065" width="13.5703125" style="303" customWidth="1"/>
    <col min="3066" max="3067" width="7.140625" style="303" customWidth="1"/>
    <col min="3068" max="3068" width="15.28515625" style="303" customWidth="1"/>
    <col min="3069" max="3070" width="6.85546875" style="303" customWidth="1"/>
    <col min="3071" max="3071" width="14.85546875" style="303" customWidth="1"/>
    <col min="3072" max="3073" width="5.85546875" style="303" customWidth="1"/>
    <col min="3074" max="3074" width="12.140625" style="303" customWidth="1"/>
    <col min="3075" max="3075" width="17" style="303" customWidth="1"/>
    <col min="3076" max="3076" width="22" style="303" customWidth="1"/>
    <col min="3077" max="3077" width="1.140625" style="303" customWidth="1"/>
    <col min="3078" max="3315" width="9.140625" style="303"/>
    <col min="3316" max="3316" width="12.5703125" style="303" customWidth="1"/>
    <col min="3317" max="3320" width="9.140625" style="303"/>
    <col min="3321" max="3321" width="13.5703125" style="303" customWidth="1"/>
    <col min="3322" max="3323" width="7.140625" style="303" customWidth="1"/>
    <col min="3324" max="3324" width="15.28515625" style="303" customWidth="1"/>
    <col min="3325" max="3326" width="6.85546875" style="303" customWidth="1"/>
    <col min="3327" max="3327" width="14.85546875" style="303" customWidth="1"/>
    <col min="3328" max="3329" width="5.85546875" style="303" customWidth="1"/>
    <col min="3330" max="3330" width="12.140625" style="303" customWidth="1"/>
    <col min="3331" max="3331" width="17" style="303" customWidth="1"/>
    <col min="3332" max="3332" width="22" style="303" customWidth="1"/>
    <col min="3333" max="3333" width="1.140625" style="303" customWidth="1"/>
    <col min="3334" max="3571" width="9.140625" style="303"/>
    <col min="3572" max="3572" width="12.5703125" style="303" customWidth="1"/>
    <col min="3573" max="3576" width="9.140625" style="303"/>
    <col min="3577" max="3577" width="13.5703125" style="303" customWidth="1"/>
    <col min="3578" max="3579" width="7.140625" style="303" customWidth="1"/>
    <col min="3580" max="3580" width="15.28515625" style="303" customWidth="1"/>
    <col min="3581" max="3582" width="6.85546875" style="303" customWidth="1"/>
    <col min="3583" max="3583" width="14.85546875" style="303" customWidth="1"/>
    <col min="3584" max="3585" width="5.85546875" style="303" customWidth="1"/>
    <col min="3586" max="3586" width="12.140625" style="303" customWidth="1"/>
    <col min="3587" max="3587" width="17" style="303" customWidth="1"/>
    <col min="3588" max="3588" width="22" style="303" customWidth="1"/>
    <col min="3589" max="3589" width="1.140625" style="303" customWidth="1"/>
    <col min="3590" max="3827" width="9.140625" style="303"/>
    <col min="3828" max="3828" width="12.5703125" style="303" customWidth="1"/>
    <col min="3829" max="3832" width="9.140625" style="303"/>
    <col min="3833" max="3833" width="13.5703125" style="303" customWidth="1"/>
    <col min="3834" max="3835" width="7.140625" style="303" customWidth="1"/>
    <col min="3836" max="3836" width="15.28515625" style="303" customWidth="1"/>
    <col min="3837" max="3838" width="6.85546875" style="303" customWidth="1"/>
    <col min="3839" max="3839" width="14.85546875" style="303" customWidth="1"/>
    <col min="3840" max="3841" width="5.85546875" style="303" customWidth="1"/>
    <col min="3842" max="3842" width="12.140625" style="303" customWidth="1"/>
    <col min="3843" max="3843" width="17" style="303" customWidth="1"/>
    <col min="3844" max="3844" width="22" style="303" customWidth="1"/>
    <col min="3845" max="3845" width="1.140625" style="303" customWidth="1"/>
    <col min="3846" max="4083" width="9.140625" style="303"/>
    <col min="4084" max="4084" width="12.5703125" style="303" customWidth="1"/>
    <col min="4085" max="4088" width="9.140625" style="303"/>
    <col min="4089" max="4089" width="13.5703125" style="303" customWidth="1"/>
    <col min="4090" max="4091" width="7.140625" style="303" customWidth="1"/>
    <col min="4092" max="4092" width="15.28515625" style="303" customWidth="1"/>
    <col min="4093" max="4094" width="6.85546875" style="303" customWidth="1"/>
    <col min="4095" max="4095" width="14.85546875" style="303" customWidth="1"/>
    <col min="4096" max="4097" width="5.85546875" style="303" customWidth="1"/>
    <col min="4098" max="4098" width="12.140625" style="303" customWidth="1"/>
    <col min="4099" max="4099" width="17" style="303" customWidth="1"/>
    <col min="4100" max="4100" width="22" style="303" customWidth="1"/>
    <col min="4101" max="4101" width="1.140625" style="303" customWidth="1"/>
    <col min="4102" max="4339" width="9.140625" style="303"/>
    <col min="4340" max="4340" width="12.5703125" style="303" customWidth="1"/>
    <col min="4341" max="4344" width="9.140625" style="303"/>
    <col min="4345" max="4345" width="13.5703125" style="303" customWidth="1"/>
    <col min="4346" max="4347" width="7.140625" style="303" customWidth="1"/>
    <col min="4348" max="4348" width="15.28515625" style="303" customWidth="1"/>
    <col min="4349" max="4350" width="6.85546875" style="303" customWidth="1"/>
    <col min="4351" max="4351" width="14.85546875" style="303" customWidth="1"/>
    <col min="4352" max="4353" width="5.85546875" style="303" customWidth="1"/>
    <col min="4354" max="4354" width="12.140625" style="303" customWidth="1"/>
    <col min="4355" max="4355" width="17" style="303" customWidth="1"/>
    <col min="4356" max="4356" width="22" style="303" customWidth="1"/>
    <col min="4357" max="4357" width="1.140625" style="303" customWidth="1"/>
    <col min="4358" max="4595" width="9.140625" style="303"/>
    <col min="4596" max="4596" width="12.5703125" style="303" customWidth="1"/>
    <col min="4597" max="4600" width="9.140625" style="303"/>
    <col min="4601" max="4601" width="13.5703125" style="303" customWidth="1"/>
    <col min="4602" max="4603" width="7.140625" style="303" customWidth="1"/>
    <col min="4604" max="4604" width="15.28515625" style="303" customWidth="1"/>
    <col min="4605" max="4606" width="6.85546875" style="303" customWidth="1"/>
    <col min="4607" max="4607" width="14.85546875" style="303" customWidth="1"/>
    <col min="4608" max="4609" width="5.85546875" style="303" customWidth="1"/>
    <col min="4610" max="4610" width="12.140625" style="303" customWidth="1"/>
    <col min="4611" max="4611" width="17" style="303" customWidth="1"/>
    <col min="4612" max="4612" width="22" style="303" customWidth="1"/>
    <col min="4613" max="4613" width="1.140625" style="303" customWidth="1"/>
    <col min="4614" max="4851" width="9.140625" style="303"/>
    <col min="4852" max="4852" width="12.5703125" style="303" customWidth="1"/>
    <col min="4853" max="4856" width="9.140625" style="303"/>
    <col min="4857" max="4857" width="13.5703125" style="303" customWidth="1"/>
    <col min="4858" max="4859" width="7.140625" style="303" customWidth="1"/>
    <col min="4860" max="4860" width="15.28515625" style="303" customWidth="1"/>
    <col min="4861" max="4862" width="6.85546875" style="303" customWidth="1"/>
    <col min="4863" max="4863" width="14.85546875" style="303" customWidth="1"/>
    <col min="4864" max="4865" width="5.85546875" style="303" customWidth="1"/>
    <col min="4866" max="4866" width="12.140625" style="303" customWidth="1"/>
    <col min="4867" max="4867" width="17" style="303" customWidth="1"/>
    <col min="4868" max="4868" width="22" style="303" customWidth="1"/>
    <col min="4869" max="4869" width="1.140625" style="303" customWidth="1"/>
    <col min="4870" max="5107" width="9.140625" style="303"/>
    <col min="5108" max="5108" width="12.5703125" style="303" customWidth="1"/>
    <col min="5109" max="5112" width="9.140625" style="303"/>
    <col min="5113" max="5113" width="13.5703125" style="303" customWidth="1"/>
    <col min="5114" max="5115" width="7.140625" style="303" customWidth="1"/>
    <col min="5116" max="5116" width="15.28515625" style="303" customWidth="1"/>
    <col min="5117" max="5118" width="6.85546875" style="303" customWidth="1"/>
    <col min="5119" max="5119" width="14.85546875" style="303" customWidth="1"/>
    <col min="5120" max="5121" width="5.85546875" style="303" customWidth="1"/>
    <col min="5122" max="5122" width="12.140625" style="303" customWidth="1"/>
    <col min="5123" max="5123" width="17" style="303" customWidth="1"/>
    <col min="5124" max="5124" width="22" style="303" customWidth="1"/>
    <col min="5125" max="5125" width="1.140625" style="303" customWidth="1"/>
    <col min="5126" max="5363" width="9.140625" style="303"/>
    <col min="5364" max="5364" width="12.5703125" style="303" customWidth="1"/>
    <col min="5365" max="5368" width="9.140625" style="303"/>
    <col min="5369" max="5369" width="13.5703125" style="303" customWidth="1"/>
    <col min="5370" max="5371" width="7.140625" style="303" customWidth="1"/>
    <col min="5372" max="5372" width="15.28515625" style="303" customWidth="1"/>
    <col min="5373" max="5374" width="6.85546875" style="303" customWidth="1"/>
    <col min="5375" max="5375" width="14.85546875" style="303" customWidth="1"/>
    <col min="5376" max="5377" width="5.85546875" style="303" customWidth="1"/>
    <col min="5378" max="5378" width="12.140625" style="303" customWidth="1"/>
    <col min="5379" max="5379" width="17" style="303" customWidth="1"/>
    <col min="5380" max="5380" width="22" style="303" customWidth="1"/>
    <col min="5381" max="5381" width="1.140625" style="303" customWidth="1"/>
    <col min="5382" max="5619" width="9.140625" style="303"/>
    <col min="5620" max="5620" width="12.5703125" style="303" customWidth="1"/>
    <col min="5621" max="5624" width="9.140625" style="303"/>
    <col min="5625" max="5625" width="13.5703125" style="303" customWidth="1"/>
    <col min="5626" max="5627" width="7.140625" style="303" customWidth="1"/>
    <col min="5628" max="5628" width="15.28515625" style="303" customWidth="1"/>
    <col min="5629" max="5630" width="6.85546875" style="303" customWidth="1"/>
    <col min="5631" max="5631" width="14.85546875" style="303" customWidth="1"/>
    <col min="5632" max="5633" width="5.85546875" style="303" customWidth="1"/>
    <col min="5634" max="5634" width="12.140625" style="303" customWidth="1"/>
    <col min="5635" max="5635" width="17" style="303" customWidth="1"/>
    <col min="5636" max="5636" width="22" style="303" customWidth="1"/>
    <col min="5637" max="5637" width="1.140625" style="303" customWidth="1"/>
    <col min="5638" max="5875" width="9.140625" style="303"/>
    <col min="5876" max="5876" width="12.5703125" style="303" customWidth="1"/>
    <col min="5877" max="5880" width="9.140625" style="303"/>
    <col min="5881" max="5881" width="13.5703125" style="303" customWidth="1"/>
    <col min="5882" max="5883" width="7.140625" style="303" customWidth="1"/>
    <col min="5884" max="5884" width="15.28515625" style="303" customWidth="1"/>
    <col min="5885" max="5886" width="6.85546875" style="303" customWidth="1"/>
    <col min="5887" max="5887" width="14.85546875" style="303" customWidth="1"/>
    <col min="5888" max="5889" width="5.85546875" style="303" customWidth="1"/>
    <col min="5890" max="5890" width="12.140625" style="303" customWidth="1"/>
    <col min="5891" max="5891" width="17" style="303" customWidth="1"/>
    <col min="5892" max="5892" width="22" style="303" customWidth="1"/>
    <col min="5893" max="5893" width="1.140625" style="303" customWidth="1"/>
    <col min="5894" max="6131" width="9.140625" style="303"/>
    <col min="6132" max="6132" width="12.5703125" style="303" customWidth="1"/>
    <col min="6133" max="6136" width="9.140625" style="303"/>
    <col min="6137" max="6137" width="13.5703125" style="303" customWidth="1"/>
    <col min="6138" max="6139" width="7.140625" style="303" customWidth="1"/>
    <col min="6140" max="6140" width="15.28515625" style="303" customWidth="1"/>
    <col min="6141" max="6142" width="6.85546875" style="303" customWidth="1"/>
    <col min="6143" max="6143" width="14.85546875" style="303" customWidth="1"/>
    <col min="6144" max="6145" width="5.85546875" style="303" customWidth="1"/>
    <col min="6146" max="6146" width="12.140625" style="303" customWidth="1"/>
    <col min="6147" max="6147" width="17" style="303" customWidth="1"/>
    <col min="6148" max="6148" width="22" style="303" customWidth="1"/>
    <col min="6149" max="6149" width="1.140625" style="303" customWidth="1"/>
    <col min="6150" max="6387" width="9.140625" style="303"/>
    <col min="6388" max="6388" width="12.5703125" style="303" customWidth="1"/>
    <col min="6389" max="6392" width="9.140625" style="303"/>
    <col min="6393" max="6393" width="13.5703125" style="303" customWidth="1"/>
    <col min="6394" max="6395" width="7.140625" style="303" customWidth="1"/>
    <col min="6396" max="6396" width="15.28515625" style="303" customWidth="1"/>
    <col min="6397" max="6398" width="6.85546875" style="303" customWidth="1"/>
    <col min="6399" max="6399" width="14.85546875" style="303" customWidth="1"/>
    <col min="6400" max="6401" width="5.85546875" style="303" customWidth="1"/>
    <col min="6402" max="6402" width="12.140625" style="303" customWidth="1"/>
    <col min="6403" max="6403" width="17" style="303" customWidth="1"/>
    <col min="6404" max="6404" width="22" style="303" customWidth="1"/>
    <col min="6405" max="6405" width="1.140625" style="303" customWidth="1"/>
    <col min="6406" max="6643" width="9.140625" style="303"/>
    <col min="6644" max="6644" width="12.5703125" style="303" customWidth="1"/>
    <col min="6645" max="6648" width="9.140625" style="303"/>
    <col min="6649" max="6649" width="13.5703125" style="303" customWidth="1"/>
    <col min="6650" max="6651" width="7.140625" style="303" customWidth="1"/>
    <col min="6652" max="6652" width="15.28515625" style="303" customWidth="1"/>
    <col min="6653" max="6654" width="6.85546875" style="303" customWidth="1"/>
    <col min="6655" max="6655" width="14.85546875" style="303" customWidth="1"/>
    <col min="6656" max="6657" width="5.85546875" style="303" customWidth="1"/>
    <col min="6658" max="6658" width="12.140625" style="303" customWidth="1"/>
    <col min="6659" max="6659" width="17" style="303" customWidth="1"/>
    <col min="6660" max="6660" width="22" style="303" customWidth="1"/>
    <col min="6661" max="6661" width="1.140625" style="303" customWidth="1"/>
    <col min="6662" max="6899" width="9.140625" style="303"/>
    <col min="6900" max="6900" width="12.5703125" style="303" customWidth="1"/>
    <col min="6901" max="6904" width="9.140625" style="303"/>
    <col min="6905" max="6905" width="13.5703125" style="303" customWidth="1"/>
    <col min="6906" max="6907" width="7.140625" style="303" customWidth="1"/>
    <col min="6908" max="6908" width="15.28515625" style="303" customWidth="1"/>
    <col min="6909" max="6910" width="6.85546875" style="303" customWidth="1"/>
    <col min="6911" max="6911" width="14.85546875" style="303" customWidth="1"/>
    <col min="6912" max="6913" width="5.85546875" style="303" customWidth="1"/>
    <col min="6914" max="6914" width="12.140625" style="303" customWidth="1"/>
    <col min="6915" max="6915" width="17" style="303" customWidth="1"/>
    <col min="6916" max="6916" width="22" style="303" customWidth="1"/>
    <col min="6917" max="6917" width="1.140625" style="303" customWidth="1"/>
    <col min="6918" max="7155" width="9.140625" style="303"/>
    <col min="7156" max="7156" width="12.5703125" style="303" customWidth="1"/>
    <col min="7157" max="7160" width="9.140625" style="303"/>
    <col min="7161" max="7161" width="13.5703125" style="303" customWidth="1"/>
    <col min="7162" max="7163" width="7.140625" style="303" customWidth="1"/>
    <col min="7164" max="7164" width="15.28515625" style="303" customWidth="1"/>
    <col min="7165" max="7166" width="6.85546875" style="303" customWidth="1"/>
    <col min="7167" max="7167" width="14.85546875" style="303" customWidth="1"/>
    <col min="7168" max="7169" width="5.85546875" style="303" customWidth="1"/>
    <col min="7170" max="7170" width="12.140625" style="303" customWidth="1"/>
    <col min="7171" max="7171" width="17" style="303" customWidth="1"/>
    <col min="7172" max="7172" width="22" style="303" customWidth="1"/>
    <col min="7173" max="7173" width="1.140625" style="303" customWidth="1"/>
    <col min="7174" max="7411" width="9.140625" style="303"/>
    <col min="7412" max="7412" width="12.5703125" style="303" customWidth="1"/>
    <col min="7413" max="7416" width="9.140625" style="303"/>
    <col min="7417" max="7417" width="13.5703125" style="303" customWidth="1"/>
    <col min="7418" max="7419" width="7.140625" style="303" customWidth="1"/>
    <col min="7420" max="7420" width="15.28515625" style="303" customWidth="1"/>
    <col min="7421" max="7422" width="6.85546875" style="303" customWidth="1"/>
    <col min="7423" max="7423" width="14.85546875" style="303" customWidth="1"/>
    <col min="7424" max="7425" width="5.85546875" style="303" customWidth="1"/>
    <col min="7426" max="7426" width="12.140625" style="303" customWidth="1"/>
    <col min="7427" max="7427" width="17" style="303" customWidth="1"/>
    <col min="7428" max="7428" width="22" style="303" customWidth="1"/>
    <col min="7429" max="7429" width="1.140625" style="303" customWidth="1"/>
    <col min="7430" max="7667" width="9.140625" style="303"/>
    <col min="7668" max="7668" width="12.5703125" style="303" customWidth="1"/>
    <col min="7669" max="7672" width="9.140625" style="303"/>
    <col min="7673" max="7673" width="13.5703125" style="303" customWidth="1"/>
    <col min="7674" max="7675" width="7.140625" style="303" customWidth="1"/>
    <col min="7676" max="7676" width="15.28515625" style="303" customWidth="1"/>
    <col min="7677" max="7678" width="6.85546875" style="303" customWidth="1"/>
    <col min="7679" max="7679" width="14.85546875" style="303" customWidth="1"/>
    <col min="7680" max="7681" width="5.85546875" style="303" customWidth="1"/>
    <col min="7682" max="7682" width="12.140625" style="303" customWidth="1"/>
    <col min="7683" max="7683" width="17" style="303" customWidth="1"/>
    <col min="7684" max="7684" width="22" style="303" customWidth="1"/>
    <col min="7685" max="7685" width="1.140625" style="303" customWidth="1"/>
    <col min="7686" max="7923" width="9.140625" style="303"/>
    <col min="7924" max="7924" width="12.5703125" style="303" customWidth="1"/>
    <col min="7925" max="7928" width="9.140625" style="303"/>
    <col min="7929" max="7929" width="13.5703125" style="303" customWidth="1"/>
    <col min="7930" max="7931" width="7.140625" style="303" customWidth="1"/>
    <col min="7932" max="7932" width="15.28515625" style="303" customWidth="1"/>
    <col min="7933" max="7934" width="6.85546875" style="303" customWidth="1"/>
    <col min="7935" max="7935" width="14.85546875" style="303" customWidth="1"/>
    <col min="7936" max="7937" width="5.85546875" style="303" customWidth="1"/>
    <col min="7938" max="7938" width="12.140625" style="303" customWidth="1"/>
    <col min="7939" max="7939" width="17" style="303" customWidth="1"/>
    <col min="7940" max="7940" width="22" style="303" customWidth="1"/>
    <col min="7941" max="7941" width="1.140625" style="303" customWidth="1"/>
    <col min="7942" max="8179" width="9.140625" style="303"/>
    <col min="8180" max="8180" width="12.5703125" style="303" customWidth="1"/>
    <col min="8181" max="8184" width="9.140625" style="303"/>
    <col min="8185" max="8185" width="13.5703125" style="303" customWidth="1"/>
    <col min="8186" max="8187" width="7.140625" style="303" customWidth="1"/>
    <col min="8188" max="8188" width="15.28515625" style="303" customWidth="1"/>
    <col min="8189" max="8190" width="6.85546875" style="303" customWidth="1"/>
    <col min="8191" max="8191" width="14.85546875" style="303" customWidth="1"/>
    <col min="8192" max="8193" width="5.85546875" style="303" customWidth="1"/>
    <col min="8194" max="8194" width="12.140625" style="303" customWidth="1"/>
    <col min="8195" max="8195" width="17" style="303" customWidth="1"/>
    <col min="8196" max="8196" width="22" style="303" customWidth="1"/>
    <col min="8197" max="8197" width="1.140625" style="303" customWidth="1"/>
    <col min="8198" max="8435" width="9.140625" style="303"/>
    <col min="8436" max="8436" width="12.5703125" style="303" customWidth="1"/>
    <col min="8437" max="8440" width="9.140625" style="303"/>
    <col min="8441" max="8441" width="13.5703125" style="303" customWidth="1"/>
    <col min="8442" max="8443" width="7.140625" style="303" customWidth="1"/>
    <col min="8444" max="8444" width="15.28515625" style="303" customWidth="1"/>
    <col min="8445" max="8446" width="6.85546875" style="303" customWidth="1"/>
    <col min="8447" max="8447" width="14.85546875" style="303" customWidth="1"/>
    <col min="8448" max="8449" width="5.85546875" style="303" customWidth="1"/>
    <col min="8450" max="8450" width="12.140625" style="303" customWidth="1"/>
    <col min="8451" max="8451" width="17" style="303" customWidth="1"/>
    <col min="8452" max="8452" width="22" style="303" customWidth="1"/>
    <col min="8453" max="8453" width="1.140625" style="303" customWidth="1"/>
    <col min="8454" max="8691" width="9.140625" style="303"/>
    <col min="8692" max="8692" width="12.5703125" style="303" customWidth="1"/>
    <col min="8693" max="8696" width="9.140625" style="303"/>
    <col min="8697" max="8697" width="13.5703125" style="303" customWidth="1"/>
    <col min="8698" max="8699" width="7.140625" style="303" customWidth="1"/>
    <col min="8700" max="8700" width="15.28515625" style="303" customWidth="1"/>
    <col min="8701" max="8702" width="6.85546875" style="303" customWidth="1"/>
    <col min="8703" max="8703" width="14.85546875" style="303" customWidth="1"/>
    <col min="8704" max="8705" width="5.85546875" style="303" customWidth="1"/>
    <col min="8706" max="8706" width="12.140625" style="303" customWidth="1"/>
    <col min="8707" max="8707" width="17" style="303" customWidth="1"/>
    <col min="8708" max="8708" width="22" style="303" customWidth="1"/>
    <col min="8709" max="8709" width="1.140625" style="303" customWidth="1"/>
    <col min="8710" max="8947" width="9.140625" style="303"/>
    <col min="8948" max="8948" width="12.5703125" style="303" customWidth="1"/>
    <col min="8949" max="8952" width="9.140625" style="303"/>
    <col min="8953" max="8953" width="13.5703125" style="303" customWidth="1"/>
    <col min="8954" max="8955" width="7.140625" style="303" customWidth="1"/>
    <col min="8956" max="8956" width="15.28515625" style="303" customWidth="1"/>
    <col min="8957" max="8958" width="6.85546875" style="303" customWidth="1"/>
    <col min="8959" max="8959" width="14.85546875" style="303" customWidth="1"/>
    <col min="8960" max="8961" width="5.85546875" style="303" customWidth="1"/>
    <col min="8962" max="8962" width="12.140625" style="303" customWidth="1"/>
    <col min="8963" max="8963" width="17" style="303" customWidth="1"/>
    <col min="8964" max="8964" width="22" style="303" customWidth="1"/>
    <col min="8965" max="8965" width="1.140625" style="303" customWidth="1"/>
    <col min="8966" max="9203" width="9.140625" style="303"/>
    <col min="9204" max="9204" width="12.5703125" style="303" customWidth="1"/>
    <col min="9205" max="9208" width="9.140625" style="303"/>
    <col min="9209" max="9209" width="13.5703125" style="303" customWidth="1"/>
    <col min="9210" max="9211" width="7.140625" style="303" customWidth="1"/>
    <col min="9212" max="9212" width="15.28515625" style="303" customWidth="1"/>
    <col min="9213" max="9214" width="6.85546875" style="303" customWidth="1"/>
    <col min="9215" max="9215" width="14.85546875" style="303" customWidth="1"/>
    <col min="9216" max="9217" width="5.85546875" style="303" customWidth="1"/>
    <col min="9218" max="9218" width="12.140625" style="303" customWidth="1"/>
    <col min="9219" max="9219" width="17" style="303" customWidth="1"/>
    <col min="9220" max="9220" width="22" style="303" customWidth="1"/>
    <col min="9221" max="9221" width="1.140625" style="303" customWidth="1"/>
    <col min="9222" max="9459" width="9.140625" style="303"/>
    <col min="9460" max="9460" width="12.5703125" style="303" customWidth="1"/>
    <col min="9461" max="9464" width="9.140625" style="303"/>
    <col min="9465" max="9465" width="13.5703125" style="303" customWidth="1"/>
    <col min="9466" max="9467" width="7.140625" style="303" customWidth="1"/>
    <col min="9468" max="9468" width="15.28515625" style="303" customWidth="1"/>
    <col min="9469" max="9470" width="6.85546875" style="303" customWidth="1"/>
    <col min="9471" max="9471" width="14.85546875" style="303" customWidth="1"/>
    <col min="9472" max="9473" width="5.85546875" style="303" customWidth="1"/>
    <col min="9474" max="9474" width="12.140625" style="303" customWidth="1"/>
    <col min="9475" max="9475" width="17" style="303" customWidth="1"/>
    <col min="9476" max="9476" width="22" style="303" customWidth="1"/>
    <col min="9477" max="9477" width="1.140625" style="303" customWidth="1"/>
    <col min="9478" max="9715" width="9.140625" style="303"/>
    <col min="9716" max="9716" width="12.5703125" style="303" customWidth="1"/>
    <col min="9717" max="9720" width="9.140625" style="303"/>
    <col min="9721" max="9721" width="13.5703125" style="303" customWidth="1"/>
    <col min="9722" max="9723" width="7.140625" style="303" customWidth="1"/>
    <col min="9724" max="9724" width="15.28515625" style="303" customWidth="1"/>
    <col min="9725" max="9726" width="6.85546875" style="303" customWidth="1"/>
    <col min="9727" max="9727" width="14.85546875" style="303" customWidth="1"/>
    <col min="9728" max="9729" width="5.85546875" style="303" customWidth="1"/>
    <col min="9730" max="9730" width="12.140625" style="303" customWidth="1"/>
    <col min="9731" max="9731" width="17" style="303" customWidth="1"/>
    <col min="9732" max="9732" width="22" style="303" customWidth="1"/>
    <col min="9733" max="9733" width="1.140625" style="303" customWidth="1"/>
    <col min="9734" max="9971" width="9.140625" style="303"/>
    <col min="9972" max="9972" width="12.5703125" style="303" customWidth="1"/>
    <col min="9973" max="9976" width="9.140625" style="303"/>
    <col min="9977" max="9977" width="13.5703125" style="303" customWidth="1"/>
    <col min="9978" max="9979" width="7.140625" style="303" customWidth="1"/>
    <col min="9980" max="9980" width="15.28515625" style="303" customWidth="1"/>
    <col min="9981" max="9982" width="6.85546875" style="303" customWidth="1"/>
    <col min="9983" max="9983" width="14.85546875" style="303" customWidth="1"/>
    <col min="9984" max="9985" width="5.85546875" style="303" customWidth="1"/>
    <col min="9986" max="9986" width="12.140625" style="303" customWidth="1"/>
    <col min="9987" max="9987" width="17" style="303" customWidth="1"/>
    <col min="9988" max="9988" width="22" style="303" customWidth="1"/>
    <col min="9989" max="9989" width="1.140625" style="303" customWidth="1"/>
    <col min="9990" max="10227" width="9.140625" style="303"/>
    <col min="10228" max="10228" width="12.5703125" style="303" customWidth="1"/>
    <col min="10229" max="10232" width="9.140625" style="303"/>
    <col min="10233" max="10233" width="13.5703125" style="303" customWidth="1"/>
    <col min="10234" max="10235" width="7.140625" style="303" customWidth="1"/>
    <col min="10236" max="10236" width="15.28515625" style="303" customWidth="1"/>
    <col min="10237" max="10238" width="6.85546875" style="303" customWidth="1"/>
    <col min="10239" max="10239" width="14.85546875" style="303" customWidth="1"/>
    <col min="10240" max="10241" width="5.85546875" style="303" customWidth="1"/>
    <col min="10242" max="10242" width="12.140625" style="303" customWidth="1"/>
    <col min="10243" max="10243" width="17" style="303" customWidth="1"/>
    <col min="10244" max="10244" width="22" style="303" customWidth="1"/>
    <col min="10245" max="10245" width="1.140625" style="303" customWidth="1"/>
    <col min="10246" max="10483" width="9.140625" style="303"/>
    <col min="10484" max="10484" width="12.5703125" style="303" customWidth="1"/>
    <col min="10485" max="10488" width="9.140625" style="303"/>
    <col min="10489" max="10489" width="13.5703125" style="303" customWidth="1"/>
    <col min="10490" max="10491" width="7.140625" style="303" customWidth="1"/>
    <col min="10492" max="10492" width="15.28515625" style="303" customWidth="1"/>
    <col min="10493" max="10494" width="6.85546875" style="303" customWidth="1"/>
    <col min="10495" max="10495" width="14.85546875" style="303" customWidth="1"/>
    <col min="10496" max="10497" width="5.85546875" style="303" customWidth="1"/>
    <col min="10498" max="10498" width="12.140625" style="303" customWidth="1"/>
    <col min="10499" max="10499" width="17" style="303" customWidth="1"/>
    <col min="10500" max="10500" width="22" style="303" customWidth="1"/>
    <col min="10501" max="10501" width="1.140625" style="303" customWidth="1"/>
    <col min="10502" max="10739" width="9.140625" style="303"/>
    <col min="10740" max="10740" width="12.5703125" style="303" customWidth="1"/>
    <col min="10741" max="10744" width="9.140625" style="303"/>
    <col min="10745" max="10745" width="13.5703125" style="303" customWidth="1"/>
    <col min="10746" max="10747" width="7.140625" style="303" customWidth="1"/>
    <col min="10748" max="10748" width="15.28515625" style="303" customWidth="1"/>
    <col min="10749" max="10750" width="6.85546875" style="303" customWidth="1"/>
    <col min="10751" max="10751" width="14.85546875" style="303" customWidth="1"/>
    <col min="10752" max="10753" width="5.85546875" style="303" customWidth="1"/>
    <col min="10754" max="10754" width="12.140625" style="303" customWidth="1"/>
    <col min="10755" max="10755" width="17" style="303" customWidth="1"/>
    <col min="10756" max="10756" width="22" style="303" customWidth="1"/>
    <col min="10757" max="10757" width="1.140625" style="303" customWidth="1"/>
    <col min="10758" max="10995" width="9.140625" style="303"/>
    <col min="10996" max="10996" width="12.5703125" style="303" customWidth="1"/>
    <col min="10997" max="11000" width="9.140625" style="303"/>
    <col min="11001" max="11001" width="13.5703125" style="303" customWidth="1"/>
    <col min="11002" max="11003" width="7.140625" style="303" customWidth="1"/>
    <col min="11004" max="11004" width="15.28515625" style="303" customWidth="1"/>
    <col min="11005" max="11006" width="6.85546875" style="303" customWidth="1"/>
    <col min="11007" max="11007" width="14.85546875" style="303" customWidth="1"/>
    <col min="11008" max="11009" width="5.85546875" style="303" customWidth="1"/>
    <col min="11010" max="11010" width="12.140625" style="303" customWidth="1"/>
    <col min="11011" max="11011" width="17" style="303" customWidth="1"/>
    <col min="11012" max="11012" width="22" style="303" customWidth="1"/>
    <col min="11013" max="11013" width="1.140625" style="303" customWidth="1"/>
    <col min="11014" max="11251" width="9.140625" style="303"/>
    <col min="11252" max="11252" width="12.5703125" style="303" customWidth="1"/>
    <col min="11253" max="11256" width="9.140625" style="303"/>
    <col min="11257" max="11257" width="13.5703125" style="303" customWidth="1"/>
    <col min="11258" max="11259" width="7.140625" style="303" customWidth="1"/>
    <col min="11260" max="11260" width="15.28515625" style="303" customWidth="1"/>
    <col min="11261" max="11262" width="6.85546875" style="303" customWidth="1"/>
    <col min="11263" max="11263" width="14.85546875" style="303" customWidth="1"/>
    <col min="11264" max="11265" width="5.85546875" style="303" customWidth="1"/>
    <col min="11266" max="11266" width="12.140625" style="303" customWidth="1"/>
    <col min="11267" max="11267" width="17" style="303" customWidth="1"/>
    <col min="11268" max="11268" width="22" style="303" customWidth="1"/>
    <col min="11269" max="11269" width="1.140625" style="303" customWidth="1"/>
    <col min="11270" max="11507" width="9.140625" style="303"/>
    <col min="11508" max="11508" width="12.5703125" style="303" customWidth="1"/>
    <col min="11509" max="11512" width="9.140625" style="303"/>
    <col min="11513" max="11513" width="13.5703125" style="303" customWidth="1"/>
    <col min="11514" max="11515" width="7.140625" style="303" customWidth="1"/>
    <col min="11516" max="11516" width="15.28515625" style="303" customWidth="1"/>
    <col min="11517" max="11518" width="6.85546875" style="303" customWidth="1"/>
    <col min="11519" max="11519" width="14.85546875" style="303" customWidth="1"/>
    <col min="11520" max="11521" width="5.85546875" style="303" customWidth="1"/>
    <col min="11522" max="11522" width="12.140625" style="303" customWidth="1"/>
    <col min="11523" max="11523" width="17" style="303" customWidth="1"/>
    <col min="11524" max="11524" width="22" style="303" customWidth="1"/>
    <col min="11525" max="11525" width="1.140625" style="303" customWidth="1"/>
    <col min="11526" max="11763" width="9.140625" style="303"/>
    <col min="11764" max="11764" width="12.5703125" style="303" customWidth="1"/>
    <col min="11765" max="11768" width="9.140625" style="303"/>
    <col min="11769" max="11769" width="13.5703125" style="303" customWidth="1"/>
    <col min="11770" max="11771" width="7.140625" style="303" customWidth="1"/>
    <col min="11772" max="11772" width="15.28515625" style="303" customWidth="1"/>
    <col min="11773" max="11774" width="6.85546875" style="303" customWidth="1"/>
    <col min="11775" max="11775" width="14.85546875" style="303" customWidth="1"/>
    <col min="11776" max="11777" width="5.85546875" style="303" customWidth="1"/>
    <col min="11778" max="11778" width="12.140625" style="303" customWidth="1"/>
    <col min="11779" max="11779" width="17" style="303" customWidth="1"/>
    <col min="11780" max="11780" width="22" style="303" customWidth="1"/>
    <col min="11781" max="11781" width="1.140625" style="303" customWidth="1"/>
    <col min="11782" max="12019" width="9.140625" style="303"/>
    <col min="12020" max="12020" width="12.5703125" style="303" customWidth="1"/>
    <col min="12021" max="12024" width="9.140625" style="303"/>
    <col min="12025" max="12025" width="13.5703125" style="303" customWidth="1"/>
    <col min="12026" max="12027" width="7.140625" style="303" customWidth="1"/>
    <col min="12028" max="12028" width="15.28515625" style="303" customWidth="1"/>
    <col min="12029" max="12030" width="6.85546875" style="303" customWidth="1"/>
    <col min="12031" max="12031" width="14.85546875" style="303" customWidth="1"/>
    <col min="12032" max="12033" width="5.85546875" style="303" customWidth="1"/>
    <col min="12034" max="12034" width="12.140625" style="303" customWidth="1"/>
    <col min="12035" max="12035" width="17" style="303" customWidth="1"/>
    <col min="12036" max="12036" width="22" style="303" customWidth="1"/>
    <col min="12037" max="12037" width="1.140625" style="303" customWidth="1"/>
    <col min="12038" max="12275" width="9.140625" style="303"/>
    <col min="12276" max="12276" width="12.5703125" style="303" customWidth="1"/>
    <col min="12277" max="12280" width="9.140625" style="303"/>
    <col min="12281" max="12281" width="13.5703125" style="303" customWidth="1"/>
    <col min="12282" max="12283" width="7.140625" style="303" customWidth="1"/>
    <col min="12284" max="12284" width="15.28515625" style="303" customWidth="1"/>
    <col min="12285" max="12286" width="6.85546875" style="303" customWidth="1"/>
    <col min="12287" max="12287" width="14.85546875" style="303" customWidth="1"/>
    <col min="12288" max="12289" width="5.85546875" style="303" customWidth="1"/>
    <col min="12290" max="12290" width="12.140625" style="303" customWidth="1"/>
    <col min="12291" max="12291" width="17" style="303" customWidth="1"/>
    <col min="12292" max="12292" width="22" style="303" customWidth="1"/>
    <col min="12293" max="12293" width="1.140625" style="303" customWidth="1"/>
    <col min="12294" max="12531" width="9.140625" style="303"/>
    <col min="12532" max="12532" width="12.5703125" style="303" customWidth="1"/>
    <col min="12533" max="12536" width="9.140625" style="303"/>
    <col min="12537" max="12537" width="13.5703125" style="303" customWidth="1"/>
    <col min="12538" max="12539" width="7.140625" style="303" customWidth="1"/>
    <col min="12540" max="12540" width="15.28515625" style="303" customWidth="1"/>
    <col min="12541" max="12542" width="6.85546875" style="303" customWidth="1"/>
    <col min="12543" max="12543" width="14.85546875" style="303" customWidth="1"/>
    <col min="12544" max="12545" width="5.85546875" style="303" customWidth="1"/>
    <col min="12546" max="12546" width="12.140625" style="303" customWidth="1"/>
    <col min="12547" max="12547" width="17" style="303" customWidth="1"/>
    <col min="12548" max="12548" width="22" style="303" customWidth="1"/>
    <col min="12549" max="12549" width="1.140625" style="303" customWidth="1"/>
    <col min="12550" max="12787" width="9.140625" style="303"/>
    <col min="12788" max="12788" width="12.5703125" style="303" customWidth="1"/>
    <col min="12789" max="12792" width="9.140625" style="303"/>
    <col min="12793" max="12793" width="13.5703125" style="303" customWidth="1"/>
    <col min="12794" max="12795" width="7.140625" style="303" customWidth="1"/>
    <col min="12796" max="12796" width="15.28515625" style="303" customWidth="1"/>
    <col min="12797" max="12798" width="6.85546875" style="303" customWidth="1"/>
    <col min="12799" max="12799" width="14.85546875" style="303" customWidth="1"/>
    <col min="12800" max="12801" width="5.85546875" style="303" customWidth="1"/>
    <col min="12802" max="12802" width="12.140625" style="303" customWidth="1"/>
    <col min="12803" max="12803" width="17" style="303" customWidth="1"/>
    <col min="12804" max="12804" width="22" style="303" customWidth="1"/>
    <col min="12805" max="12805" width="1.140625" style="303" customWidth="1"/>
    <col min="12806" max="13043" width="9.140625" style="303"/>
    <col min="13044" max="13044" width="12.5703125" style="303" customWidth="1"/>
    <col min="13045" max="13048" width="9.140625" style="303"/>
    <col min="13049" max="13049" width="13.5703125" style="303" customWidth="1"/>
    <col min="13050" max="13051" width="7.140625" style="303" customWidth="1"/>
    <col min="13052" max="13052" width="15.28515625" style="303" customWidth="1"/>
    <col min="13053" max="13054" width="6.85546875" style="303" customWidth="1"/>
    <col min="13055" max="13055" width="14.85546875" style="303" customWidth="1"/>
    <col min="13056" max="13057" width="5.85546875" style="303" customWidth="1"/>
    <col min="13058" max="13058" width="12.140625" style="303" customWidth="1"/>
    <col min="13059" max="13059" width="17" style="303" customWidth="1"/>
    <col min="13060" max="13060" width="22" style="303" customWidth="1"/>
    <col min="13061" max="13061" width="1.140625" style="303" customWidth="1"/>
    <col min="13062" max="13299" width="9.140625" style="303"/>
    <col min="13300" max="13300" width="12.5703125" style="303" customWidth="1"/>
    <col min="13301" max="13304" width="9.140625" style="303"/>
    <col min="13305" max="13305" width="13.5703125" style="303" customWidth="1"/>
    <col min="13306" max="13307" width="7.140625" style="303" customWidth="1"/>
    <col min="13308" max="13308" width="15.28515625" style="303" customWidth="1"/>
    <col min="13309" max="13310" width="6.85546875" style="303" customWidth="1"/>
    <col min="13311" max="13311" width="14.85546875" style="303" customWidth="1"/>
    <col min="13312" max="13313" width="5.85546875" style="303" customWidth="1"/>
    <col min="13314" max="13314" width="12.140625" style="303" customWidth="1"/>
    <col min="13315" max="13315" width="17" style="303" customWidth="1"/>
    <col min="13316" max="13316" width="22" style="303" customWidth="1"/>
    <col min="13317" max="13317" width="1.140625" style="303" customWidth="1"/>
    <col min="13318" max="13555" width="9.140625" style="303"/>
    <col min="13556" max="13556" width="12.5703125" style="303" customWidth="1"/>
    <col min="13557" max="13560" width="9.140625" style="303"/>
    <col min="13561" max="13561" width="13.5703125" style="303" customWidth="1"/>
    <col min="13562" max="13563" width="7.140625" style="303" customWidth="1"/>
    <col min="13564" max="13564" width="15.28515625" style="303" customWidth="1"/>
    <col min="13565" max="13566" width="6.85546875" style="303" customWidth="1"/>
    <col min="13567" max="13567" width="14.85546875" style="303" customWidth="1"/>
    <col min="13568" max="13569" width="5.85546875" style="303" customWidth="1"/>
    <col min="13570" max="13570" width="12.140625" style="303" customWidth="1"/>
    <col min="13571" max="13571" width="17" style="303" customWidth="1"/>
    <col min="13572" max="13572" width="22" style="303" customWidth="1"/>
    <col min="13573" max="13573" width="1.140625" style="303" customWidth="1"/>
    <col min="13574" max="13811" width="9.140625" style="303"/>
    <col min="13812" max="13812" width="12.5703125" style="303" customWidth="1"/>
    <col min="13813" max="13816" width="9.140625" style="303"/>
    <col min="13817" max="13817" width="13.5703125" style="303" customWidth="1"/>
    <col min="13818" max="13819" width="7.140625" style="303" customWidth="1"/>
    <col min="13820" max="13820" width="15.28515625" style="303" customWidth="1"/>
    <col min="13821" max="13822" width="6.85546875" style="303" customWidth="1"/>
    <col min="13823" max="13823" width="14.85546875" style="303" customWidth="1"/>
    <col min="13824" max="13825" width="5.85546875" style="303" customWidth="1"/>
    <col min="13826" max="13826" width="12.140625" style="303" customWidth="1"/>
    <col min="13827" max="13827" width="17" style="303" customWidth="1"/>
    <col min="13828" max="13828" width="22" style="303" customWidth="1"/>
    <col min="13829" max="13829" width="1.140625" style="303" customWidth="1"/>
    <col min="13830" max="14067" width="9.140625" style="303"/>
    <col min="14068" max="14068" width="12.5703125" style="303" customWidth="1"/>
    <col min="14069" max="14072" width="9.140625" style="303"/>
    <col min="14073" max="14073" width="13.5703125" style="303" customWidth="1"/>
    <col min="14074" max="14075" width="7.140625" style="303" customWidth="1"/>
    <col min="14076" max="14076" width="15.28515625" style="303" customWidth="1"/>
    <col min="14077" max="14078" width="6.85546875" style="303" customWidth="1"/>
    <col min="14079" max="14079" width="14.85546875" style="303" customWidth="1"/>
    <col min="14080" max="14081" width="5.85546875" style="303" customWidth="1"/>
    <col min="14082" max="14082" width="12.140625" style="303" customWidth="1"/>
    <col min="14083" max="14083" width="17" style="303" customWidth="1"/>
    <col min="14084" max="14084" width="22" style="303" customWidth="1"/>
    <col min="14085" max="14085" width="1.140625" style="303" customWidth="1"/>
    <col min="14086" max="14323" width="9.140625" style="303"/>
    <col min="14324" max="14324" width="12.5703125" style="303" customWidth="1"/>
    <col min="14325" max="14328" width="9.140625" style="303"/>
    <col min="14329" max="14329" width="13.5703125" style="303" customWidth="1"/>
    <col min="14330" max="14331" width="7.140625" style="303" customWidth="1"/>
    <col min="14332" max="14332" width="15.28515625" style="303" customWidth="1"/>
    <col min="14333" max="14334" width="6.85546875" style="303" customWidth="1"/>
    <col min="14335" max="14335" width="14.85546875" style="303" customWidth="1"/>
    <col min="14336" max="14337" width="5.85546875" style="303" customWidth="1"/>
    <col min="14338" max="14338" width="12.140625" style="303" customWidth="1"/>
    <col min="14339" max="14339" width="17" style="303" customWidth="1"/>
    <col min="14340" max="14340" width="22" style="303" customWidth="1"/>
    <col min="14341" max="14341" width="1.140625" style="303" customWidth="1"/>
    <col min="14342" max="14579" width="9.140625" style="303"/>
    <col min="14580" max="14580" width="12.5703125" style="303" customWidth="1"/>
    <col min="14581" max="14584" width="9.140625" style="303"/>
    <col min="14585" max="14585" width="13.5703125" style="303" customWidth="1"/>
    <col min="14586" max="14587" width="7.140625" style="303" customWidth="1"/>
    <col min="14588" max="14588" width="15.28515625" style="303" customWidth="1"/>
    <col min="14589" max="14590" width="6.85546875" style="303" customWidth="1"/>
    <col min="14591" max="14591" width="14.85546875" style="303" customWidth="1"/>
    <col min="14592" max="14593" width="5.85546875" style="303" customWidth="1"/>
    <col min="14594" max="14594" width="12.140625" style="303" customWidth="1"/>
    <col min="14595" max="14595" width="17" style="303" customWidth="1"/>
    <col min="14596" max="14596" width="22" style="303" customWidth="1"/>
    <col min="14597" max="14597" width="1.140625" style="303" customWidth="1"/>
    <col min="14598" max="14835" width="9.140625" style="303"/>
    <col min="14836" max="14836" width="12.5703125" style="303" customWidth="1"/>
    <col min="14837" max="14840" width="9.140625" style="303"/>
    <col min="14841" max="14841" width="13.5703125" style="303" customWidth="1"/>
    <col min="14842" max="14843" width="7.140625" style="303" customWidth="1"/>
    <col min="14844" max="14844" width="15.28515625" style="303" customWidth="1"/>
    <col min="14845" max="14846" width="6.85546875" style="303" customWidth="1"/>
    <col min="14847" max="14847" width="14.85546875" style="303" customWidth="1"/>
    <col min="14848" max="14849" width="5.85546875" style="303" customWidth="1"/>
    <col min="14850" max="14850" width="12.140625" style="303" customWidth="1"/>
    <col min="14851" max="14851" width="17" style="303" customWidth="1"/>
    <col min="14852" max="14852" width="22" style="303" customWidth="1"/>
    <col min="14853" max="14853" width="1.140625" style="303" customWidth="1"/>
    <col min="14854" max="15091" width="9.140625" style="303"/>
    <col min="15092" max="15092" width="12.5703125" style="303" customWidth="1"/>
    <col min="15093" max="15096" width="9.140625" style="303"/>
    <col min="15097" max="15097" width="13.5703125" style="303" customWidth="1"/>
    <col min="15098" max="15099" width="7.140625" style="303" customWidth="1"/>
    <col min="15100" max="15100" width="15.28515625" style="303" customWidth="1"/>
    <col min="15101" max="15102" width="6.85546875" style="303" customWidth="1"/>
    <col min="15103" max="15103" width="14.85546875" style="303" customWidth="1"/>
    <col min="15104" max="15105" width="5.85546875" style="303" customWidth="1"/>
    <col min="15106" max="15106" width="12.140625" style="303" customWidth="1"/>
    <col min="15107" max="15107" width="17" style="303" customWidth="1"/>
    <col min="15108" max="15108" width="22" style="303" customWidth="1"/>
    <col min="15109" max="15109" width="1.140625" style="303" customWidth="1"/>
    <col min="15110" max="15347" width="9.140625" style="303"/>
    <col min="15348" max="15348" width="12.5703125" style="303" customWidth="1"/>
    <col min="15349" max="15352" width="9.140625" style="303"/>
    <col min="15353" max="15353" width="13.5703125" style="303" customWidth="1"/>
    <col min="15354" max="15355" width="7.140625" style="303" customWidth="1"/>
    <col min="15356" max="15356" width="15.28515625" style="303" customWidth="1"/>
    <col min="15357" max="15358" width="6.85546875" style="303" customWidth="1"/>
    <col min="15359" max="15359" width="14.85546875" style="303" customWidth="1"/>
    <col min="15360" max="15361" width="5.85546875" style="303" customWidth="1"/>
    <col min="15362" max="15362" width="12.140625" style="303" customWidth="1"/>
    <col min="15363" max="15363" width="17" style="303" customWidth="1"/>
    <col min="15364" max="15364" width="22" style="303" customWidth="1"/>
    <col min="15365" max="15365" width="1.140625" style="303" customWidth="1"/>
    <col min="15366" max="15603" width="9.140625" style="303"/>
    <col min="15604" max="15604" width="12.5703125" style="303" customWidth="1"/>
    <col min="15605" max="15608" width="9.140625" style="303"/>
    <col min="15609" max="15609" width="13.5703125" style="303" customWidth="1"/>
    <col min="15610" max="15611" width="7.140625" style="303" customWidth="1"/>
    <col min="15612" max="15612" width="15.28515625" style="303" customWidth="1"/>
    <col min="15613" max="15614" width="6.85546875" style="303" customWidth="1"/>
    <col min="15615" max="15615" width="14.85546875" style="303" customWidth="1"/>
    <col min="15616" max="15617" width="5.85546875" style="303" customWidth="1"/>
    <col min="15618" max="15618" width="12.140625" style="303" customWidth="1"/>
    <col min="15619" max="15619" width="17" style="303" customWidth="1"/>
    <col min="15620" max="15620" width="22" style="303" customWidth="1"/>
    <col min="15621" max="15621" width="1.140625" style="303" customWidth="1"/>
    <col min="15622" max="15859" width="9.140625" style="303"/>
    <col min="15860" max="15860" width="12.5703125" style="303" customWidth="1"/>
    <col min="15861" max="15864" width="9.140625" style="303"/>
    <col min="15865" max="15865" width="13.5703125" style="303" customWidth="1"/>
    <col min="15866" max="15867" width="7.140625" style="303" customWidth="1"/>
    <col min="15868" max="15868" width="15.28515625" style="303" customWidth="1"/>
    <col min="15869" max="15870" width="6.85546875" style="303" customWidth="1"/>
    <col min="15871" max="15871" width="14.85546875" style="303" customWidth="1"/>
    <col min="15872" max="15873" width="5.85546875" style="303" customWidth="1"/>
    <col min="15874" max="15874" width="12.140625" style="303" customWidth="1"/>
    <col min="15875" max="15875" width="17" style="303" customWidth="1"/>
    <col min="15876" max="15876" width="22" style="303" customWidth="1"/>
    <col min="15877" max="15877" width="1.140625" style="303" customWidth="1"/>
    <col min="15878" max="16115" width="9.140625" style="303"/>
    <col min="16116" max="16116" width="12.5703125" style="303" customWidth="1"/>
    <col min="16117" max="16120" width="9.140625" style="303"/>
    <col min="16121" max="16121" width="13.5703125" style="303" customWidth="1"/>
    <col min="16122" max="16123" width="7.140625" style="303" customWidth="1"/>
    <col min="16124" max="16124" width="15.28515625" style="303" customWidth="1"/>
    <col min="16125" max="16126" width="6.85546875" style="303" customWidth="1"/>
    <col min="16127" max="16127" width="14.85546875" style="303" customWidth="1"/>
    <col min="16128" max="16129" width="5.85546875" style="303" customWidth="1"/>
    <col min="16130" max="16130" width="12.140625" style="303" customWidth="1"/>
    <col min="16131" max="16131" width="17" style="303" customWidth="1"/>
    <col min="16132" max="16132" width="22" style="303" customWidth="1"/>
    <col min="16133" max="16133" width="1.140625" style="303" customWidth="1"/>
    <col min="16134" max="16384" width="9.140625" style="303"/>
  </cols>
  <sheetData>
    <row r="1" spans="1:11" ht="12.75" customHeight="1">
      <c r="C1" s="445"/>
      <c r="D1" s="446"/>
      <c r="E1" s="445"/>
    </row>
    <row r="2" spans="1:11" ht="24" customHeight="1">
      <c r="A2" s="301"/>
      <c r="B2" s="934" t="s">
        <v>3243</v>
      </c>
      <c r="C2" s="935"/>
      <c r="D2" s="935"/>
      <c r="E2" s="935"/>
      <c r="F2" s="302"/>
      <c r="G2" s="314"/>
    </row>
    <row r="3" spans="1:11" s="566" customFormat="1" ht="17.25">
      <c r="A3" s="564"/>
      <c r="B3" s="565"/>
      <c r="C3" s="565"/>
      <c r="D3" s="565"/>
      <c r="E3" s="565"/>
      <c r="F3" s="565"/>
    </row>
    <row r="4" spans="1:11" s="568" customFormat="1" ht="20.100000000000001" customHeight="1" thickBot="1">
      <c r="A4" s="1035"/>
      <c r="B4" s="1035"/>
      <c r="C4" s="567" t="s">
        <v>268</v>
      </c>
      <c r="D4" s="1239" t="str">
        <f>IF('A-2'!$D$4="","",'A-2'!$D$4)</f>
        <v/>
      </c>
      <c r="E4" s="1239"/>
      <c r="F4" s="1239"/>
    </row>
    <row r="5" spans="1:11" s="568" customFormat="1" ht="20.100000000000001" customHeight="1">
      <c r="A5" s="569"/>
      <c r="B5" s="569"/>
      <c r="C5" s="567"/>
      <c r="D5" s="570"/>
      <c r="E5" s="570"/>
      <c r="F5" s="570"/>
    </row>
    <row r="6" spans="1:11" s="189" customFormat="1" ht="20.100000000000001" customHeight="1" thickBot="1">
      <c r="C6" s="384" t="s">
        <v>3299</v>
      </c>
      <c r="D6" s="1031" t="str">
        <f>IF('A-2'!$D$6="","",'A-2'!$D$6)</f>
        <v/>
      </c>
      <c r="E6" s="1031"/>
      <c r="F6" s="1031"/>
      <c r="G6" s="576"/>
      <c r="H6" s="576"/>
      <c r="I6" s="190"/>
    </row>
    <row r="7" spans="1:11" s="301" customFormat="1" ht="16.5" customHeight="1">
      <c r="C7" s="508"/>
      <c r="D7" s="508"/>
      <c r="E7" s="577"/>
      <c r="F7" s="306"/>
      <c r="G7" s="578"/>
    </row>
    <row r="8" spans="1:11" s="301" customFormat="1" ht="14.25">
      <c r="C8" s="579"/>
      <c r="D8" s="579"/>
      <c r="E8" s="580"/>
      <c r="F8" s="581"/>
      <c r="G8" s="582"/>
    </row>
    <row r="9" spans="1:11" s="301" customFormat="1" ht="24.95" customHeight="1">
      <c r="C9" s="1229" t="s">
        <v>400</v>
      </c>
      <c r="D9" s="1229"/>
      <c r="E9" s="1229"/>
      <c r="F9" s="1229"/>
      <c r="G9" s="1229" t="s">
        <v>3245</v>
      </c>
      <c r="H9" s="1229"/>
      <c r="I9" s="583"/>
      <c r="J9" s="583"/>
      <c r="K9" s="509"/>
    </row>
    <row r="10" spans="1:11" s="301" customFormat="1" ht="24.95" customHeight="1">
      <c r="C10" s="1229" t="s">
        <v>401</v>
      </c>
      <c r="D10" s="1229"/>
      <c r="E10" s="1229"/>
      <c r="F10" s="1229"/>
      <c r="G10" s="1235"/>
      <c r="H10" s="1235"/>
      <c r="I10" s="584"/>
      <c r="J10" s="584"/>
      <c r="K10" s="509"/>
    </row>
    <row r="11" spans="1:11" s="301" customFormat="1" ht="24.95" customHeight="1">
      <c r="C11" s="1229" t="s">
        <v>3250</v>
      </c>
      <c r="D11" s="1229"/>
      <c r="E11" s="1229"/>
      <c r="F11" s="1229"/>
      <c r="G11" s="1235"/>
      <c r="H11" s="1235"/>
      <c r="I11" s="584"/>
      <c r="J11" s="584"/>
      <c r="K11" s="509"/>
    </row>
    <row r="12" spans="1:11" s="301" customFormat="1" ht="24.95" customHeight="1">
      <c r="C12" s="1229" t="s">
        <v>402</v>
      </c>
      <c r="D12" s="1229"/>
      <c r="E12" s="1229"/>
      <c r="F12" s="1229"/>
      <c r="G12" s="1235"/>
      <c r="H12" s="1235"/>
      <c r="I12" s="584"/>
      <c r="J12" s="584"/>
      <c r="K12" s="509"/>
    </row>
    <row r="13" spans="1:11" s="301" customFormat="1" ht="24.95" customHeight="1">
      <c r="C13" s="1237" t="s">
        <v>3247</v>
      </c>
      <c r="D13" s="1237"/>
      <c r="E13" s="1237"/>
      <c r="F13" s="1237"/>
      <c r="G13" s="1236" t="str">
        <f>IF(G10="","",'C-1 別紙2'!$K$21)</f>
        <v/>
      </c>
      <c r="H13" s="1236"/>
      <c r="I13" s="585"/>
      <c r="J13" s="585"/>
      <c r="K13" s="509"/>
    </row>
    <row r="14" spans="1:11" s="301" customFormat="1" ht="24.95" customHeight="1">
      <c r="C14" s="1229" t="s">
        <v>3251</v>
      </c>
      <c r="D14" s="1229"/>
      <c r="E14" s="1229"/>
      <c r="F14" s="1229"/>
      <c r="G14" s="1235"/>
      <c r="H14" s="1235"/>
      <c r="I14" s="585"/>
      <c r="J14" s="585"/>
      <c r="K14" s="509"/>
    </row>
    <row r="15" spans="1:11" s="301" customFormat="1" ht="24.95" customHeight="1">
      <c r="C15" s="1229" t="s">
        <v>403</v>
      </c>
      <c r="D15" s="1229"/>
      <c r="E15" s="1229"/>
      <c r="F15" s="1229"/>
      <c r="G15" s="1238" t="str">
        <f>IF(G10="","",SUM(G10:H14))</f>
        <v/>
      </c>
      <c r="H15" s="1238"/>
      <c r="I15" s="585"/>
      <c r="J15" s="585"/>
      <c r="K15" s="509"/>
    </row>
    <row r="16" spans="1:11" s="524" customFormat="1" ht="24.95" customHeight="1">
      <c r="C16" s="1232" t="s">
        <v>3252</v>
      </c>
      <c r="D16" s="1232"/>
      <c r="E16" s="1232"/>
      <c r="F16" s="1232"/>
      <c r="G16" s="1232"/>
      <c r="H16" s="1232"/>
      <c r="I16" s="1232"/>
      <c r="J16" s="1232"/>
      <c r="K16" s="523"/>
    </row>
    <row r="17" spans="3:11" s="524" customFormat="1" ht="24.95" customHeight="1">
      <c r="C17" s="1232" t="s">
        <v>3253</v>
      </c>
      <c r="D17" s="1232"/>
      <c r="E17" s="1232"/>
      <c r="F17" s="1232"/>
      <c r="G17" s="1232"/>
      <c r="H17" s="1232"/>
      <c r="I17" s="1232"/>
      <c r="J17" s="1232"/>
      <c r="K17" s="523"/>
    </row>
    <row r="18" spans="3:11" s="524" customFormat="1" ht="24.95" customHeight="1">
      <c r="C18" s="523"/>
      <c r="D18" s="1233"/>
      <c r="E18" s="1233"/>
      <c r="F18" s="1233"/>
      <c r="G18" s="1233"/>
      <c r="H18" s="1233"/>
      <c r="I18" s="1233"/>
      <c r="J18" s="1233"/>
      <c r="K18" s="523"/>
    </row>
    <row r="19" spans="3:11" s="524" customFormat="1" ht="20.100000000000001" customHeight="1">
      <c r="C19" s="523"/>
      <c r="D19" s="523"/>
      <c r="E19" s="523"/>
      <c r="F19" s="523"/>
      <c r="G19" s="523"/>
      <c r="H19" s="523"/>
      <c r="I19" s="523"/>
      <c r="J19" s="523"/>
      <c r="K19" s="523"/>
    </row>
    <row r="20" spans="3:11" s="524" customFormat="1" ht="70.5" customHeight="1">
      <c r="C20" s="1234" t="s">
        <v>3343</v>
      </c>
      <c r="D20" s="1234"/>
      <c r="E20" s="1234"/>
      <c r="F20" s="1234"/>
      <c r="G20" s="1234"/>
      <c r="H20" s="1234"/>
      <c r="I20" s="1234"/>
      <c r="J20" s="1234"/>
      <c r="K20" s="586"/>
    </row>
    <row r="21" spans="3:11" s="524" customFormat="1" ht="65.25" customHeight="1">
      <c r="C21" s="936" t="s">
        <v>3246</v>
      </c>
      <c r="D21" s="936"/>
      <c r="E21" s="936"/>
      <c r="F21" s="1231" t="s">
        <v>3248</v>
      </c>
      <c r="G21" s="1231"/>
      <c r="H21" s="1231"/>
      <c r="I21" s="1231"/>
      <c r="J21" s="1231"/>
      <c r="K21" s="523"/>
    </row>
    <row r="22" spans="3:11" s="524" customFormat="1" ht="46.5" customHeight="1">
      <c r="C22" s="518"/>
      <c r="D22" s="1230" t="s">
        <v>404</v>
      </c>
      <c r="E22" s="1230"/>
      <c r="F22" s="1228"/>
      <c r="G22" s="1228"/>
      <c r="H22" s="1228"/>
      <c r="I22" s="1228"/>
      <c r="J22" s="1228"/>
      <c r="K22" s="523"/>
    </row>
    <row r="23" spans="3:11" s="524" customFormat="1" ht="20.100000000000001" customHeight="1">
      <c r="C23" s="927"/>
      <c r="D23" s="1230" t="s">
        <v>405</v>
      </c>
      <c r="E23" s="1230"/>
      <c r="F23" s="936" t="s">
        <v>406</v>
      </c>
      <c r="G23" s="936"/>
      <c r="H23" s="936"/>
      <c r="I23" s="936"/>
      <c r="J23" s="936"/>
      <c r="K23" s="523"/>
    </row>
    <row r="24" spans="3:11" s="524" customFormat="1" ht="20.100000000000001" customHeight="1">
      <c r="C24" s="927"/>
      <c r="D24" s="1230"/>
      <c r="E24" s="1230"/>
      <c r="F24" s="1228"/>
      <c r="G24" s="1228"/>
      <c r="H24" s="1228"/>
      <c r="I24" s="1228"/>
      <c r="J24" s="1228"/>
      <c r="K24" s="523"/>
    </row>
    <row r="25" spans="3:11" s="524" customFormat="1" ht="20.100000000000001" customHeight="1">
      <c r="C25" s="927"/>
      <c r="D25" s="1230"/>
      <c r="E25" s="1230"/>
      <c r="F25" s="936" t="s">
        <v>407</v>
      </c>
      <c r="G25" s="936"/>
      <c r="H25" s="936"/>
      <c r="I25" s="936"/>
      <c r="J25" s="936"/>
      <c r="K25" s="523"/>
    </row>
    <row r="26" spans="3:11" s="524" customFormat="1" ht="20.100000000000001" customHeight="1">
      <c r="C26" s="927"/>
      <c r="D26" s="1230"/>
      <c r="E26" s="1230"/>
      <c r="F26" s="1228"/>
      <c r="G26" s="1228"/>
      <c r="H26" s="1228"/>
      <c r="I26" s="1228"/>
      <c r="J26" s="1228"/>
      <c r="K26" s="523"/>
    </row>
    <row r="27" spans="3:11" s="524" customFormat="1" ht="20.100000000000001" customHeight="1">
      <c r="C27" s="927"/>
      <c r="D27" s="1230" t="s">
        <v>3249</v>
      </c>
      <c r="E27" s="1230"/>
      <c r="F27" s="936" t="s">
        <v>408</v>
      </c>
      <c r="G27" s="936"/>
      <c r="H27" s="936"/>
      <c r="I27" s="936"/>
      <c r="J27" s="936"/>
      <c r="K27" s="523"/>
    </row>
    <row r="28" spans="3:11" s="524" customFormat="1" ht="20.100000000000001" customHeight="1">
      <c r="C28" s="927"/>
      <c r="D28" s="1230"/>
      <c r="E28" s="1230"/>
      <c r="F28" s="1228"/>
      <c r="G28" s="1228"/>
      <c r="H28" s="1228"/>
      <c r="I28" s="1228"/>
      <c r="J28" s="1228"/>
      <c r="K28" s="523"/>
    </row>
    <row r="29" spans="3:11" s="524" customFormat="1" ht="20.100000000000001" customHeight="1">
      <c r="C29" s="927"/>
      <c r="D29" s="1230"/>
      <c r="E29" s="1230"/>
      <c r="F29" s="936" t="s">
        <v>407</v>
      </c>
      <c r="G29" s="936"/>
      <c r="H29" s="936"/>
      <c r="I29" s="936"/>
      <c r="J29" s="936"/>
      <c r="K29" s="523"/>
    </row>
    <row r="30" spans="3:11" s="524" customFormat="1" ht="20.100000000000001" customHeight="1">
      <c r="C30" s="927"/>
      <c r="D30" s="1230"/>
      <c r="E30" s="1230"/>
      <c r="F30" s="1228"/>
      <c r="G30" s="1228"/>
      <c r="H30" s="1228"/>
      <c r="I30" s="1228"/>
      <c r="J30" s="1228"/>
      <c r="K30" s="523"/>
    </row>
    <row r="31" spans="3:11" s="524" customFormat="1" ht="20.100000000000001" customHeight="1">
      <c r="C31" s="927"/>
      <c r="D31" s="1230" t="s">
        <v>409</v>
      </c>
      <c r="E31" s="1230"/>
      <c r="F31" s="936" t="s">
        <v>410</v>
      </c>
      <c r="G31" s="936"/>
      <c r="H31" s="936"/>
      <c r="I31" s="936"/>
      <c r="J31" s="936"/>
      <c r="K31" s="523"/>
    </row>
    <row r="32" spans="3:11" s="524" customFormat="1" ht="20.100000000000001" customHeight="1">
      <c r="C32" s="927"/>
      <c r="D32" s="1230"/>
      <c r="E32" s="1230"/>
      <c r="F32" s="1228"/>
      <c r="G32" s="1228"/>
      <c r="H32" s="1228"/>
      <c r="I32" s="1228"/>
      <c r="J32" s="1228"/>
      <c r="K32" s="523"/>
    </row>
    <row r="33" spans="3:11" s="524" customFormat="1" ht="20.100000000000001" customHeight="1">
      <c r="C33" s="927"/>
      <c r="D33" s="1230"/>
      <c r="E33" s="1230"/>
      <c r="F33" s="936" t="s">
        <v>407</v>
      </c>
      <c r="G33" s="936"/>
      <c r="H33" s="936"/>
      <c r="I33" s="936"/>
      <c r="J33" s="936"/>
      <c r="K33" s="523"/>
    </row>
    <row r="34" spans="3:11" s="524" customFormat="1" ht="20.100000000000001" customHeight="1">
      <c r="C34" s="927"/>
      <c r="D34" s="1230"/>
      <c r="E34" s="1230"/>
      <c r="F34" s="1228"/>
      <c r="G34" s="1228"/>
      <c r="H34" s="1228"/>
      <c r="I34" s="1228"/>
      <c r="J34" s="1228"/>
      <c r="K34" s="523"/>
    </row>
    <row r="35" spans="3:11" s="524" customFormat="1" ht="45.75" customHeight="1">
      <c r="C35" s="518"/>
      <c r="D35" s="1230" t="s">
        <v>411</v>
      </c>
      <c r="E35" s="1230"/>
      <c r="F35" s="1228"/>
      <c r="G35" s="1228"/>
      <c r="H35" s="1228"/>
      <c r="I35" s="1228"/>
      <c r="J35" s="1228"/>
      <c r="K35" s="523"/>
    </row>
    <row r="36" spans="3:11" s="524" customFormat="1" ht="20.100000000000001" customHeight="1">
      <c r="C36" s="445"/>
      <c r="E36" s="445"/>
      <c r="G36" s="587"/>
    </row>
    <row r="37" spans="3:11" s="524" customFormat="1" ht="20.100000000000001" customHeight="1">
      <c r="C37" s="445"/>
      <c r="E37" s="445"/>
      <c r="G37" s="587"/>
    </row>
  </sheetData>
  <mergeCells count="46">
    <mergeCell ref="B2:E2"/>
    <mergeCell ref="D6:F6"/>
    <mergeCell ref="A4:B4"/>
    <mergeCell ref="D4:F4"/>
    <mergeCell ref="C9:F9"/>
    <mergeCell ref="C17:J17"/>
    <mergeCell ref="D18:J18"/>
    <mergeCell ref="C20:J20"/>
    <mergeCell ref="G9:H9"/>
    <mergeCell ref="G10:H10"/>
    <mergeCell ref="G11:H11"/>
    <mergeCell ref="G12:H12"/>
    <mergeCell ref="G13:H13"/>
    <mergeCell ref="C10:F10"/>
    <mergeCell ref="C11:F11"/>
    <mergeCell ref="C12:F12"/>
    <mergeCell ref="C13:F13"/>
    <mergeCell ref="C16:J16"/>
    <mergeCell ref="C15:F15"/>
    <mergeCell ref="G14:H14"/>
    <mergeCell ref="G15:H15"/>
    <mergeCell ref="C14:F14"/>
    <mergeCell ref="C27:C30"/>
    <mergeCell ref="D35:E35"/>
    <mergeCell ref="C31:C34"/>
    <mergeCell ref="D27:E30"/>
    <mergeCell ref="D31:E34"/>
    <mergeCell ref="F21:J21"/>
    <mergeCell ref="F22:J22"/>
    <mergeCell ref="C21:E21"/>
    <mergeCell ref="F23:J23"/>
    <mergeCell ref="F25:J25"/>
    <mergeCell ref="D22:E22"/>
    <mergeCell ref="D23:E26"/>
    <mergeCell ref="C23:C26"/>
    <mergeCell ref="F26:J26"/>
    <mergeCell ref="F24:J24"/>
    <mergeCell ref="F27:J27"/>
    <mergeCell ref="F34:J34"/>
    <mergeCell ref="F35:J35"/>
    <mergeCell ref="F30:J30"/>
    <mergeCell ref="F31:J31"/>
    <mergeCell ref="F32:J32"/>
    <mergeCell ref="F33:J33"/>
    <mergeCell ref="F28:J28"/>
    <mergeCell ref="F29:J29"/>
  </mergeCells>
  <phoneticPr fontId="8"/>
  <conditionalFormatting sqref="D6">
    <cfRule type="cellIs" dxfId="14" priority="22" operator="equal">
      <formula>""</formula>
    </cfRule>
  </conditionalFormatting>
  <conditionalFormatting sqref="D4:F4">
    <cfRule type="cellIs" dxfId="13" priority="17" operator="equal">
      <formula>""</formula>
    </cfRule>
  </conditionalFormatting>
  <conditionalFormatting sqref="G10:G12 G14">
    <cfRule type="cellIs" dxfId="12" priority="16" operator="equal">
      <formula>""</formula>
    </cfRule>
  </conditionalFormatting>
  <conditionalFormatting sqref="C22:C23">
    <cfRule type="cellIs" dxfId="11" priority="15" operator="equal">
      <formula>""</formula>
    </cfRule>
  </conditionalFormatting>
  <conditionalFormatting sqref="F26">
    <cfRule type="cellIs" dxfId="10" priority="9" operator="equal">
      <formula>""</formula>
    </cfRule>
  </conditionalFormatting>
  <conditionalFormatting sqref="F22">
    <cfRule type="cellIs" dxfId="9" priority="11" operator="equal">
      <formula>""</formula>
    </cfRule>
  </conditionalFormatting>
  <conditionalFormatting sqref="F24">
    <cfRule type="cellIs" dxfId="8" priority="10" operator="equal">
      <formula>""</formula>
    </cfRule>
  </conditionalFormatting>
  <conditionalFormatting sqref="F28">
    <cfRule type="cellIs" dxfId="7" priority="8" operator="equal">
      <formula>""</formula>
    </cfRule>
  </conditionalFormatting>
  <conditionalFormatting sqref="F30">
    <cfRule type="cellIs" dxfId="6" priority="7" operator="equal">
      <formula>""</formula>
    </cfRule>
  </conditionalFormatting>
  <conditionalFormatting sqref="F32">
    <cfRule type="cellIs" dxfId="5" priority="6" operator="equal">
      <formula>""</formula>
    </cfRule>
  </conditionalFormatting>
  <conditionalFormatting sqref="F34">
    <cfRule type="cellIs" dxfId="4" priority="5" operator="equal">
      <formula>""</formula>
    </cfRule>
  </conditionalFormatting>
  <conditionalFormatting sqref="F35">
    <cfRule type="cellIs" dxfId="3" priority="4" operator="equal">
      <formula>""</formula>
    </cfRule>
  </conditionalFormatting>
  <conditionalFormatting sqref="C35">
    <cfRule type="cellIs" dxfId="2" priority="3" operator="equal">
      <formula>""</formula>
    </cfRule>
  </conditionalFormatting>
  <conditionalFormatting sqref="C27">
    <cfRule type="cellIs" dxfId="1" priority="2" operator="equal">
      <formula>""</formula>
    </cfRule>
  </conditionalFormatting>
  <conditionalFormatting sqref="C31">
    <cfRule type="cellIs" dxfId="0" priority="1" operator="equal">
      <formula>""</formula>
    </cfRule>
  </conditionalFormatting>
  <dataValidations count="3">
    <dataValidation imeMode="on" allowBlank="1" showInputMessage="1" showErrorMessage="1" sqref="F22:F35" xr:uid="{5AFA5445-9D29-4C9E-BEB4-23C8C96BE2A1}"/>
    <dataValidation type="whole" imeMode="off" allowBlank="1" showInputMessage="1" showErrorMessage="1" errorTitle="入力が正しくありません" error="整数で入力してください（円単位）" sqref="I10:J12" xr:uid="{C407E869-4F1D-4B31-A447-B6A90D687700}">
      <formula1>0</formula1>
      <formula2>9.99999999999999E+31</formula2>
    </dataValidation>
    <dataValidation type="list" allowBlank="1" showInputMessage="1" showErrorMessage="1" sqref="C22:C35" xr:uid="{715E1A77-B30F-419C-BC84-AE488C92ABE5}">
      <formula1>"○,―"</formula1>
    </dataValidation>
  </dataValidations>
  <pageMargins left="0.70866141732283472" right="0.70866141732283472" top="0.35433070866141736" bottom="0.35433070866141736" header="0.31496062992125984" footer="0.31496062992125984"/>
  <pageSetup paperSize="9" scale="86"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66FA40-F5BE-4EBC-BFB6-8260C646E5FF}">
  <sheetPr>
    <pageSetUpPr fitToPage="1"/>
  </sheetPr>
  <dimension ref="A1:AA56"/>
  <sheetViews>
    <sheetView showGridLines="0" view="pageBreakPreview" zoomScale="85" zoomScaleNormal="115" zoomScaleSheetLayoutView="85" workbookViewId="0"/>
  </sheetViews>
  <sheetFormatPr defaultRowHeight="13.5"/>
  <cols>
    <col min="1" max="1" width="4.5703125" style="303" customWidth="1"/>
    <col min="2" max="2" width="6.28515625" style="303" customWidth="1"/>
    <col min="3" max="3" width="6.28515625" style="451" customWidth="1"/>
    <col min="4" max="4" width="9.140625" style="303" customWidth="1"/>
    <col min="5" max="5" width="25.28515625" style="451" customWidth="1"/>
    <col min="6" max="6" width="22.7109375" style="447" customWidth="1"/>
    <col min="7" max="7" width="12" style="316" customWidth="1"/>
    <col min="8" max="13" width="8.28515625" style="303" customWidth="1"/>
    <col min="14" max="15" width="9.140625" style="303"/>
    <col min="16" max="16" width="4.5703125" style="303" customWidth="1"/>
    <col min="17" max="17" width="9.140625" style="303"/>
    <col min="18" max="27" width="9.140625" style="447"/>
    <col min="28" max="245" width="9.140625" style="303"/>
    <col min="246" max="246" width="12.5703125" style="303" customWidth="1"/>
    <col min="247" max="250" width="9.140625" style="303"/>
    <col min="251" max="251" width="13.5703125" style="303" customWidth="1"/>
    <col min="252" max="253" width="7.140625" style="303" customWidth="1"/>
    <col min="254" max="254" width="15.28515625" style="303" customWidth="1"/>
    <col min="255" max="256" width="6.85546875" style="303" customWidth="1"/>
    <col min="257" max="257" width="14.85546875" style="303" customWidth="1"/>
    <col min="258" max="259" width="5.85546875" style="303" customWidth="1"/>
    <col min="260" max="260" width="12.140625" style="303" customWidth="1"/>
    <col min="261" max="261" width="17" style="303" customWidth="1"/>
    <col min="262" max="262" width="22" style="303" customWidth="1"/>
    <col min="263" max="263" width="1.140625" style="303" customWidth="1"/>
    <col min="264" max="501" width="9.140625" style="303"/>
    <col min="502" max="502" width="12.5703125" style="303" customWidth="1"/>
    <col min="503" max="506" width="9.140625" style="303"/>
    <col min="507" max="507" width="13.5703125" style="303" customWidth="1"/>
    <col min="508" max="509" width="7.140625" style="303" customWidth="1"/>
    <col min="510" max="510" width="15.28515625" style="303" customWidth="1"/>
    <col min="511" max="512" width="6.85546875" style="303" customWidth="1"/>
    <col min="513" max="513" width="14.85546875" style="303" customWidth="1"/>
    <col min="514" max="515" width="5.85546875" style="303" customWidth="1"/>
    <col min="516" max="516" width="12.140625" style="303" customWidth="1"/>
    <col min="517" max="517" width="17" style="303" customWidth="1"/>
    <col min="518" max="518" width="22" style="303" customWidth="1"/>
    <col min="519" max="519" width="1.140625" style="303" customWidth="1"/>
    <col min="520" max="757" width="9.140625" style="303"/>
    <col min="758" max="758" width="12.5703125" style="303" customWidth="1"/>
    <col min="759" max="762" width="9.140625" style="303"/>
    <col min="763" max="763" width="13.5703125" style="303" customWidth="1"/>
    <col min="764" max="765" width="7.140625" style="303" customWidth="1"/>
    <col min="766" max="766" width="15.28515625" style="303" customWidth="1"/>
    <col min="767" max="768" width="6.85546875" style="303" customWidth="1"/>
    <col min="769" max="769" width="14.85546875" style="303" customWidth="1"/>
    <col min="770" max="771" width="5.85546875" style="303" customWidth="1"/>
    <col min="772" max="772" width="12.140625" style="303" customWidth="1"/>
    <col min="773" max="773" width="17" style="303" customWidth="1"/>
    <col min="774" max="774" width="22" style="303" customWidth="1"/>
    <col min="775" max="775" width="1.140625" style="303" customWidth="1"/>
    <col min="776" max="1013" width="9.140625" style="303"/>
    <col min="1014" max="1014" width="12.5703125" style="303" customWidth="1"/>
    <col min="1015" max="1018" width="9.140625" style="303"/>
    <col min="1019" max="1019" width="13.5703125" style="303" customWidth="1"/>
    <col min="1020" max="1021" width="7.140625" style="303" customWidth="1"/>
    <col min="1022" max="1022" width="15.28515625" style="303" customWidth="1"/>
    <col min="1023" max="1024" width="6.85546875" style="303" customWidth="1"/>
    <col min="1025" max="1025" width="14.85546875" style="303" customWidth="1"/>
    <col min="1026" max="1027" width="5.85546875" style="303" customWidth="1"/>
    <col min="1028" max="1028" width="12.140625" style="303" customWidth="1"/>
    <col min="1029" max="1029" width="17" style="303" customWidth="1"/>
    <col min="1030" max="1030" width="22" style="303" customWidth="1"/>
    <col min="1031" max="1031" width="1.140625" style="303" customWidth="1"/>
    <col min="1032" max="1269" width="9.140625" style="303"/>
    <col min="1270" max="1270" width="12.5703125" style="303" customWidth="1"/>
    <col min="1271" max="1274" width="9.140625" style="303"/>
    <col min="1275" max="1275" width="13.5703125" style="303" customWidth="1"/>
    <col min="1276" max="1277" width="7.140625" style="303" customWidth="1"/>
    <col min="1278" max="1278" width="15.28515625" style="303" customWidth="1"/>
    <col min="1279" max="1280" width="6.85546875" style="303" customWidth="1"/>
    <col min="1281" max="1281" width="14.85546875" style="303" customWidth="1"/>
    <col min="1282" max="1283" width="5.85546875" style="303" customWidth="1"/>
    <col min="1284" max="1284" width="12.140625" style="303" customWidth="1"/>
    <col min="1285" max="1285" width="17" style="303" customWidth="1"/>
    <col min="1286" max="1286" width="22" style="303" customWidth="1"/>
    <col min="1287" max="1287" width="1.140625" style="303" customWidth="1"/>
    <col min="1288" max="1525" width="9.140625" style="303"/>
    <col min="1526" max="1526" width="12.5703125" style="303" customWidth="1"/>
    <col min="1527" max="1530" width="9.140625" style="303"/>
    <col min="1531" max="1531" width="13.5703125" style="303" customWidth="1"/>
    <col min="1532" max="1533" width="7.140625" style="303" customWidth="1"/>
    <col min="1534" max="1534" width="15.28515625" style="303" customWidth="1"/>
    <col min="1535" max="1536" width="6.85546875" style="303" customWidth="1"/>
    <col min="1537" max="1537" width="14.85546875" style="303" customWidth="1"/>
    <col min="1538" max="1539" width="5.85546875" style="303" customWidth="1"/>
    <col min="1540" max="1540" width="12.140625" style="303" customWidth="1"/>
    <col min="1541" max="1541" width="17" style="303" customWidth="1"/>
    <col min="1542" max="1542" width="22" style="303" customWidth="1"/>
    <col min="1543" max="1543" width="1.140625" style="303" customWidth="1"/>
    <col min="1544" max="1781" width="9.140625" style="303"/>
    <col min="1782" max="1782" width="12.5703125" style="303" customWidth="1"/>
    <col min="1783" max="1786" width="9.140625" style="303"/>
    <col min="1787" max="1787" width="13.5703125" style="303" customWidth="1"/>
    <col min="1788" max="1789" width="7.140625" style="303" customWidth="1"/>
    <col min="1790" max="1790" width="15.28515625" style="303" customWidth="1"/>
    <col min="1791" max="1792" width="6.85546875" style="303" customWidth="1"/>
    <col min="1793" max="1793" width="14.85546875" style="303" customWidth="1"/>
    <col min="1794" max="1795" width="5.85546875" style="303" customWidth="1"/>
    <col min="1796" max="1796" width="12.140625" style="303" customWidth="1"/>
    <col min="1797" max="1797" width="17" style="303" customWidth="1"/>
    <col min="1798" max="1798" width="22" style="303" customWidth="1"/>
    <col min="1799" max="1799" width="1.140625" style="303" customWidth="1"/>
    <col min="1800" max="2037" width="9.140625" style="303"/>
    <col min="2038" max="2038" width="12.5703125" style="303" customWidth="1"/>
    <col min="2039" max="2042" width="9.140625" style="303"/>
    <col min="2043" max="2043" width="13.5703125" style="303" customWidth="1"/>
    <col min="2044" max="2045" width="7.140625" style="303" customWidth="1"/>
    <col min="2046" max="2046" width="15.28515625" style="303" customWidth="1"/>
    <col min="2047" max="2048" width="6.85546875" style="303" customWidth="1"/>
    <col min="2049" max="2049" width="14.85546875" style="303" customWidth="1"/>
    <col min="2050" max="2051" width="5.85546875" style="303" customWidth="1"/>
    <col min="2052" max="2052" width="12.140625" style="303" customWidth="1"/>
    <col min="2053" max="2053" width="17" style="303" customWidth="1"/>
    <col min="2054" max="2054" width="22" style="303" customWidth="1"/>
    <col min="2055" max="2055" width="1.140625" style="303" customWidth="1"/>
    <col min="2056" max="2293" width="9.140625" style="303"/>
    <col min="2294" max="2294" width="12.5703125" style="303" customWidth="1"/>
    <col min="2295" max="2298" width="9.140625" style="303"/>
    <col min="2299" max="2299" width="13.5703125" style="303" customWidth="1"/>
    <col min="2300" max="2301" width="7.140625" style="303" customWidth="1"/>
    <col min="2302" max="2302" width="15.28515625" style="303" customWidth="1"/>
    <col min="2303" max="2304" width="6.85546875" style="303" customWidth="1"/>
    <col min="2305" max="2305" width="14.85546875" style="303" customWidth="1"/>
    <col min="2306" max="2307" width="5.85546875" style="303" customWidth="1"/>
    <col min="2308" max="2308" width="12.140625" style="303" customWidth="1"/>
    <col min="2309" max="2309" width="17" style="303" customWidth="1"/>
    <col min="2310" max="2310" width="22" style="303" customWidth="1"/>
    <col min="2311" max="2311" width="1.140625" style="303" customWidth="1"/>
    <col min="2312" max="2549" width="9.140625" style="303"/>
    <col min="2550" max="2550" width="12.5703125" style="303" customWidth="1"/>
    <col min="2551" max="2554" width="9.140625" style="303"/>
    <col min="2555" max="2555" width="13.5703125" style="303" customWidth="1"/>
    <col min="2556" max="2557" width="7.140625" style="303" customWidth="1"/>
    <col min="2558" max="2558" width="15.28515625" style="303" customWidth="1"/>
    <col min="2559" max="2560" width="6.85546875" style="303" customWidth="1"/>
    <col min="2561" max="2561" width="14.85546875" style="303" customWidth="1"/>
    <col min="2562" max="2563" width="5.85546875" style="303" customWidth="1"/>
    <col min="2564" max="2564" width="12.140625" style="303" customWidth="1"/>
    <col min="2565" max="2565" width="17" style="303" customWidth="1"/>
    <col min="2566" max="2566" width="22" style="303" customWidth="1"/>
    <col min="2567" max="2567" width="1.140625" style="303" customWidth="1"/>
    <col min="2568" max="2805" width="9.140625" style="303"/>
    <col min="2806" max="2806" width="12.5703125" style="303" customWidth="1"/>
    <col min="2807" max="2810" width="9.140625" style="303"/>
    <col min="2811" max="2811" width="13.5703125" style="303" customWidth="1"/>
    <col min="2812" max="2813" width="7.140625" style="303" customWidth="1"/>
    <col min="2814" max="2814" width="15.28515625" style="303" customWidth="1"/>
    <col min="2815" max="2816" width="6.85546875" style="303" customWidth="1"/>
    <col min="2817" max="2817" width="14.85546875" style="303" customWidth="1"/>
    <col min="2818" max="2819" width="5.85546875" style="303" customWidth="1"/>
    <col min="2820" max="2820" width="12.140625" style="303" customWidth="1"/>
    <col min="2821" max="2821" width="17" style="303" customWidth="1"/>
    <col min="2822" max="2822" width="22" style="303" customWidth="1"/>
    <col min="2823" max="2823" width="1.140625" style="303" customWidth="1"/>
    <col min="2824" max="3061" width="9.140625" style="303"/>
    <col min="3062" max="3062" width="12.5703125" style="303" customWidth="1"/>
    <col min="3063" max="3066" width="9.140625" style="303"/>
    <col min="3067" max="3067" width="13.5703125" style="303" customWidth="1"/>
    <col min="3068" max="3069" width="7.140625" style="303" customWidth="1"/>
    <col min="3070" max="3070" width="15.28515625" style="303" customWidth="1"/>
    <col min="3071" max="3072" width="6.85546875" style="303" customWidth="1"/>
    <col min="3073" max="3073" width="14.85546875" style="303" customWidth="1"/>
    <col min="3074" max="3075" width="5.85546875" style="303" customWidth="1"/>
    <col min="3076" max="3076" width="12.140625" style="303" customWidth="1"/>
    <col min="3077" max="3077" width="17" style="303" customWidth="1"/>
    <col min="3078" max="3078" width="22" style="303" customWidth="1"/>
    <col min="3079" max="3079" width="1.140625" style="303" customWidth="1"/>
    <col min="3080" max="3317" width="9.140625" style="303"/>
    <col min="3318" max="3318" width="12.5703125" style="303" customWidth="1"/>
    <col min="3319" max="3322" width="9.140625" style="303"/>
    <col min="3323" max="3323" width="13.5703125" style="303" customWidth="1"/>
    <col min="3324" max="3325" width="7.140625" style="303" customWidth="1"/>
    <col min="3326" max="3326" width="15.28515625" style="303" customWidth="1"/>
    <col min="3327" max="3328" width="6.85546875" style="303" customWidth="1"/>
    <col min="3329" max="3329" width="14.85546875" style="303" customWidth="1"/>
    <col min="3330" max="3331" width="5.85546875" style="303" customWidth="1"/>
    <col min="3332" max="3332" width="12.140625" style="303" customWidth="1"/>
    <col min="3333" max="3333" width="17" style="303" customWidth="1"/>
    <col min="3334" max="3334" width="22" style="303" customWidth="1"/>
    <col min="3335" max="3335" width="1.140625" style="303" customWidth="1"/>
    <col min="3336" max="3573" width="9.140625" style="303"/>
    <col min="3574" max="3574" width="12.5703125" style="303" customWidth="1"/>
    <col min="3575" max="3578" width="9.140625" style="303"/>
    <col min="3579" max="3579" width="13.5703125" style="303" customWidth="1"/>
    <col min="3580" max="3581" width="7.140625" style="303" customWidth="1"/>
    <col min="3582" max="3582" width="15.28515625" style="303" customWidth="1"/>
    <col min="3583" max="3584" width="6.85546875" style="303" customWidth="1"/>
    <col min="3585" max="3585" width="14.85546875" style="303" customWidth="1"/>
    <col min="3586" max="3587" width="5.85546875" style="303" customWidth="1"/>
    <col min="3588" max="3588" width="12.140625" style="303" customWidth="1"/>
    <col min="3589" max="3589" width="17" style="303" customWidth="1"/>
    <col min="3590" max="3590" width="22" style="303" customWidth="1"/>
    <col min="3591" max="3591" width="1.140625" style="303" customWidth="1"/>
    <col min="3592" max="3829" width="9.140625" style="303"/>
    <col min="3830" max="3830" width="12.5703125" style="303" customWidth="1"/>
    <col min="3831" max="3834" width="9.140625" style="303"/>
    <col min="3835" max="3835" width="13.5703125" style="303" customWidth="1"/>
    <col min="3836" max="3837" width="7.140625" style="303" customWidth="1"/>
    <col min="3838" max="3838" width="15.28515625" style="303" customWidth="1"/>
    <col min="3839" max="3840" width="6.85546875" style="303" customWidth="1"/>
    <col min="3841" max="3841" width="14.85546875" style="303" customWidth="1"/>
    <col min="3842" max="3843" width="5.85546875" style="303" customWidth="1"/>
    <col min="3844" max="3844" width="12.140625" style="303" customWidth="1"/>
    <col min="3845" max="3845" width="17" style="303" customWidth="1"/>
    <col min="3846" max="3846" width="22" style="303" customWidth="1"/>
    <col min="3847" max="3847" width="1.140625" style="303" customWidth="1"/>
    <col min="3848" max="4085" width="9.140625" style="303"/>
    <col min="4086" max="4086" width="12.5703125" style="303" customWidth="1"/>
    <col min="4087" max="4090" width="9.140625" style="303"/>
    <col min="4091" max="4091" width="13.5703125" style="303" customWidth="1"/>
    <col min="4092" max="4093" width="7.140625" style="303" customWidth="1"/>
    <col min="4094" max="4094" width="15.28515625" style="303" customWidth="1"/>
    <col min="4095" max="4096" width="6.85546875" style="303" customWidth="1"/>
    <col min="4097" max="4097" width="14.85546875" style="303" customWidth="1"/>
    <col min="4098" max="4099" width="5.85546875" style="303" customWidth="1"/>
    <col min="4100" max="4100" width="12.140625" style="303" customWidth="1"/>
    <col min="4101" max="4101" width="17" style="303" customWidth="1"/>
    <col min="4102" max="4102" width="22" style="303" customWidth="1"/>
    <col min="4103" max="4103" width="1.140625" style="303" customWidth="1"/>
    <col min="4104" max="4341" width="9.140625" style="303"/>
    <col min="4342" max="4342" width="12.5703125" style="303" customWidth="1"/>
    <col min="4343" max="4346" width="9.140625" style="303"/>
    <col min="4347" max="4347" width="13.5703125" style="303" customWidth="1"/>
    <col min="4348" max="4349" width="7.140625" style="303" customWidth="1"/>
    <col min="4350" max="4350" width="15.28515625" style="303" customWidth="1"/>
    <col min="4351" max="4352" width="6.85546875" style="303" customWidth="1"/>
    <col min="4353" max="4353" width="14.85546875" style="303" customWidth="1"/>
    <col min="4354" max="4355" width="5.85546875" style="303" customWidth="1"/>
    <col min="4356" max="4356" width="12.140625" style="303" customWidth="1"/>
    <col min="4357" max="4357" width="17" style="303" customWidth="1"/>
    <col min="4358" max="4358" width="22" style="303" customWidth="1"/>
    <col min="4359" max="4359" width="1.140625" style="303" customWidth="1"/>
    <col min="4360" max="4597" width="9.140625" style="303"/>
    <col min="4598" max="4598" width="12.5703125" style="303" customWidth="1"/>
    <col min="4599" max="4602" width="9.140625" style="303"/>
    <col min="4603" max="4603" width="13.5703125" style="303" customWidth="1"/>
    <col min="4604" max="4605" width="7.140625" style="303" customWidth="1"/>
    <col min="4606" max="4606" width="15.28515625" style="303" customWidth="1"/>
    <col min="4607" max="4608" width="6.85546875" style="303" customWidth="1"/>
    <col min="4609" max="4609" width="14.85546875" style="303" customWidth="1"/>
    <col min="4610" max="4611" width="5.85546875" style="303" customWidth="1"/>
    <col min="4612" max="4612" width="12.140625" style="303" customWidth="1"/>
    <col min="4613" max="4613" width="17" style="303" customWidth="1"/>
    <col min="4614" max="4614" width="22" style="303" customWidth="1"/>
    <col min="4615" max="4615" width="1.140625" style="303" customWidth="1"/>
    <col min="4616" max="4853" width="9.140625" style="303"/>
    <col min="4854" max="4854" width="12.5703125" style="303" customWidth="1"/>
    <col min="4855" max="4858" width="9.140625" style="303"/>
    <col min="4859" max="4859" width="13.5703125" style="303" customWidth="1"/>
    <col min="4860" max="4861" width="7.140625" style="303" customWidth="1"/>
    <col min="4862" max="4862" width="15.28515625" style="303" customWidth="1"/>
    <col min="4863" max="4864" width="6.85546875" style="303" customWidth="1"/>
    <col min="4865" max="4865" width="14.85546875" style="303" customWidth="1"/>
    <col min="4866" max="4867" width="5.85546875" style="303" customWidth="1"/>
    <col min="4868" max="4868" width="12.140625" style="303" customWidth="1"/>
    <col min="4869" max="4869" width="17" style="303" customWidth="1"/>
    <col min="4870" max="4870" width="22" style="303" customWidth="1"/>
    <col min="4871" max="4871" width="1.140625" style="303" customWidth="1"/>
    <col min="4872" max="5109" width="9.140625" style="303"/>
    <col min="5110" max="5110" width="12.5703125" style="303" customWidth="1"/>
    <col min="5111" max="5114" width="9.140625" style="303"/>
    <col min="5115" max="5115" width="13.5703125" style="303" customWidth="1"/>
    <col min="5116" max="5117" width="7.140625" style="303" customWidth="1"/>
    <col min="5118" max="5118" width="15.28515625" style="303" customWidth="1"/>
    <col min="5119" max="5120" width="6.85546875" style="303" customWidth="1"/>
    <col min="5121" max="5121" width="14.85546875" style="303" customWidth="1"/>
    <col min="5122" max="5123" width="5.85546875" style="303" customWidth="1"/>
    <col min="5124" max="5124" width="12.140625" style="303" customWidth="1"/>
    <col min="5125" max="5125" width="17" style="303" customWidth="1"/>
    <col min="5126" max="5126" width="22" style="303" customWidth="1"/>
    <col min="5127" max="5127" width="1.140625" style="303" customWidth="1"/>
    <col min="5128" max="5365" width="9.140625" style="303"/>
    <col min="5366" max="5366" width="12.5703125" style="303" customWidth="1"/>
    <col min="5367" max="5370" width="9.140625" style="303"/>
    <col min="5371" max="5371" width="13.5703125" style="303" customWidth="1"/>
    <col min="5372" max="5373" width="7.140625" style="303" customWidth="1"/>
    <col min="5374" max="5374" width="15.28515625" style="303" customWidth="1"/>
    <col min="5375" max="5376" width="6.85546875" style="303" customWidth="1"/>
    <col min="5377" max="5377" width="14.85546875" style="303" customWidth="1"/>
    <col min="5378" max="5379" width="5.85546875" style="303" customWidth="1"/>
    <col min="5380" max="5380" width="12.140625" style="303" customWidth="1"/>
    <col min="5381" max="5381" width="17" style="303" customWidth="1"/>
    <col min="5382" max="5382" width="22" style="303" customWidth="1"/>
    <col min="5383" max="5383" width="1.140625" style="303" customWidth="1"/>
    <col min="5384" max="5621" width="9.140625" style="303"/>
    <col min="5622" max="5622" width="12.5703125" style="303" customWidth="1"/>
    <col min="5623" max="5626" width="9.140625" style="303"/>
    <col min="5627" max="5627" width="13.5703125" style="303" customWidth="1"/>
    <col min="5628" max="5629" width="7.140625" style="303" customWidth="1"/>
    <col min="5630" max="5630" width="15.28515625" style="303" customWidth="1"/>
    <col min="5631" max="5632" width="6.85546875" style="303" customWidth="1"/>
    <col min="5633" max="5633" width="14.85546875" style="303" customWidth="1"/>
    <col min="5634" max="5635" width="5.85546875" style="303" customWidth="1"/>
    <col min="5636" max="5636" width="12.140625" style="303" customWidth="1"/>
    <col min="5637" max="5637" width="17" style="303" customWidth="1"/>
    <col min="5638" max="5638" width="22" style="303" customWidth="1"/>
    <col min="5639" max="5639" width="1.140625" style="303" customWidth="1"/>
    <col min="5640" max="5877" width="9.140625" style="303"/>
    <col min="5878" max="5878" width="12.5703125" style="303" customWidth="1"/>
    <col min="5879" max="5882" width="9.140625" style="303"/>
    <col min="5883" max="5883" width="13.5703125" style="303" customWidth="1"/>
    <col min="5884" max="5885" width="7.140625" style="303" customWidth="1"/>
    <col min="5886" max="5886" width="15.28515625" style="303" customWidth="1"/>
    <col min="5887" max="5888" width="6.85546875" style="303" customWidth="1"/>
    <col min="5889" max="5889" width="14.85546875" style="303" customWidth="1"/>
    <col min="5890" max="5891" width="5.85546875" style="303" customWidth="1"/>
    <col min="5892" max="5892" width="12.140625" style="303" customWidth="1"/>
    <col min="5893" max="5893" width="17" style="303" customWidth="1"/>
    <col min="5894" max="5894" width="22" style="303" customWidth="1"/>
    <col min="5895" max="5895" width="1.140625" style="303" customWidth="1"/>
    <col min="5896" max="6133" width="9.140625" style="303"/>
    <col min="6134" max="6134" width="12.5703125" style="303" customWidth="1"/>
    <col min="6135" max="6138" width="9.140625" style="303"/>
    <col min="6139" max="6139" width="13.5703125" style="303" customWidth="1"/>
    <col min="6140" max="6141" width="7.140625" style="303" customWidth="1"/>
    <col min="6142" max="6142" width="15.28515625" style="303" customWidth="1"/>
    <col min="6143" max="6144" width="6.85546875" style="303" customWidth="1"/>
    <col min="6145" max="6145" width="14.85546875" style="303" customWidth="1"/>
    <col min="6146" max="6147" width="5.85546875" style="303" customWidth="1"/>
    <col min="6148" max="6148" width="12.140625" style="303" customWidth="1"/>
    <col min="6149" max="6149" width="17" style="303" customWidth="1"/>
    <col min="6150" max="6150" width="22" style="303" customWidth="1"/>
    <col min="6151" max="6151" width="1.140625" style="303" customWidth="1"/>
    <col min="6152" max="6389" width="9.140625" style="303"/>
    <col min="6390" max="6390" width="12.5703125" style="303" customWidth="1"/>
    <col min="6391" max="6394" width="9.140625" style="303"/>
    <col min="6395" max="6395" width="13.5703125" style="303" customWidth="1"/>
    <col min="6396" max="6397" width="7.140625" style="303" customWidth="1"/>
    <col min="6398" max="6398" width="15.28515625" style="303" customWidth="1"/>
    <col min="6399" max="6400" width="6.85546875" style="303" customWidth="1"/>
    <col min="6401" max="6401" width="14.85546875" style="303" customWidth="1"/>
    <col min="6402" max="6403" width="5.85546875" style="303" customWidth="1"/>
    <col min="6404" max="6404" width="12.140625" style="303" customWidth="1"/>
    <col min="6405" max="6405" width="17" style="303" customWidth="1"/>
    <col min="6406" max="6406" width="22" style="303" customWidth="1"/>
    <col min="6407" max="6407" width="1.140625" style="303" customWidth="1"/>
    <col min="6408" max="6645" width="9.140625" style="303"/>
    <col min="6646" max="6646" width="12.5703125" style="303" customWidth="1"/>
    <col min="6647" max="6650" width="9.140625" style="303"/>
    <col min="6651" max="6651" width="13.5703125" style="303" customWidth="1"/>
    <col min="6652" max="6653" width="7.140625" style="303" customWidth="1"/>
    <col min="6654" max="6654" width="15.28515625" style="303" customWidth="1"/>
    <col min="6655" max="6656" width="6.85546875" style="303" customWidth="1"/>
    <col min="6657" max="6657" width="14.85546875" style="303" customWidth="1"/>
    <col min="6658" max="6659" width="5.85546875" style="303" customWidth="1"/>
    <col min="6660" max="6660" width="12.140625" style="303" customWidth="1"/>
    <col min="6661" max="6661" width="17" style="303" customWidth="1"/>
    <col min="6662" max="6662" width="22" style="303" customWidth="1"/>
    <col min="6663" max="6663" width="1.140625" style="303" customWidth="1"/>
    <col min="6664" max="6901" width="9.140625" style="303"/>
    <col min="6902" max="6902" width="12.5703125" style="303" customWidth="1"/>
    <col min="6903" max="6906" width="9.140625" style="303"/>
    <col min="6907" max="6907" width="13.5703125" style="303" customWidth="1"/>
    <col min="6908" max="6909" width="7.140625" style="303" customWidth="1"/>
    <col min="6910" max="6910" width="15.28515625" style="303" customWidth="1"/>
    <col min="6911" max="6912" width="6.85546875" style="303" customWidth="1"/>
    <col min="6913" max="6913" width="14.85546875" style="303" customWidth="1"/>
    <col min="6914" max="6915" width="5.85546875" style="303" customWidth="1"/>
    <col min="6916" max="6916" width="12.140625" style="303" customWidth="1"/>
    <col min="6917" max="6917" width="17" style="303" customWidth="1"/>
    <col min="6918" max="6918" width="22" style="303" customWidth="1"/>
    <col min="6919" max="6919" width="1.140625" style="303" customWidth="1"/>
    <col min="6920" max="7157" width="9.140625" style="303"/>
    <col min="7158" max="7158" width="12.5703125" style="303" customWidth="1"/>
    <col min="7159" max="7162" width="9.140625" style="303"/>
    <col min="7163" max="7163" width="13.5703125" style="303" customWidth="1"/>
    <col min="7164" max="7165" width="7.140625" style="303" customWidth="1"/>
    <col min="7166" max="7166" width="15.28515625" style="303" customWidth="1"/>
    <col min="7167" max="7168" width="6.85546875" style="303" customWidth="1"/>
    <col min="7169" max="7169" width="14.85546875" style="303" customWidth="1"/>
    <col min="7170" max="7171" width="5.85546875" style="303" customWidth="1"/>
    <col min="7172" max="7172" width="12.140625" style="303" customWidth="1"/>
    <col min="7173" max="7173" width="17" style="303" customWidth="1"/>
    <col min="7174" max="7174" width="22" style="303" customWidth="1"/>
    <col min="7175" max="7175" width="1.140625" style="303" customWidth="1"/>
    <col min="7176" max="7413" width="9.140625" style="303"/>
    <col min="7414" max="7414" width="12.5703125" style="303" customWidth="1"/>
    <col min="7415" max="7418" width="9.140625" style="303"/>
    <col min="7419" max="7419" width="13.5703125" style="303" customWidth="1"/>
    <col min="7420" max="7421" width="7.140625" style="303" customWidth="1"/>
    <col min="7422" max="7422" width="15.28515625" style="303" customWidth="1"/>
    <col min="7423" max="7424" width="6.85546875" style="303" customWidth="1"/>
    <col min="7425" max="7425" width="14.85546875" style="303" customWidth="1"/>
    <col min="7426" max="7427" width="5.85546875" style="303" customWidth="1"/>
    <col min="7428" max="7428" width="12.140625" style="303" customWidth="1"/>
    <col min="7429" max="7429" width="17" style="303" customWidth="1"/>
    <col min="7430" max="7430" width="22" style="303" customWidth="1"/>
    <col min="7431" max="7431" width="1.140625" style="303" customWidth="1"/>
    <col min="7432" max="7669" width="9.140625" style="303"/>
    <col min="7670" max="7670" width="12.5703125" style="303" customWidth="1"/>
    <col min="7671" max="7674" width="9.140625" style="303"/>
    <col min="7675" max="7675" width="13.5703125" style="303" customWidth="1"/>
    <col min="7676" max="7677" width="7.140625" style="303" customWidth="1"/>
    <col min="7678" max="7678" width="15.28515625" style="303" customWidth="1"/>
    <col min="7679" max="7680" width="6.85546875" style="303" customWidth="1"/>
    <col min="7681" max="7681" width="14.85546875" style="303" customWidth="1"/>
    <col min="7682" max="7683" width="5.85546875" style="303" customWidth="1"/>
    <col min="7684" max="7684" width="12.140625" style="303" customWidth="1"/>
    <col min="7685" max="7685" width="17" style="303" customWidth="1"/>
    <col min="7686" max="7686" width="22" style="303" customWidth="1"/>
    <col min="7687" max="7687" width="1.140625" style="303" customWidth="1"/>
    <col min="7688" max="7925" width="9.140625" style="303"/>
    <col min="7926" max="7926" width="12.5703125" style="303" customWidth="1"/>
    <col min="7927" max="7930" width="9.140625" style="303"/>
    <col min="7931" max="7931" width="13.5703125" style="303" customWidth="1"/>
    <col min="7932" max="7933" width="7.140625" style="303" customWidth="1"/>
    <col min="7934" max="7934" width="15.28515625" style="303" customWidth="1"/>
    <col min="7935" max="7936" width="6.85546875" style="303" customWidth="1"/>
    <col min="7937" max="7937" width="14.85546875" style="303" customWidth="1"/>
    <col min="7938" max="7939" width="5.85546875" style="303" customWidth="1"/>
    <col min="7940" max="7940" width="12.140625" style="303" customWidth="1"/>
    <col min="7941" max="7941" width="17" style="303" customWidth="1"/>
    <col min="7942" max="7942" width="22" style="303" customWidth="1"/>
    <col min="7943" max="7943" width="1.140625" style="303" customWidth="1"/>
    <col min="7944" max="8181" width="9.140625" style="303"/>
    <col min="8182" max="8182" width="12.5703125" style="303" customWidth="1"/>
    <col min="8183" max="8186" width="9.140625" style="303"/>
    <col min="8187" max="8187" width="13.5703125" style="303" customWidth="1"/>
    <col min="8188" max="8189" width="7.140625" style="303" customWidth="1"/>
    <col min="8190" max="8190" width="15.28515625" style="303" customWidth="1"/>
    <col min="8191" max="8192" width="6.85546875" style="303" customWidth="1"/>
    <col min="8193" max="8193" width="14.85546875" style="303" customWidth="1"/>
    <col min="8194" max="8195" width="5.85546875" style="303" customWidth="1"/>
    <col min="8196" max="8196" width="12.140625" style="303" customWidth="1"/>
    <col min="8197" max="8197" width="17" style="303" customWidth="1"/>
    <col min="8198" max="8198" width="22" style="303" customWidth="1"/>
    <col min="8199" max="8199" width="1.140625" style="303" customWidth="1"/>
    <col min="8200" max="8437" width="9.140625" style="303"/>
    <col min="8438" max="8438" width="12.5703125" style="303" customWidth="1"/>
    <col min="8439" max="8442" width="9.140625" style="303"/>
    <col min="8443" max="8443" width="13.5703125" style="303" customWidth="1"/>
    <col min="8444" max="8445" width="7.140625" style="303" customWidth="1"/>
    <col min="8446" max="8446" width="15.28515625" style="303" customWidth="1"/>
    <col min="8447" max="8448" width="6.85546875" style="303" customWidth="1"/>
    <col min="8449" max="8449" width="14.85546875" style="303" customWidth="1"/>
    <col min="8450" max="8451" width="5.85546875" style="303" customWidth="1"/>
    <col min="8452" max="8452" width="12.140625" style="303" customWidth="1"/>
    <col min="8453" max="8453" width="17" style="303" customWidth="1"/>
    <col min="8454" max="8454" width="22" style="303" customWidth="1"/>
    <col min="8455" max="8455" width="1.140625" style="303" customWidth="1"/>
    <col min="8456" max="8693" width="9.140625" style="303"/>
    <col min="8694" max="8694" width="12.5703125" style="303" customWidth="1"/>
    <col min="8695" max="8698" width="9.140625" style="303"/>
    <col min="8699" max="8699" width="13.5703125" style="303" customWidth="1"/>
    <col min="8700" max="8701" width="7.140625" style="303" customWidth="1"/>
    <col min="8702" max="8702" width="15.28515625" style="303" customWidth="1"/>
    <col min="8703" max="8704" width="6.85546875" style="303" customWidth="1"/>
    <col min="8705" max="8705" width="14.85546875" style="303" customWidth="1"/>
    <col min="8706" max="8707" width="5.85546875" style="303" customWidth="1"/>
    <col min="8708" max="8708" width="12.140625" style="303" customWidth="1"/>
    <col min="8709" max="8709" width="17" style="303" customWidth="1"/>
    <col min="8710" max="8710" width="22" style="303" customWidth="1"/>
    <col min="8711" max="8711" width="1.140625" style="303" customWidth="1"/>
    <col min="8712" max="8949" width="9.140625" style="303"/>
    <col min="8950" max="8950" width="12.5703125" style="303" customWidth="1"/>
    <col min="8951" max="8954" width="9.140625" style="303"/>
    <col min="8955" max="8955" width="13.5703125" style="303" customWidth="1"/>
    <col min="8956" max="8957" width="7.140625" style="303" customWidth="1"/>
    <col min="8958" max="8958" width="15.28515625" style="303" customWidth="1"/>
    <col min="8959" max="8960" width="6.85546875" style="303" customWidth="1"/>
    <col min="8961" max="8961" width="14.85546875" style="303" customWidth="1"/>
    <col min="8962" max="8963" width="5.85546875" style="303" customWidth="1"/>
    <col min="8964" max="8964" width="12.140625" style="303" customWidth="1"/>
    <col min="8965" max="8965" width="17" style="303" customWidth="1"/>
    <col min="8966" max="8966" width="22" style="303" customWidth="1"/>
    <col min="8967" max="8967" width="1.140625" style="303" customWidth="1"/>
    <col min="8968" max="9205" width="9.140625" style="303"/>
    <col min="9206" max="9206" width="12.5703125" style="303" customWidth="1"/>
    <col min="9207" max="9210" width="9.140625" style="303"/>
    <col min="9211" max="9211" width="13.5703125" style="303" customWidth="1"/>
    <col min="9212" max="9213" width="7.140625" style="303" customWidth="1"/>
    <col min="9214" max="9214" width="15.28515625" style="303" customWidth="1"/>
    <col min="9215" max="9216" width="6.85546875" style="303" customWidth="1"/>
    <col min="9217" max="9217" width="14.85546875" style="303" customWidth="1"/>
    <col min="9218" max="9219" width="5.85546875" style="303" customWidth="1"/>
    <col min="9220" max="9220" width="12.140625" style="303" customWidth="1"/>
    <col min="9221" max="9221" width="17" style="303" customWidth="1"/>
    <col min="9222" max="9222" width="22" style="303" customWidth="1"/>
    <col min="9223" max="9223" width="1.140625" style="303" customWidth="1"/>
    <col min="9224" max="9461" width="9.140625" style="303"/>
    <col min="9462" max="9462" width="12.5703125" style="303" customWidth="1"/>
    <col min="9463" max="9466" width="9.140625" style="303"/>
    <col min="9467" max="9467" width="13.5703125" style="303" customWidth="1"/>
    <col min="9468" max="9469" width="7.140625" style="303" customWidth="1"/>
    <col min="9470" max="9470" width="15.28515625" style="303" customWidth="1"/>
    <col min="9471" max="9472" width="6.85546875" style="303" customWidth="1"/>
    <col min="9473" max="9473" width="14.85546875" style="303" customWidth="1"/>
    <col min="9474" max="9475" width="5.85546875" style="303" customWidth="1"/>
    <col min="9476" max="9476" width="12.140625" style="303" customWidth="1"/>
    <col min="9477" max="9477" width="17" style="303" customWidth="1"/>
    <col min="9478" max="9478" width="22" style="303" customWidth="1"/>
    <col min="9479" max="9479" width="1.140625" style="303" customWidth="1"/>
    <col min="9480" max="9717" width="9.140625" style="303"/>
    <col min="9718" max="9718" width="12.5703125" style="303" customWidth="1"/>
    <col min="9719" max="9722" width="9.140625" style="303"/>
    <col min="9723" max="9723" width="13.5703125" style="303" customWidth="1"/>
    <col min="9724" max="9725" width="7.140625" style="303" customWidth="1"/>
    <col min="9726" max="9726" width="15.28515625" style="303" customWidth="1"/>
    <col min="9727" max="9728" width="6.85546875" style="303" customWidth="1"/>
    <col min="9729" max="9729" width="14.85546875" style="303" customWidth="1"/>
    <col min="9730" max="9731" width="5.85546875" style="303" customWidth="1"/>
    <col min="9732" max="9732" width="12.140625" style="303" customWidth="1"/>
    <col min="9733" max="9733" width="17" style="303" customWidth="1"/>
    <col min="9734" max="9734" width="22" style="303" customWidth="1"/>
    <col min="9735" max="9735" width="1.140625" style="303" customWidth="1"/>
    <col min="9736" max="9973" width="9.140625" style="303"/>
    <col min="9974" max="9974" width="12.5703125" style="303" customWidth="1"/>
    <col min="9975" max="9978" width="9.140625" style="303"/>
    <col min="9979" max="9979" width="13.5703125" style="303" customWidth="1"/>
    <col min="9980" max="9981" width="7.140625" style="303" customWidth="1"/>
    <col min="9982" max="9982" width="15.28515625" style="303" customWidth="1"/>
    <col min="9983" max="9984" width="6.85546875" style="303" customWidth="1"/>
    <col min="9985" max="9985" width="14.85546875" style="303" customWidth="1"/>
    <col min="9986" max="9987" width="5.85546875" style="303" customWidth="1"/>
    <col min="9988" max="9988" width="12.140625" style="303" customWidth="1"/>
    <col min="9989" max="9989" width="17" style="303" customWidth="1"/>
    <col min="9990" max="9990" width="22" style="303" customWidth="1"/>
    <col min="9991" max="9991" width="1.140625" style="303" customWidth="1"/>
    <col min="9992" max="10229" width="9.140625" style="303"/>
    <col min="10230" max="10230" width="12.5703125" style="303" customWidth="1"/>
    <col min="10231" max="10234" width="9.140625" style="303"/>
    <col min="10235" max="10235" width="13.5703125" style="303" customWidth="1"/>
    <col min="10236" max="10237" width="7.140625" style="303" customWidth="1"/>
    <col min="10238" max="10238" width="15.28515625" style="303" customWidth="1"/>
    <col min="10239" max="10240" width="6.85546875" style="303" customWidth="1"/>
    <col min="10241" max="10241" width="14.85546875" style="303" customWidth="1"/>
    <col min="10242" max="10243" width="5.85546875" style="303" customWidth="1"/>
    <col min="10244" max="10244" width="12.140625" style="303" customWidth="1"/>
    <col min="10245" max="10245" width="17" style="303" customWidth="1"/>
    <col min="10246" max="10246" width="22" style="303" customWidth="1"/>
    <col min="10247" max="10247" width="1.140625" style="303" customWidth="1"/>
    <col min="10248" max="10485" width="9.140625" style="303"/>
    <col min="10486" max="10486" width="12.5703125" style="303" customWidth="1"/>
    <col min="10487" max="10490" width="9.140625" style="303"/>
    <col min="10491" max="10491" width="13.5703125" style="303" customWidth="1"/>
    <col min="10492" max="10493" width="7.140625" style="303" customWidth="1"/>
    <col min="10494" max="10494" width="15.28515625" style="303" customWidth="1"/>
    <col min="10495" max="10496" width="6.85546875" style="303" customWidth="1"/>
    <col min="10497" max="10497" width="14.85546875" style="303" customWidth="1"/>
    <col min="10498" max="10499" width="5.85546875" style="303" customWidth="1"/>
    <col min="10500" max="10500" width="12.140625" style="303" customWidth="1"/>
    <col min="10501" max="10501" width="17" style="303" customWidth="1"/>
    <col min="10502" max="10502" width="22" style="303" customWidth="1"/>
    <col min="10503" max="10503" width="1.140625" style="303" customWidth="1"/>
    <col min="10504" max="10741" width="9.140625" style="303"/>
    <col min="10742" max="10742" width="12.5703125" style="303" customWidth="1"/>
    <col min="10743" max="10746" width="9.140625" style="303"/>
    <col min="10747" max="10747" width="13.5703125" style="303" customWidth="1"/>
    <col min="10748" max="10749" width="7.140625" style="303" customWidth="1"/>
    <col min="10750" max="10750" width="15.28515625" style="303" customWidth="1"/>
    <col min="10751" max="10752" width="6.85546875" style="303" customWidth="1"/>
    <col min="10753" max="10753" width="14.85546875" style="303" customWidth="1"/>
    <col min="10754" max="10755" width="5.85546875" style="303" customWidth="1"/>
    <col min="10756" max="10756" width="12.140625" style="303" customWidth="1"/>
    <col min="10757" max="10757" width="17" style="303" customWidth="1"/>
    <col min="10758" max="10758" width="22" style="303" customWidth="1"/>
    <col min="10759" max="10759" width="1.140625" style="303" customWidth="1"/>
    <col min="10760" max="10997" width="9.140625" style="303"/>
    <col min="10998" max="10998" width="12.5703125" style="303" customWidth="1"/>
    <col min="10999" max="11002" width="9.140625" style="303"/>
    <col min="11003" max="11003" width="13.5703125" style="303" customWidth="1"/>
    <col min="11004" max="11005" width="7.140625" style="303" customWidth="1"/>
    <col min="11006" max="11006" width="15.28515625" style="303" customWidth="1"/>
    <col min="11007" max="11008" width="6.85546875" style="303" customWidth="1"/>
    <col min="11009" max="11009" width="14.85546875" style="303" customWidth="1"/>
    <col min="11010" max="11011" width="5.85546875" style="303" customWidth="1"/>
    <col min="11012" max="11012" width="12.140625" style="303" customWidth="1"/>
    <col min="11013" max="11013" width="17" style="303" customWidth="1"/>
    <col min="11014" max="11014" width="22" style="303" customWidth="1"/>
    <col min="11015" max="11015" width="1.140625" style="303" customWidth="1"/>
    <col min="11016" max="11253" width="9.140625" style="303"/>
    <col min="11254" max="11254" width="12.5703125" style="303" customWidth="1"/>
    <col min="11255" max="11258" width="9.140625" style="303"/>
    <col min="11259" max="11259" width="13.5703125" style="303" customWidth="1"/>
    <col min="11260" max="11261" width="7.140625" style="303" customWidth="1"/>
    <col min="11262" max="11262" width="15.28515625" style="303" customWidth="1"/>
    <col min="11263" max="11264" width="6.85546875" style="303" customWidth="1"/>
    <col min="11265" max="11265" width="14.85546875" style="303" customWidth="1"/>
    <col min="11266" max="11267" width="5.85546875" style="303" customWidth="1"/>
    <col min="11268" max="11268" width="12.140625" style="303" customWidth="1"/>
    <col min="11269" max="11269" width="17" style="303" customWidth="1"/>
    <col min="11270" max="11270" width="22" style="303" customWidth="1"/>
    <col min="11271" max="11271" width="1.140625" style="303" customWidth="1"/>
    <col min="11272" max="11509" width="9.140625" style="303"/>
    <col min="11510" max="11510" width="12.5703125" style="303" customWidth="1"/>
    <col min="11511" max="11514" width="9.140625" style="303"/>
    <col min="11515" max="11515" width="13.5703125" style="303" customWidth="1"/>
    <col min="11516" max="11517" width="7.140625" style="303" customWidth="1"/>
    <col min="11518" max="11518" width="15.28515625" style="303" customWidth="1"/>
    <col min="11519" max="11520" width="6.85546875" style="303" customWidth="1"/>
    <col min="11521" max="11521" width="14.85546875" style="303" customWidth="1"/>
    <col min="11522" max="11523" width="5.85546875" style="303" customWidth="1"/>
    <col min="11524" max="11524" width="12.140625" style="303" customWidth="1"/>
    <col min="11525" max="11525" width="17" style="303" customWidth="1"/>
    <col min="11526" max="11526" width="22" style="303" customWidth="1"/>
    <col min="11527" max="11527" width="1.140625" style="303" customWidth="1"/>
    <col min="11528" max="11765" width="9.140625" style="303"/>
    <col min="11766" max="11766" width="12.5703125" style="303" customWidth="1"/>
    <col min="11767" max="11770" width="9.140625" style="303"/>
    <col min="11771" max="11771" width="13.5703125" style="303" customWidth="1"/>
    <col min="11772" max="11773" width="7.140625" style="303" customWidth="1"/>
    <col min="11774" max="11774" width="15.28515625" style="303" customWidth="1"/>
    <col min="11775" max="11776" width="6.85546875" style="303" customWidth="1"/>
    <col min="11777" max="11777" width="14.85546875" style="303" customWidth="1"/>
    <col min="11778" max="11779" width="5.85546875" style="303" customWidth="1"/>
    <col min="11780" max="11780" width="12.140625" style="303" customWidth="1"/>
    <col min="11781" max="11781" width="17" style="303" customWidth="1"/>
    <col min="11782" max="11782" width="22" style="303" customWidth="1"/>
    <col min="11783" max="11783" width="1.140625" style="303" customWidth="1"/>
    <col min="11784" max="12021" width="9.140625" style="303"/>
    <col min="12022" max="12022" width="12.5703125" style="303" customWidth="1"/>
    <col min="12023" max="12026" width="9.140625" style="303"/>
    <col min="12027" max="12027" width="13.5703125" style="303" customWidth="1"/>
    <col min="12028" max="12029" width="7.140625" style="303" customWidth="1"/>
    <col min="12030" max="12030" width="15.28515625" style="303" customWidth="1"/>
    <col min="12031" max="12032" width="6.85546875" style="303" customWidth="1"/>
    <col min="12033" max="12033" width="14.85546875" style="303" customWidth="1"/>
    <col min="12034" max="12035" width="5.85546875" style="303" customWidth="1"/>
    <col min="12036" max="12036" width="12.140625" style="303" customWidth="1"/>
    <col min="12037" max="12037" width="17" style="303" customWidth="1"/>
    <col min="12038" max="12038" width="22" style="303" customWidth="1"/>
    <col min="12039" max="12039" width="1.140625" style="303" customWidth="1"/>
    <col min="12040" max="12277" width="9.140625" style="303"/>
    <col min="12278" max="12278" width="12.5703125" style="303" customWidth="1"/>
    <col min="12279" max="12282" width="9.140625" style="303"/>
    <col min="12283" max="12283" width="13.5703125" style="303" customWidth="1"/>
    <col min="12284" max="12285" width="7.140625" style="303" customWidth="1"/>
    <col min="12286" max="12286" width="15.28515625" style="303" customWidth="1"/>
    <col min="12287" max="12288" width="6.85546875" style="303" customWidth="1"/>
    <col min="12289" max="12289" width="14.85546875" style="303" customWidth="1"/>
    <col min="12290" max="12291" width="5.85546875" style="303" customWidth="1"/>
    <col min="12292" max="12292" width="12.140625" style="303" customWidth="1"/>
    <col min="12293" max="12293" width="17" style="303" customWidth="1"/>
    <col min="12294" max="12294" width="22" style="303" customWidth="1"/>
    <col min="12295" max="12295" width="1.140625" style="303" customWidth="1"/>
    <col min="12296" max="12533" width="9.140625" style="303"/>
    <col min="12534" max="12534" width="12.5703125" style="303" customWidth="1"/>
    <col min="12535" max="12538" width="9.140625" style="303"/>
    <col min="12539" max="12539" width="13.5703125" style="303" customWidth="1"/>
    <col min="12540" max="12541" width="7.140625" style="303" customWidth="1"/>
    <col min="12542" max="12542" width="15.28515625" style="303" customWidth="1"/>
    <col min="12543" max="12544" width="6.85546875" style="303" customWidth="1"/>
    <col min="12545" max="12545" width="14.85546875" style="303" customWidth="1"/>
    <col min="12546" max="12547" width="5.85546875" style="303" customWidth="1"/>
    <col min="12548" max="12548" width="12.140625" style="303" customWidth="1"/>
    <col min="12549" max="12549" width="17" style="303" customWidth="1"/>
    <col min="12550" max="12550" width="22" style="303" customWidth="1"/>
    <col min="12551" max="12551" width="1.140625" style="303" customWidth="1"/>
    <col min="12552" max="12789" width="9.140625" style="303"/>
    <col min="12790" max="12790" width="12.5703125" style="303" customWidth="1"/>
    <col min="12791" max="12794" width="9.140625" style="303"/>
    <col min="12795" max="12795" width="13.5703125" style="303" customWidth="1"/>
    <col min="12796" max="12797" width="7.140625" style="303" customWidth="1"/>
    <col min="12798" max="12798" width="15.28515625" style="303" customWidth="1"/>
    <col min="12799" max="12800" width="6.85546875" style="303" customWidth="1"/>
    <col min="12801" max="12801" width="14.85546875" style="303" customWidth="1"/>
    <col min="12802" max="12803" width="5.85546875" style="303" customWidth="1"/>
    <col min="12804" max="12804" width="12.140625" style="303" customWidth="1"/>
    <col min="12805" max="12805" width="17" style="303" customWidth="1"/>
    <col min="12806" max="12806" width="22" style="303" customWidth="1"/>
    <col min="12807" max="12807" width="1.140625" style="303" customWidth="1"/>
    <col min="12808" max="13045" width="9.140625" style="303"/>
    <col min="13046" max="13046" width="12.5703125" style="303" customWidth="1"/>
    <col min="13047" max="13050" width="9.140625" style="303"/>
    <col min="13051" max="13051" width="13.5703125" style="303" customWidth="1"/>
    <col min="13052" max="13053" width="7.140625" style="303" customWidth="1"/>
    <col min="13054" max="13054" width="15.28515625" style="303" customWidth="1"/>
    <col min="13055" max="13056" width="6.85546875" style="303" customWidth="1"/>
    <col min="13057" max="13057" width="14.85546875" style="303" customWidth="1"/>
    <col min="13058" max="13059" width="5.85546875" style="303" customWidth="1"/>
    <col min="13060" max="13060" width="12.140625" style="303" customWidth="1"/>
    <col min="13061" max="13061" width="17" style="303" customWidth="1"/>
    <col min="13062" max="13062" width="22" style="303" customWidth="1"/>
    <col min="13063" max="13063" width="1.140625" style="303" customWidth="1"/>
    <col min="13064" max="13301" width="9.140625" style="303"/>
    <col min="13302" max="13302" width="12.5703125" style="303" customWidth="1"/>
    <col min="13303" max="13306" width="9.140625" style="303"/>
    <col min="13307" max="13307" width="13.5703125" style="303" customWidth="1"/>
    <col min="13308" max="13309" width="7.140625" style="303" customWidth="1"/>
    <col min="13310" max="13310" width="15.28515625" style="303" customWidth="1"/>
    <col min="13311" max="13312" width="6.85546875" style="303" customWidth="1"/>
    <col min="13313" max="13313" width="14.85546875" style="303" customWidth="1"/>
    <col min="13314" max="13315" width="5.85546875" style="303" customWidth="1"/>
    <col min="13316" max="13316" width="12.140625" style="303" customWidth="1"/>
    <col min="13317" max="13317" width="17" style="303" customWidth="1"/>
    <col min="13318" max="13318" width="22" style="303" customWidth="1"/>
    <col min="13319" max="13319" width="1.140625" style="303" customWidth="1"/>
    <col min="13320" max="13557" width="9.140625" style="303"/>
    <col min="13558" max="13558" width="12.5703125" style="303" customWidth="1"/>
    <col min="13559" max="13562" width="9.140625" style="303"/>
    <col min="13563" max="13563" width="13.5703125" style="303" customWidth="1"/>
    <col min="13564" max="13565" width="7.140625" style="303" customWidth="1"/>
    <col min="13566" max="13566" width="15.28515625" style="303" customWidth="1"/>
    <col min="13567" max="13568" width="6.85546875" style="303" customWidth="1"/>
    <col min="13569" max="13569" width="14.85546875" style="303" customWidth="1"/>
    <col min="13570" max="13571" width="5.85546875" style="303" customWidth="1"/>
    <col min="13572" max="13572" width="12.140625" style="303" customWidth="1"/>
    <col min="13573" max="13573" width="17" style="303" customWidth="1"/>
    <col min="13574" max="13574" width="22" style="303" customWidth="1"/>
    <col min="13575" max="13575" width="1.140625" style="303" customWidth="1"/>
    <col min="13576" max="13813" width="9.140625" style="303"/>
    <col min="13814" max="13814" width="12.5703125" style="303" customWidth="1"/>
    <col min="13815" max="13818" width="9.140625" style="303"/>
    <col min="13819" max="13819" width="13.5703125" style="303" customWidth="1"/>
    <col min="13820" max="13821" width="7.140625" style="303" customWidth="1"/>
    <col min="13822" max="13822" width="15.28515625" style="303" customWidth="1"/>
    <col min="13823" max="13824" width="6.85546875" style="303" customWidth="1"/>
    <col min="13825" max="13825" width="14.85546875" style="303" customWidth="1"/>
    <col min="13826" max="13827" width="5.85546875" style="303" customWidth="1"/>
    <col min="13828" max="13828" width="12.140625" style="303" customWidth="1"/>
    <col min="13829" max="13829" width="17" style="303" customWidth="1"/>
    <col min="13830" max="13830" width="22" style="303" customWidth="1"/>
    <col min="13831" max="13831" width="1.140625" style="303" customWidth="1"/>
    <col min="13832" max="14069" width="9.140625" style="303"/>
    <col min="14070" max="14070" width="12.5703125" style="303" customWidth="1"/>
    <col min="14071" max="14074" width="9.140625" style="303"/>
    <col min="14075" max="14075" width="13.5703125" style="303" customWidth="1"/>
    <col min="14076" max="14077" width="7.140625" style="303" customWidth="1"/>
    <col min="14078" max="14078" width="15.28515625" style="303" customWidth="1"/>
    <col min="14079" max="14080" width="6.85546875" style="303" customWidth="1"/>
    <col min="14081" max="14081" width="14.85546875" style="303" customWidth="1"/>
    <col min="14082" max="14083" width="5.85546875" style="303" customWidth="1"/>
    <col min="14084" max="14084" width="12.140625" style="303" customWidth="1"/>
    <col min="14085" max="14085" width="17" style="303" customWidth="1"/>
    <col min="14086" max="14086" width="22" style="303" customWidth="1"/>
    <col min="14087" max="14087" width="1.140625" style="303" customWidth="1"/>
    <col min="14088" max="14325" width="9.140625" style="303"/>
    <col min="14326" max="14326" width="12.5703125" style="303" customWidth="1"/>
    <col min="14327" max="14330" width="9.140625" style="303"/>
    <col min="14331" max="14331" width="13.5703125" style="303" customWidth="1"/>
    <col min="14332" max="14333" width="7.140625" style="303" customWidth="1"/>
    <col min="14334" max="14334" width="15.28515625" style="303" customWidth="1"/>
    <col min="14335" max="14336" width="6.85546875" style="303" customWidth="1"/>
    <col min="14337" max="14337" width="14.85546875" style="303" customWidth="1"/>
    <col min="14338" max="14339" width="5.85546875" style="303" customWidth="1"/>
    <col min="14340" max="14340" width="12.140625" style="303" customWidth="1"/>
    <col min="14341" max="14341" width="17" style="303" customWidth="1"/>
    <col min="14342" max="14342" width="22" style="303" customWidth="1"/>
    <col min="14343" max="14343" width="1.140625" style="303" customWidth="1"/>
    <col min="14344" max="14581" width="9.140625" style="303"/>
    <col min="14582" max="14582" width="12.5703125" style="303" customWidth="1"/>
    <col min="14583" max="14586" width="9.140625" style="303"/>
    <col min="14587" max="14587" width="13.5703125" style="303" customWidth="1"/>
    <col min="14588" max="14589" width="7.140625" style="303" customWidth="1"/>
    <col min="14590" max="14590" width="15.28515625" style="303" customWidth="1"/>
    <col min="14591" max="14592" width="6.85546875" style="303" customWidth="1"/>
    <col min="14593" max="14593" width="14.85546875" style="303" customWidth="1"/>
    <col min="14594" max="14595" width="5.85546875" style="303" customWidth="1"/>
    <col min="14596" max="14596" width="12.140625" style="303" customWidth="1"/>
    <col min="14597" max="14597" width="17" style="303" customWidth="1"/>
    <col min="14598" max="14598" width="22" style="303" customWidth="1"/>
    <col min="14599" max="14599" width="1.140625" style="303" customWidth="1"/>
    <col min="14600" max="14837" width="9.140625" style="303"/>
    <col min="14838" max="14838" width="12.5703125" style="303" customWidth="1"/>
    <col min="14839" max="14842" width="9.140625" style="303"/>
    <col min="14843" max="14843" width="13.5703125" style="303" customWidth="1"/>
    <col min="14844" max="14845" width="7.140625" style="303" customWidth="1"/>
    <col min="14846" max="14846" width="15.28515625" style="303" customWidth="1"/>
    <col min="14847" max="14848" width="6.85546875" style="303" customWidth="1"/>
    <col min="14849" max="14849" width="14.85546875" style="303" customWidth="1"/>
    <col min="14850" max="14851" width="5.85546875" style="303" customWidth="1"/>
    <col min="14852" max="14852" width="12.140625" style="303" customWidth="1"/>
    <col min="14853" max="14853" width="17" style="303" customWidth="1"/>
    <col min="14854" max="14854" width="22" style="303" customWidth="1"/>
    <col min="14855" max="14855" width="1.140625" style="303" customWidth="1"/>
    <col min="14856" max="15093" width="9.140625" style="303"/>
    <col min="15094" max="15094" width="12.5703125" style="303" customWidth="1"/>
    <col min="15095" max="15098" width="9.140625" style="303"/>
    <col min="15099" max="15099" width="13.5703125" style="303" customWidth="1"/>
    <col min="15100" max="15101" width="7.140625" style="303" customWidth="1"/>
    <col min="15102" max="15102" width="15.28515625" style="303" customWidth="1"/>
    <col min="15103" max="15104" width="6.85546875" style="303" customWidth="1"/>
    <col min="15105" max="15105" width="14.85546875" style="303" customWidth="1"/>
    <col min="15106" max="15107" width="5.85546875" style="303" customWidth="1"/>
    <col min="15108" max="15108" width="12.140625" style="303" customWidth="1"/>
    <col min="15109" max="15109" width="17" style="303" customWidth="1"/>
    <col min="15110" max="15110" width="22" style="303" customWidth="1"/>
    <col min="15111" max="15111" width="1.140625" style="303" customWidth="1"/>
    <col min="15112" max="15349" width="9.140625" style="303"/>
    <col min="15350" max="15350" width="12.5703125" style="303" customWidth="1"/>
    <col min="15351" max="15354" width="9.140625" style="303"/>
    <col min="15355" max="15355" width="13.5703125" style="303" customWidth="1"/>
    <col min="15356" max="15357" width="7.140625" style="303" customWidth="1"/>
    <col min="15358" max="15358" width="15.28515625" style="303" customWidth="1"/>
    <col min="15359" max="15360" width="6.85546875" style="303" customWidth="1"/>
    <col min="15361" max="15361" width="14.85546875" style="303" customWidth="1"/>
    <col min="15362" max="15363" width="5.85546875" style="303" customWidth="1"/>
    <col min="15364" max="15364" width="12.140625" style="303" customWidth="1"/>
    <col min="15365" max="15365" width="17" style="303" customWidth="1"/>
    <col min="15366" max="15366" width="22" style="303" customWidth="1"/>
    <col min="15367" max="15367" width="1.140625" style="303" customWidth="1"/>
    <col min="15368" max="15605" width="9.140625" style="303"/>
    <col min="15606" max="15606" width="12.5703125" style="303" customWidth="1"/>
    <col min="15607" max="15610" width="9.140625" style="303"/>
    <col min="15611" max="15611" width="13.5703125" style="303" customWidth="1"/>
    <col min="15612" max="15613" width="7.140625" style="303" customWidth="1"/>
    <col min="15614" max="15614" width="15.28515625" style="303" customWidth="1"/>
    <col min="15615" max="15616" width="6.85546875" style="303" customWidth="1"/>
    <col min="15617" max="15617" width="14.85546875" style="303" customWidth="1"/>
    <col min="15618" max="15619" width="5.85546875" style="303" customWidth="1"/>
    <col min="15620" max="15620" width="12.140625" style="303" customWidth="1"/>
    <col min="15621" max="15621" width="17" style="303" customWidth="1"/>
    <col min="15622" max="15622" width="22" style="303" customWidth="1"/>
    <col min="15623" max="15623" width="1.140625" style="303" customWidth="1"/>
    <col min="15624" max="15861" width="9.140625" style="303"/>
    <col min="15862" max="15862" width="12.5703125" style="303" customWidth="1"/>
    <col min="15863" max="15866" width="9.140625" style="303"/>
    <col min="15867" max="15867" width="13.5703125" style="303" customWidth="1"/>
    <col min="15868" max="15869" width="7.140625" style="303" customWidth="1"/>
    <col min="15870" max="15870" width="15.28515625" style="303" customWidth="1"/>
    <col min="15871" max="15872" width="6.85546875" style="303" customWidth="1"/>
    <col min="15873" max="15873" width="14.85546875" style="303" customWidth="1"/>
    <col min="15874" max="15875" width="5.85546875" style="303" customWidth="1"/>
    <col min="15876" max="15876" width="12.140625" style="303" customWidth="1"/>
    <col min="15877" max="15877" width="17" style="303" customWidth="1"/>
    <col min="15878" max="15878" width="22" style="303" customWidth="1"/>
    <col min="15879" max="15879" width="1.140625" style="303" customWidth="1"/>
    <col min="15880" max="16117" width="9.140625" style="303"/>
    <col min="16118" max="16118" width="12.5703125" style="303" customWidth="1"/>
    <col min="16119" max="16122" width="9.140625" style="303"/>
    <col min="16123" max="16123" width="13.5703125" style="303" customWidth="1"/>
    <col min="16124" max="16125" width="7.140625" style="303" customWidth="1"/>
    <col min="16126" max="16126" width="15.28515625" style="303" customWidth="1"/>
    <col min="16127" max="16128" width="6.85546875" style="303" customWidth="1"/>
    <col min="16129" max="16129" width="14.85546875" style="303" customWidth="1"/>
    <col min="16130" max="16131" width="5.85546875" style="303" customWidth="1"/>
    <col min="16132" max="16132" width="12.140625" style="303" customWidth="1"/>
    <col min="16133" max="16133" width="17" style="303" customWidth="1"/>
    <col min="16134" max="16134" width="22" style="303" customWidth="1"/>
    <col min="16135" max="16135" width="1.140625" style="303" customWidth="1"/>
    <col min="16136" max="16384" width="9.140625" style="303"/>
  </cols>
  <sheetData>
    <row r="1" spans="1:27" ht="15" customHeight="1">
      <c r="C1" s="445"/>
      <c r="D1" s="446"/>
      <c r="E1" s="445"/>
    </row>
    <row r="2" spans="1:27" ht="24" customHeight="1">
      <c r="A2" s="301"/>
      <c r="B2" s="934" t="s">
        <v>3334</v>
      </c>
      <c r="C2" s="935"/>
      <c r="D2" s="935"/>
      <c r="E2" s="935"/>
      <c r="F2" s="302"/>
      <c r="G2" s="314"/>
    </row>
    <row r="3" spans="1:27" ht="15.75" customHeight="1">
      <c r="A3" s="301"/>
      <c r="B3" s="380"/>
      <c r="C3" s="381"/>
      <c r="D3" s="381"/>
      <c r="E3" s="381"/>
      <c r="F3" s="302"/>
      <c r="G3" s="314"/>
    </row>
    <row r="4" spans="1:27" s="137" customFormat="1" ht="20.100000000000001" customHeight="1" thickBot="1">
      <c r="C4" s="942" t="s">
        <v>3299</v>
      </c>
      <c r="D4" s="942"/>
      <c r="E4" s="942"/>
      <c r="F4" s="942"/>
      <c r="G4" s="942"/>
      <c r="H4" s="944" t="str">
        <f>IF('A-2'!D6="","",'A-2'!D6)</f>
        <v/>
      </c>
      <c r="I4" s="944"/>
      <c r="J4" s="944"/>
      <c r="K4" s="944"/>
      <c r="L4" s="944"/>
      <c r="M4" s="944"/>
      <c r="R4" s="618"/>
      <c r="S4" s="618"/>
      <c r="T4" s="618"/>
      <c r="U4" s="618"/>
      <c r="V4" s="618"/>
      <c r="W4" s="618"/>
      <c r="X4" s="618"/>
      <c r="Y4" s="618"/>
      <c r="Z4" s="618"/>
      <c r="AA4" s="618"/>
    </row>
    <row r="5" spans="1:27" ht="20.100000000000001" customHeight="1">
      <c r="C5" s="514"/>
      <c r="D5" s="515"/>
      <c r="E5" s="516"/>
      <c r="F5" s="531"/>
      <c r="G5" s="467"/>
      <c r="H5" s="513"/>
    </row>
    <row r="6" spans="1:27" s="137" customFormat="1" ht="20.100000000000001" customHeight="1" thickBot="1">
      <c r="B6" s="298"/>
      <c r="C6" s="942" t="s">
        <v>3214</v>
      </c>
      <c r="D6" s="942"/>
      <c r="E6" s="942"/>
      <c r="F6" s="942"/>
      <c r="G6" s="942"/>
      <c r="H6" s="930"/>
      <c r="I6" s="930"/>
      <c r="J6" s="930"/>
      <c r="K6" s="285"/>
      <c r="L6" s="285"/>
      <c r="M6" s="292"/>
      <c r="N6" s="287"/>
      <c r="R6" s="618"/>
      <c r="S6" s="619" t="s">
        <v>3204</v>
      </c>
      <c r="T6" s="619" t="s">
        <v>3205</v>
      </c>
      <c r="U6" s="619" t="s">
        <v>3206</v>
      </c>
      <c r="V6" s="619" t="s">
        <v>3207</v>
      </c>
      <c r="W6" s="619" t="s">
        <v>3208</v>
      </c>
      <c r="X6" s="618" t="s">
        <v>3209</v>
      </c>
      <c r="Y6" s="618"/>
      <c r="Z6" s="618"/>
      <c r="AA6" s="618"/>
    </row>
    <row r="7" spans="1:27" s="450" customFormat="1" ht="20.100000000000001" customHeight="1">
      <c r="C7" s="510"/>
      <c r="D7" s="517"/>
      <c r="E7" s="517"/>
      <c r="F7" s="532"/>
      <c r="G7" s="517"/>
      <c r="H7" s="511"/>
      <c r="I7" s="505"/>
      <c r="J7" s="505"/>
      <c r="K7" s="505"/>
      <c r="L7" s="505"/>
      <c r="M7" s="505"/>
      <c r="N7" s="505"/>
      <c r="O7" s="505"/>
      <c r="P7" s="505"/>
      <c r="Q7" s="505"/>
      <c r="R7" s="506"/>
      <c r="S7" s="506"/>
      <c r="T7" s="506"/>
      <c r="U7" s="506"/>
      <c r="V7" s="506"/>
      <c r="W7" s="506"/>
      <c r="X7" s="506"/>
      <c r="Y7" s="506"/>
      <c r="Z7" s="447"/>
      <c r="AA7" s="447"/>
    </row>
    <row r="8" spans="1:27" ht="33" customHeight="1" thickBot="1">
      <c r="C8" s="933" t="s">
        <v>3223</v>
      </c>
      <c r="D8" s="933"/>
      <c r="E8" s="933"/>
      <c r="F8" s="933"/>
      <c r="G8" s="933"/>
      <c r="H8" s="930"/>
      <c r="I8" s="930"/>
      <c r="J8" s="930"/>
      <c r="K8" s="505" t="s">
        <v>3235</v>
      </c>
      <c r="M8" s="505"/>
      <c r="N8" s="505"/>
      <c r="O8" s="505"/>
      <c r="P8" s="505"/>
      <c r="Q8" s="505"/>
      <c r="R8" s="506"/>
      <c r="S8" s="506"/>
      <c r="T8" s="506"/>
      <c r="U8" s="506"/>
      <c r="V8" s="506"/>
      <c r="W8" s="506"/>
      <c r="X8" s="506"/>
      <c r="Y8" s="506"/>
    </row>
    <row r="9" spans="1:27" ht="19.5" customHeight="1">
      <c r="C9" s="510"/>
      <c r="D9" s="517"/>
      <c r="E9" s="517"/>
      <c r="F9" s="531"/>
      <c r="G9" s="517"/>
      <c r="H9" s="505"/>
      <c r="I9" s="505"/>
      <c r="J9" s="505"/>
      <c r="K9" s="505"/>
      <c r="L9" s="505"/>
      <c r="M9" s="505"/>
      <c r="N9" s="505"/>
      <c r="O9" s="505"/>
      <c r="P9" s="505"/>
      <c r="Q9" s="505"/>
      <c r="R9" s="506"/>
      <c r="S9" s="506"/>
      <c r="T9" s="506"/>
      <c r="U9" s="506"/>
      <c r="V9" s="506"/>
      <c r="W9" s="506"/>
      <c r="X9" s="506"/>
      <c r="Y9" s="506"/>
    </row>
    <row r="10" spans="1:27" s="450" customFormat="1" ht="33" customHeight="1" thickBot="1">
      <c r="C10" s="943" t="s">
        <v>3215</v>
      </c>
      <c r="D10" s="943"/>
      <c r="E10" s="943"/>
      <c r="F10" s="943"/>
      <c r="G10" s="943"/>
      <c r="H10" s="930"/>
      <c r="I10" s="930"/>
      <c r="J10" s="930"/>
      <c r="K10" s="932" t="s">
        <v>3330</v>
      </c>
      <c r="L10" s="932"/>
      <c r="M10" s="932"/>
      <c r="N10" s="932"/>
      <c r="O10" s="932"/>
      <c r="P10" s="932"/>
      <c r="Q10" s="505"/>
      <c r="R10" s="506"/>
      <c r="S10" s="506" t="s">
        <v>3216</v>
      </c>
      <c r="T10" s="506" t="s">
        <v>3217</v>
      </c>
      <c r="U10" s="506" t="s">
        <v>3218</v>
      </c>
      <c r="V10" s="506" t="s">
        <v>3219</v>
      </c>
      <c r="W10" s="506" t="s">
        <v>3220</v>
      </c>
      <c r="X10" s="447" t="s">
        <v>3294</v>
      </c>
      <c r="Y10" s="506" t="s">
        <v>3221</v>
      </c>
      <c r="Z10" s="506" t="s">
        <v>3222</v>
      </c>
      <c r="AA10" s="447"/>
    </row>
    <row r="11" spans="1:27" ht="19.5" customHeight="1">
      <c r="C11" s="510"/>
      <c r="D11" s="517"/>
      <c r="E11" s="517"/>
      <c r="F11" s="531"/>
      <c r="G11" s="517"/>
      <c r="H11" s="505"/>
      <c r="I11" s="505"/>
      <c r="J11" s="505"/>
      <c r="K11" s="505"/>
      <c r="L11" s="505"/>
      <c r="M11" s="505"/>
      <c r="N11" s="505"/>
      <c r="O11" s="505"/>
      <c r="P11" s="505"/>
      <c r="Q11" s="505"/>
      <c r="R11" s="506"/>
      <c r="S11" s="506"/>
      <c r="T11" s="506"/>
      <c r="U11" s="506"/>
      <c r="V11" s="506"/>
      <c r="W11" s="506"/>
      <c r="X11" s="506"/>
      <c r="Y11" s="506"/>
    </row>
    <row r="12" spans="1:27" ht="43.5" customHeight="1" thickBot="1">
      <c r="C12" s="933" t="s">
        <v>3236</v>
      </c>
      <c r="D12" s="933"/>
      <c r="E12" s="933"/>
      <c r="F12" s="933"/>
      <c r="G12" s="933"/>
      <c r="H12" s="930"/>
      <c r="I12" s="930"/>
      <c r="J12" s="930"/>
      <c r="K12" s="932" t="s">
        <v>3240</v>
      </c>
      <c r="L12" s="932"/>
      <c r="M12" s="932"/>
      <c r="N12" s="932"/>
      <c r="O12" s="932"/>
      <c r="P12" s="932"/>
      <c r="Q12" s="505"/>
      <c r="R12" s="506"/>
      <c r="S12" s="506"/>
      <c r="T12" s="506"/>
      <c r="U12" s="506"/>
      <c r="V12" s="506"/>
      <c r="W12" s="506"/>
      <c r="X12" s="506"/>
      <c r="Y12" s="506"/>
    </row>
    <row r="13" spans="1:27" ht="19.5" customHeight="1">
      <c r="C13" s="509"/>
      <c r="D13" s="505"/>
      <c r="E13" s="505"/>
      <c r="F13" s="505"/>
      <c r="G13" s="505"/>
      <c r="H13" s="505"/>
      <c r="I13" s="505"/>
      <c r="J13" s="505"/>
      <c r="K13" s="505"/>
      <c r="L13" s="505"/>
      <c r="M13" s="505"/>
      <c r="N13" s="505"/>
      <c r="O13" s="505"/>
      <c r="P13" s="505"/>
      <c r="Q13" s="505"/>
      <c r="R13" s="506"/>
      <c r="S13" s="506"/>
      <c r="T13" s="506"/>
      <c r="U13" s="506"/>
      <c r="V13" s="506"/>
      <c r="W13" s="506"/>
      <c r="X13" s="506"/>
      <c r="Y13" s="506"/>
    </row>
    <row r="14" spans="1:27" ht="43.5" customHeight="1" thickBot="1">
      <c r="C14" s="933" t="s">
        <v>3326</v>
      </c>
      <c r="D14" s="933"/>
      <c r="E14" s="933"/>
      <c r="F14" s="933"/>
      <c r="G14" s="933"/>
      <c r="H14" s="930"/>
      <c r="I14" s="930"/>
      <c r="J14" s="930"/>
      <c r="K14" s="932" t="s">
        <v>3325</v>
      </c>
      <c r="L14" s="932"/>
      <c r="M14" s="932"/>
      <c r="N14" s="932"/>
      <c r="O14" s="932"/>
      <c r="P14" s="932"/>
      <c r="Q14" s="505"/>
      <c r="R14" s="506"/>
      <c r="S14" s="506"/>
      <c r="T14" s="506"/>
      <c r="U14" s="506"/>
      <c r="V14" s="506"/>
      <c r="W14" s="506"/>
      <c r="X14" s="506"/>
      <c r="Y14" s="506"/>
    </row>
    <row r="15" spans="1:27" ht="19.5" customHeight="1">
      <c r="C15" s="509"/>
      <c r="D15" s="505"/>
      <c r="E15" s="505"/>
      <c r="F15" s="505"/>
      <c r="G15" s="505"/>
      <c r="H15" s="505"/>
      <c r="I15" s="505"/>
      <c r="J15" s="505"/>
      <c r="K15" s="505"/>
      <c r="L15" s="505"/>
      <c r="M15" s="505"/>
      <c r="N15" s="505"/>
      <c r="O15" s="505"/>
      <c r="P15" s="505"/>
      <c r="Q15" s="505"/>
      <c r="R15" s="506"/>
      <c r="S15" s="506"/>
      <c r="T15" s="506"/>
      <c r="U15" s="506"/>
      <c r="V15" s="506"/>
      <c r="W15" s="506"/>
      <c r="X15" s="506"/>
      <c r="Y15" s="506"/>
    </row>
    <row r="16" spans="1:27" ht="43.5" customHeight="1" thickBot="1">
      <c r="C16" s="933" t="s">
        <v>3327</v>
      </c>
      <c r="D16" s="933"/>
      <c r="E16" s="933"/>
      <c r="F16" s="933"/>
      <c r="G16" s="933"/>
      <c r="H16" s="930"/>
      <c r="I16" s="930"/>
      <c r="J16" s="930"/>
      <c r="K16" s="932" t="s">
        <v>3325</v>
      </c>
      <c r="L16" s="932"/>
      <c r="M16" s="932"/>
      <c r="N16" s="932"/>
      <c r="O16" s="932"/>
      <c r="P16" s="932"/>
      <c r="Q16" s="505"/>
      <c r="R16" s="506"/>
      <c r="S16" s="506"/>
      <c r="T16" s="506"/>
      <c r="U16" s="506"/>
      <c r="V16" s="506"/>
      <c r="W16" s="506"/>
      <c r="X16" s="506"/>
      <c r="Y16" s="506"/>
    </row>
    <row r="17" spans="3:25" ht="19.5" customHeight="1">
      <c r="C17" s="509"/>
      <c r="D17" s="505"/>
      <c r="E17" s="505"/>
      <c r="F17" s="505"/>
      <c r="G17" s="505"/>
      <c r="H17" s="505"/>
      <c r="I17" s="505"/>
      <c r="J17" s="505"/>
      <c r="K17" s="505"/>
      <c r="L17" s="505"/>
      <c r="M17" s="505"/>
      <c r="N17" s="505"/>
      <c r="O17" s="505"/>
      <c r="P17" s="505"/>
      <c r="Q17" s="505"/>
      <c r="R17" s="506"/>
      <c r="S17" s="506"/>
      <c r="T17" s="506"/>
      <c r="U17" s="506"/>
      <c r="V17" s="506"/>
      <c r="W17" s="506"/>
      <c r="X17" s="506"/>
      <c r="Y17" s="506"/>
    </row>
    <row r="18" spans="3:25" ht="43.5" customHeight="1" thickBot="1">
      <c r="C18" s="933" t="s">
        <v>3328</v>
      </c>
      <c r="D18" s="933"/>
      <c r="E18" s="933"/>
      <c r="F18" s="933"/>
      <c r="G18" s="933"/>
      <c r="H18" s="930"/>
      <c r="I18" s="930"/>
      <c r="J18" s="930"/>
      <c r="K18" s="932" t="s">
        <v>3325</v>
      </c>
      <c r="L18" s="932"/>
      <c r="M18" s="932"/>
      <c r="N18" s="932"/>
      <c r="O18" s="932"/>
      <c r="P18" s="932"/>
      <c r="Q18" s="505"/>
      <c r="R18" s="506"/>
      <c r="S18" s="506"/>
      <c r="T18" s="506"/>
      <c r="U18" s="506"/>
      <c r="V18" s="506"/>
      <c r="W18" s="506"/>
      <c r="X18" s="506"/>
      <c r="Y18" s="506"/>
    </row>
    <row r="19" spans="3:25" ht="19.5" customHeight="1">
      <c r="C19" s="509"/>
      <c r="D19" s="505"/>
      <c r="E19" s="505"/>
      <c r="F19" s="505"/>
      <c r="G19" s="505"/>
      <c r="H19" s="505"/>
      <c r="I19" s="505"/>
      <c r="J19" s="505"/>
      <c r="K19" s="505"/>
      <c r="L19" s="505"/>
      <c r="M19" s="505"/>
      <c r="N19" s="505"/>
      <c r="O19" s="505"/>
      <c r="P19" s="505"/>
      <c r="Q19" s="505"/>
      <c r="R19" s="506"/>
      <c r="S19" s="506"/>
      <c r="T19" s="506"/>
      <c r="U19" s="506"/>
      <c r="V19" s="506"/>
      <c r="W19" s="506"/>
      <c r="X19" s="506"/>
      <c r="Y19" s="506"/>
    </row>
    <row r="20" spans="3:25" ht="19.5" customHeight="1">
      <c r="C20" s="509"/>
      <c r="D20" s="505"/>
      <c r="E20" s="519" t="s">
        <v>3227</v>
      </c>
      <c r="F20" s="931"/>
      <c r="G20" s="931"/>
      <c r="H20" s="931"/>
      <c r="I20" s="931"/>
      <c r="J20" s="931"/>
      <c r="K20" s="931"/>
      <c r="L20" s="931"/>
      <c r="M20" s="931"/>
      <c r="N20" s="931"/>
      <c r="O20" s="931"/>
      <c r="P20" s="505"/>
      <c r="Q20" s="505"/>
      <c r="R20" s="506"/>
      <c r="S20" s="506"/>
      <c r="T20" s="506"/>
      <c r="U20" s="506"/>
      <c r="V20" s="506"/>
      <c r="W20" s="506"/>
      <c r="X20" s="506"/>
      <c r="Y20" s="506"/>
    </row>
    <row r="21" spans="3:25" ht="19.5" customHeight="1">
      <c r="D21" s="505"/>
      <c r="E21" s="940" t="s">
        <v>3228</v>
      </c>
      <c r="F21" s="522" t="s">
        <v>395</v>
      </c>
      <c r="G21" s="522" t="s">
        <v>3224</v>
      </c>
      <c r="H21" s="936"/>
      <c r="I21" s="936"/>
      <c r="J21" s="936"/>
      <c r="K21" s="936"/>
      <c r="L21" s="936"/>
      <c r="M21" s="936"/>
      <c r="N21" s="936"/>
      <c r="O21" s="936"/>
      <c r="P21" s="505"/>
      <c r="Q21" s="505"/>
      <c r="R21" s="506"/>
      <c r="S21" s="506"/>
      <c r="T21" s="506"/>
      <c r="U21" s="506"/>
      <c r="V21" s="506"/>
      <c r="W21" s="506"/>
      <c r="X21" s="506"/>
      <c r="Y21" s="506"/>
    </row>
    <row r="22" spans="3:25" ht="19.5" customHeight="1">
      <c r="D22" s="505"/>
      <c r="E22" s="941"/>
      <c r="F22" s="518"/>
      <c r="G22" s="518"/>
      <c r="H22" s="937"/>
      <c r="I22" s="938"/>
      <c r="J22" s="938"/>
      <c r="K22" s="938"/>
      <c r="L22" s="938"/>
      <c r="M22" s="938"/>
      <c r="N22" s="938"/>
      <c r="O22" s="939"/>
      <c r="P22" s="505"/>
      <c r="Q22" s="505"/>
      <c r="R22" s="506"/>
      <c r="S22" s="506"/>
      <c r="T22" s="506"/>
      <c r="U22" s="506"/>
      <c r="V22" s="506"/>
      <c r="W22" s="506"/>
      <c r="X22" s="506"/>
      <c r="Y22" s="506"/>
    </row>
    <row r="23" spans="3:25" ht="19.5" customHeight="1">
      <c r="D23" s="505"/>
      <c r="E23" s="520" t="s">
        <v>396</v>
      </c>
      <c r="F23" s="905"/>
      <c r="G23" s="526" t="s">
        <v>3226</v>
      </c>
      <c r="H23" s="512"/>
      <c r="I23" s="512"/>
      <c r="J23" s="512"/>
      <c r="K23" s="512"/>
      <c r="L23" s="512"/>
      <c r="M23" s="512"/>
      <c r="N23" s="512"/>
      <c r="O23" s="512"/>
      <c r="P23" s="505"/>
      <c r="Q23" s="505"/>
      <c r="R23" s="506"/>
      <c r="S23" s="506"/>
      <c r="T23" s="506"/>
      <c r="U23" s="506"/>
      <c r="V23" s="506"/>
      <c r="W23" s="506"/>
      <c r="X23" s="506"/>
      <c r="Y23" s="506"/>
    </row>
    <row r="24" spans="3:25" ht="19.5" customHeight="1">
      <c r="D24" s="505"/>
      <c r="E24" s="521" t="s">
        <v>3225</v>
      </c>
      <c r="F24" s="905"/>
      <c r="G24" s="526" t="s">
        <v>3226</v>
      </c>
      <c r="H24" s="512"/>
      <c r="I24" s="512"/>
      <c r="J24" s="512"/>
      <c r="K24" s="512"/>
      <c r="L24" s="512"/>
      <c r="M24" s="512"/>
      <c r="N24" s="512"/>
      <c r="O24" s="512"/>
      <c r="P24" s="505"/>
      <c r="Q24" s="505"/>
      <c r="R24" s="506"/>
      <c r="S24" s="506"/>
      <c r="T24" s="506"/>
      <c r="U24" s="506"/>
      <c r="V24" s="506"/>
      <c r="W24" s="506"/>
      <c r="X24" s="506"/>
      <c r="Y24" s="506"/>
    </row>
    <row r="25" spans="3:25" ht="19.5" customHeight="1">
      <c r="D25" s="505"/>
      <c r="E25" s="519" t="s">
        <v>397</v>
      </c>
      <c r="F25" s="522" t="s">
        <v>3237</v>
      </c>
      <c r="G25" s="518"/>
      <c r="H25" s="512"/>
      <c r="I25" s="512"/>
      <c r="J25" s="512"/>
      <c r="K25" s="512"/>
      <c r="L25" s="512"/>
      <c r="M25" s="512"/>
      <c r="N25" s="512"/>
      <c r="O25" s="512"/>
      <c r="P25" s="505"/>
      <c r="Q25" s="505"/>
      <c r="R25" s="506"/>
      <c r="S25" s="506"/>
      <c r="T25" s="506"/>
      <c r="U25" s="506"/>
      <c r="V25" s="506"/>
      <c r="W25" s="506"/>
      <c r="X25" s="506"/>
      <c r="Y25" s="506"/>
    </row>
    <row r="26" spans="3:25" ht="19.5" customHeight="1">
      <c r="D26" s="505"/>
      <c r="E26" s="519" t="s">
        <v>398</v>
      </c>
      <c r="F26" s="522" t="s">
        <v>3238</v>
      </c>
      <c r="G26" s="528"/>
      <c r="H26" s="445"/>
      <c r="I26" s="445"/>
      <c r="J26" s="512"/>
      <c r="K26" s="512"/>
      <c r="L26" s="512"/>
      <c r="M26" s="512"/>
      <c r="N26" s="512"/>
      <c r="O26" s="512"/>
      <c r="P26" s="505"/>
      <c r="Q26" s="505"/>
      <c r="R26" s="506"/>
      <c r="S26" s="506"/>
      <c r="T26" s="506"/>
      <c r="U26" s="506"/>
      <c r="V26" s="506"/>
      <c r="W26" s="506"/>
      <c r="X26" s="506"/>
      <c r="Y26" s="506"/>
    </row>
    <row r="27" spans="3:25" ht="40.5" customHeight="1">
      <c r="D27" s="505"/>
      <c r="E27" s="928" t="s">
        <v>3300</v>
      </c>
      <c r="F27" s="522" t="s">
        <v>3296</v>
      </c>
      <c r="G27" s="927"/>
      <c r="H27" s="927"/>
      <c r="I27" s="927"/>
      <c r="J27" s="927"/>
      <c r="K27" s="512"/>
      <c r="L27" s="512"/>
      <c r="M27" s="512"/>
      <c r="N27" s="512"/>
      <c r="O27" s="512"/>
      <c r="P27" s="505"/>
      <c r="Q27" s="505"/>
      <c r="R27" s="506"/>
      <c r="S27" s="506"/>
      <c r="T27" s="506"/>
      <c r="U27" s="506"/>
      <c r="V27" s="506"/>
      <c r="W27" s="506"/>
      <c r="X27" s="506"/>
      <c r="Y27" s="506"/>
    </row>
    <row r="28" spans="3:25" ht="40.5" customHeight="1">
      <c r="D28" s="505"/>
      <c r="E28" s="929"/>
      <c r="F28" s="522" t="s">
        <v>399</v>
      </c>
      <c r="G28" s="927"/>
      <c r="H28" s="927"/>
      <c r="I28" s="927"/>
      <c r="J28" s="927"/>
      <c r="K28" s="512"/>
      <c r="L28" s="512"/>
      <c r="M28" s="512"/>
      <c r="N28" s="512"/>
      <c r="O28" s="512"/>
      <c r="P28" s="505"/>
      <c r="Q28" s="505"/>
      <c r="R28" s="506"/>
      <c r="S28" s="506"/>
      <c r="T28" s="506"/>
      <c r="U28" s="506"/>
      <c r="V28" s="506"/>
      <c r="W28" s="506"/>
      <c r="X28" s="506"/>
      <c r="Y28" s="506"/>
    </row>
    <row r="29" spans="3:25" ht="19.5" customHeight="1">
      <c r="D29" s="505"/>
      <c r="E29" s="506"/>
      <c r="F29" s="527"/>
      <c r="G29" s="506"/>
      <c r="H29" s="506"/>
      <c r="I29" s="506"/>
      <c r="J29" s="506"/>
      <c r="K29" s="506"/>
      <c r="L29" s="506"/>
      <c r="M29" s="506"/>
      <c r="N29" s="506"/>
      <c r="O29" s="506"/>
      <c r="P29" s="505"/>
      <c r="Q29" s="505"/>
      <c r="R29" s="506"/>
      <c r="S29" s="506"/>
      <c r="T29" s="506"/>
      <c r="U29" s="506"/>
      <c r="V29" s="506"/>
      <c r="W29" s="506"/>
      <c r="X29" s="506"/>
      <c r="Y29" s="506"/>
    </row>
    <row r="30" spans="3:25" ht="19.5" customHeight="1">
      <c r="C30" s="509"/>
      <c r="D30" s="505"/>
      <c r="E30" s="519" t="s">
        <v>3229</v>
      </c>
      <c r="F30" s="931"/>
      <c r="G30" s="931"/>
      <c r="H30" s="931"/>
      <c r="I30" s="931"/>
      <c r="J30" s="931"/>
      <c r="K30" s="931"/>
      <c r="L30" s="931"/>
      <c r="M30" s="931"/>
      <c r="N30" s="931"/>
      <c r="O30" s="931"/>
      <c r="P30" s="505"/>
      <c r="Q30" s="505"/>
      <c r="R30" s="506"/>
      <c r="S30" s="506"/>
      <c r="T30" s="506"/>
      <c r="U30" s="506"/>
      <c r="V30" s="506"/>
      <c r="W30" s="506"/>
      <c r="X30" s="506"/>
      <c r="Y30" s="506"/>
    </row>
    <row r="31" spans="3:25" ht="19.5" customHeight="1">
      <c r="D31" s="505"/>
      <c r="E31" s="940" t="s">
        <v>3230</v>
      </c>
      <c r="F31" s="522" t="s">
        <v>395</v>
      </c>
      <c r="G31" s="522" t="s">
        <v>3224</v>
      </c>
      <c r="H31" s="936"/>
      <c r="I31" s="936"/>
      <c r="J31" s="936"/>
      <c r="K31" s="936"/>
      <c r="L31" s="936"/>
      <c r="M31" s="936"/>
      <c r="N31" s="936"/>
      <c r="O31" s="936"/>
      <c r="P31" s="505"/>
      <c r="Q31" s="505"/>
      <c r="R31" s="506"/>
      <c r="S31" s="506"/>
      <c r="T31" s="506"/>
      <c r="U31" s="506"/>
      <c r="V31" s="506"/>
      <c r="W31" s="506"/>
      <c r="X31" s="506"/>
      <c r="Y31" s="506"/>
    </row>
    <row r="32" spans="3:25" ht="19.5" customHeight="1">
      <c r="D32" s="505"/>
      <c r="E32" s="941"/>
      <c r="F32" s="518"/>
      <c r="G32" s="518"/>
      <c r="H32" s="937"/>
      <c r="I32" s="938"/>
      <c r="J32" s="938"/>
      <c r="K32" s="938"/>
      <c r="L32" s="938"/>
      <c r="M32" s="938"/>
      <c r="N32" s="938"/>
      <c r="O32" s="939"/>
      <c r="P32" s="505"/>
      <c r="Q32" s="505"/>
      <c r="R32" s="506"/>
      <c r="S32" s="506"/>
      <c r="T32" s="506"/>
      <c r="U32" s="506"/>
      <c r="V32" s="506"/>
      <c r="W32" s="506"/>
      <c r="X32" s="506"/>
      <c r="Y32" s="506"/>
    </row>
    <row r="33" spans="3:25" ht="19.5" customHeight="1">
      <c r="D33" s="505"/>
      <c r="E33" s="520" t="s">
        <v>396</v>
      </c>
      <c r="F33" s="905"/>
      <c r="G33" s="526" t="s">
        <v>3226</v>
      </c>
      <c r="H33" s="512"/>
      <c r="I33" s="512"/>
      <c r="J33" s="512"/>
      <c r="K33" s="512"/>
      <c r="L33" s="512"/>
      <c r="M33" s="512"/>
      <c r="N33" s="512"/>
      <c r="O33" s="512"/>
      <c r="P33" s="505"/>
      <c r="Q33" s="505"/>
      <c r="R33" s="506"/>
      <c r="S33" s="506"/>
      <c r="T33" s="506"/>
      <c r="U33" s="506"/>
      <c r="V33" s="506"/>
      <c r="W33" s="506"/>
      <c r="X33" s="506"/>
      <c r="Y33" s="506"/>
    </row>
    <row r="34" spans="3:25" ht="19.5" customHeight="1">
      <c r="D34" s="505"/>
      <c r="E34" s="521" t="s">
        <v>3225</v>
      </c>
      <c r="F34" s="905"/>
      <c r="G34" s="526" t="s">
        <v>3226</v>
      </c>
      <c r="H34" s="512"/>
      <c r="I34" s="512"/>
      <c r="J34" s="512"/>
      <c r="K34" s="512"/>
      <c r="L34" s="512"/>
      <c r="M34" s="512"/>
      <c r="N34" s="512"/>
      <c r="O34" s="512"/>
      <c r="P34" s="505"/>
      <c r="Q34" s="505"/>
      <c r="R34" s="506"/>
      <c r="S34" s="506"/>
      <c r="T34" s="506"/>
      <c r="U34" s="506"/>
      <c r="V34" s="506"/>
      <c r="W34" s="506"/>
      <c r="X34" s="506"/>
      <c r="Y34" s="506"/>
    </row>
    <row r="35" spans="3:25" ht="19.5" customHeight="1">
      <c r="D35" s="505"/>
      <c r="E35" s="519" t="s">
        <v>397</v>
      </c>
      <c r="F35" s="903" t="s">
        <v>3237</v>
      </c>
      <c r="G35" s="518"/>
      <c r="H35" s="512"/>
      <c r="I35" s="512"/>
      <c r="J35" s="512"/>
      <c r="K35" s="512"/>
      <c r="L35" s="512"/>
      <c r="M35" s="512"/>
      <c r="N35" s="512"/>
      <c r="O35" s="512"/>
      <c r="P35" s="505"/>
      <c r="Q35" s="505"/>
      <c r="R35" s="506"/>
      <c r="S35" s="506"/>
      <c r="T35" s="506"/>
      <c r="U35" s="506"/>
      <c r="V35" s="506"/>
      <c r="W35" s="506"/>
      <c r="X35" s="506"/>
      <c r="Y35" s="506"/>
    </row>
    <row r="36" spans="3:25" ht="19.5" customHeight="1">
      <c r="D36" s="505"/>
      <c r="E36" s="519" t="s">
        <v>398</v>
      </c>
      <c r="F36" s="903" t="s">
        <v>3238</v>
      </c>
      <c r="G36" s="518"/>
      <c r="H36" s="445"/>
      <c r="I36" s="445"/>
      <c r="J36" s="512"/>
      <c r="K36" s="512"/>
      <c r="L36" s="512"/>
      <c r="M36" s="512"/>
      <c r="N36" s="512"/>
      <c r="O36" s="512"/>
      <c r="P36" s="505"/>
      <c r="Q36" s="505"/>
      <c r="R36" s="506"/>
      <c r="S36" s="506"/>
      <c r="T36" s="506"/>
      <c r="U36" s="506"/>
      <c r="V36" s="506"/>
      <c r="W36" s="506"/>
      <c r="X36" s="506"/>
      <c r="Y36" s="506"/>
    </row>
    <row r="37" spans="3:25" ht="40.5" customHeight="1">
      <c r="D37" s="505"/>
      <c r="E37" s="928" t="s">
        <v>3300</v>
      </c>
      <c r="F37" s="610" t="s">
        <v>3296</v>
      </c>
      <c r="G37" s="927"/>
      <c r="H37" s="927"/>
      <c r="I37" s="927"/>
      <c r="J37" s="927"/>
      <c r="K37" s="512"/>
      <c r="L37" s="512"/>
      <c r="M37" s="512"/>
      <c r="N37" s="512"/>
      <c r="O37" s="512"/>
      <c r="P37" s="505"/>
      <c r="Q37" s="505"/>
      <c r="R37" s="506"/>
      <c r="S37" s="506"/>
      <c r="T37" s="506"/>
      <c r="U37" s="506"/>
      <c r="V37" s="506"/>
      <c r="W37" s="506"/>
      <c r="X37" s="506"/>
      <c r="Y37" s="506"/>
    </row>
    <row r="38" spans="3:25" ht="40.5" customHeight="1">
      <c r="D38" s="505"/>
      <c r="E38" s="929"/>
      <c r="F38" s="610" t="s">
        <v>399</v>
      </c>
      <c r="G38" s="927"/>
      <c r="H38" s="927"/>
      <c r="I38" s="927"/>
      <c r="J38" s="927"/>
      <c r="K38" s="512"/>
      <c r="L38" s="512"/>
      <c r="M38" s="512"/>
      <c r="N38" s="512"/>
      <c r="O38" s="512"/>
      <c r="P38" s="505"/>
      <c r="Q38" s="505"/>
      <c r="R38" s="506"/>
      <c r="S38" s="506"/>
      <c r="T38" s="506"/>
      <c r="U38" s="506"/>
      <c r="V38" s="506"/>
      <c r="W38" s="506"/>
      <c r="X38" s="506"/>
      <c r="Y38" s="506"/>
    </row>
    <row r="39" spans="3:25" ht="19.5" customHeight="1">
      <c r="C39" s="509"/>
      <c r="D39" s="505"/>
      <c r="E39" s="505"/>
      <c r="F39" s="505"/>
      <c r="G39" s="505"/>
      <c r="H39" s="505"/>
      <c r="I39" s="505"/>
      <c r="J39" s="505"/>
      <c r="K39" s="505"/>
      <c r="L39" s="505"/>
      <c r="M39" s="505"/>
      <c r="N39" s="505"/>
      <c r="O39" s="505"/>
      <c r="P39" s="505"/>
      <c r="Q39" s="505"/>
      <c r="R39" s="506"/>
      <c r="S39" s="506"/>
      <c r="T39" s="506"/>
      <c r="U39" s="506"/>
      <c r="V39" s="506"/>
      <c r="W39" s="506"/>
      <c r="X39" s="506"/>
      <c r="Y39" s="506"/>
    </row>
    <row r="40" spans="3:25" ht="19.5" customHeight="1">
      <c r="C40" s="509"/>
      <c r="D40" s="505"/>
      <c r="E40" s="519" t="s">
        <v>3231</v>
      </c>
      <c r="F40" s="931"/>
      <c r="G40" s="931"/>
      <c r="H40" s="931"/>
      <c r="I40" s="931"/>
      <c r="J40" s="931"/>
      <c r="K40" s="931"/>
      <c r="L40" s="931"/>
      <c r="M40" s="931"/>
      <c r="N40" s="931"/>
      <c r="O40" s="931"/>
      <c r="P40" s="505"/>
      <c r="Q40" s="505"/>
      <c r="R40" s="506"/>
      <c r="S40" s="506"/>
      <c r="T40" s="506"/>
      <c r="U40" s="506"/>
      <c r="V40" s="506"/>
      <c r="W40" s="506"/>
      <c r="X40" s="506"/>
      <c r="Y40" s="506"/>
    </row>
    <row r="41" spans="3:25" ht="19.5" customHeight="1">
      <c r="D41" s="505"/>
      <c r="E41" s="940" t="s">
        <v>3232</v>
      </c>
      <c r="F41" s="522" t="s">
        <v>395</v>
      </c>
      <c r="G41" s="522" t="s">
        <v>3224</v>
      </c>
      <c r="H41" s="936"/>
      <c r="I41" s="936"/>
      <c r="J41" s="936"/>
      <c r="K41" s="936"/>
      <c r="L41" s="936"/>
      <c r="M41" s="936"/>
      <c r="N41" s="936"/>
      <c r="O41" s="936"/>
      <c r="P41" s="505"/>
      <c r="Q41" s="505"/>
      <c r="R41" s="506"/>
      <c r="S41" s="506"/>
      <c r="T41" s="506"/>
      <c r="U41" s="506"/>
      <c r="V41" s="506"/>
      <c r="W41" s="506"/>
      <c r="X41" s="506"/>
      <c r="Y41" s="506"/>
    </row>
    <row r="42" spans="3:25" ht="19.5" customHeight="1">
      <c r="D42" s="505"/>
      <c r="E42" s="941"/>
      <c r="F42" s="518"/>
      <c r="G42" s="518"/>
      <c r="H42" s="937"/>
      <c r="I42" s="938"/>
      <c r="J42" s="938"/>
      <c r="K42" s="938"/>
      <c r="L42" s="938"/>
      <c r="M42" s="938"/>
      <c r="N42" s="938"/>
      <c r="O42" s="939"/>
      <c r="P42" s="505"/>
      <c r="Q42" s="505"/>
      <c r="R42" s="506"/>
      <c r="S42" s="506"/>
      <c r="T42" s="506"/>
      <c r="U42" s="506"/>
      <c r="V42" s="506"/>
      <c r="W42" s="506"/>
      <c r="X42" s="506"/>
      <c r="Y42" s="506"/>
    </row>
    <row r="43" spans="3:25" ht="19.5" customHeight="1">
      <c r="D43" s="505"/>
      <c r="E43" s="520" t="s">
        <v>396</v>
      </c>
      <c r="F43" s="905"/>
      <c r="G43" s="526" t="s">
        <v>3226</v>
      </c>
      <c r="H43" s="512"/>
      <c r="I43" s="512"/>
      <c r="J43" s="512"/>
      <c r="K43" s="512"/>
      <c r="L43" s="512"/>
      <c r="M43" s="512"/>
      <c r="N43" s="512"/>
      <c r="O43" s="512"/>
      <c r="P43" s="505"/>
      <c r="Q43" s="505"/>
      <c r="R43" s="506"/>
      <c r="S43" s="506"/>
      <c r="T43" s="506"/>
      <c r="U43" s="506"/>
      <c r="V43" s="506"/>
      <c r="W43" s="506"/>
      <c r="X43" s="506"/>
      <c r="Y43" s="506"/>
    </row>
    <row r="44" spans="3:25" ht="19.5" customHeight="1">
      <c r="D44" s="505"/>
      <c r="E44" s="521" t="s">
        <v>3225</v>
      </c>
      <c r="F44" s="905"/>
      <c r="G44" s="526" t="s">
        <v>3226</v>
      </c>
      <c r="H44" s="512"/>
      <c r="I44" s="512"/>
      <c r="J44" s="512"/>
      <c r="K44" s="512"/>
      <c r="L44" s="512"/>
      <c r="M44" s="512"/>
      <c r="N44" s="512"/>
      <c r="O44" s="512"/>
      <c r="P44" s="505"/>
      <c r="Q44" s="505"/>
      <c r="R44" s="506"/>
      <c r="S44" s="506"/>
      <c r="T44" s="506"/>
      <c r="U44" s="506"/>
      <c r="V44" s="506"/>
      <c r="W44" s="506"/>
      <c r="X44" s="506"/>
      <c r="Y44" s="506"/>
    </row>
    <row r="45" spans="3:25" ht="19.5" customHeight="1">
      <c r="D45" s="505"/>
      <c r="E45" s="519" t="s">
        <v>397</v>
      </c>
      <c r="F45" s="903" t="s">
        <v>3237</v>
      </c>
      <c r="G45" s="518"/>
      <c r="H45" s="512"/>
      <c r="I45" s="512"/>
      <c r="J45" s="512"/>
      <c r="K45" s="512"/>
      <c r="L45" s="512"/>
      <c r="M45" s="512"/>
      <c r="N45" s="512"/>
      <c r="O45" s="512"/>
      <c r="P45" s="505"/>
      <c r="Q45" s="505"/>
      <c r="R45" s="506"/>
      <c r="S45" s="506"/>
      <c r="T45" s="506"/>
      <c r="U45" s="506"/>
      <c r="V45" s="506"/>
      <c r="W45" s="506"/>
      <c r="X45" s="506"/>
      <c r="Y45" s="506"/>
    </row>
    <row r="46" spans="3:25" ht="19.5" customHeight="1">
      <c r="D46" s="505"/>
      <c r="E46" s="519" t="s">
        <v>398</v>
      </c>
      <c r="F46" s="903" t="s">
        <v>3238</v>
      </c>
      <c r="G46" s="518"/>
      <c r="H46" s="445"/>
      <c r="I46" s="445"/>
      <c r="J46" s="512"/>
      <c r="K46" s="512"/>
      <c r="L46" s="512"/>
      <c r="M46" s="512"/>
      <c r="N46" s="512"/>
      <c r="O46" s="512"/>
      <c r="P46" s="505"/>
      <c r="Q46" s="505"/>
      <c r="R46" s="506"/>
      <c r="S46" s="506"/>
      <c r="T46" s="506"/>
      <c r="U46" s="506"/>
      <c r="V46" s="506"/>
      <c r="W46" s="506"/>
      <c r="X46" s="506"/>
      <c r="Y46" s="506"/>
    </row>
    <row r="47" spans="3:25" ht="40.5" customHeight="1">
      <c r="D47" s="505"/>
      <c r="E47" s="928" t="s">
        <v>3300</v>
      </c>
      <c r="F47" s="610" t="s">
        <v>3296</v>
      </c>
      <c r="G47" s="927"/>
      <c r="H47" s="927"/>
      <c r="I47" s="927"/>
      <c r="J47" s="927"/>
      <c r="K47" s="512"/>
      <c r="L47" s="512"/>
      <c r="M47" s="512"/>
      <c r="N47" s="512"/>
      <c r="O47" s="512"/>
      <c r="P47" s="505"/>
      <c r="Q47" s="505"/>
      <c r="R47" s="506"/>
      <c r="S47" s="506"/>
      <c r="T47" s="506"/>
      <c r="U47" s="506"/>
      <c r="V47" s="506"/>
      <c r="W47" s="506"/>
      <c r="X47" s="506"/>
      <c r="Y47" s="506"/>
    </row>
    <row r="48" spans="3:25" ht="40.5" customHeight="1">
      <c r="D48" s="505"/>
      <c r="E48" s="929"/>
      <c r="F48" s="610" t="s">
        <v>399</v>
      </c>
      <c r="G48" s="927"/>
      <c r="H48" s="927"/>
      <c r="I48" s="927"/>
      <c r="J48" s="927"/>
      <c r="K48" s="512"/>
      <c r="L48" s="512"/>
      <c r="M48" s="512"/>
      <c r="N48" s="512"/>
      <c r="O48" s="512"/>
      <c r="P48" s="505"/>
      <c r="Q48" s="505"/>
      <c r="R48" s="506"/>
      <c r="S48" s="506"/>
      <c r="T48" s="506"/>
      <c r="U48" s="506"/>
      <c r="V48" s="506"/>
      <c r="W48" s="506"/>
      <c r="X48" s="506"/>
      <c r="Y48" s="506"/>
    </row>
    <row r="49" spans="3:25" ht="12.75" customHeight="1">
      <c r="C49" s="509"/>
      <c r="D49" s="505"/>
      <c r="E49" s="505"/>
      <c r="F49" s="505"/>
      <c r="G49" s="505"/>
      <c r="H49" s="505"/>
      <c r="I49" s="505"/>
      <c r="J49" s="505"/>
      <c r="K49" s="505"/>
      <c r="L49" s="505"/>
      <c r="M49" s="505"/>
      <c r="N49" s="505"/>
      <c r="O49" s="505"/>
      <c r="P49" s="505"/>
      <c r="Q49" s="505"/>
      <c r="R49" s="506"/>
      <c r="S49" s="506"/>
      <c r="T49" s="506"/>
      <c r="U49" s="506"/>
      <c r="V49" s="506"/>
      <c r="W49" s="506"/>
      <c r="X49" s="506"/>
      <c r="Y49" s="506"/>
    </row>
    <row r="50" spans="3:25" ht="18" customHeight="1">
      <c r="D50" s="458"/>
      <c r="E50" s="446" t="s">
        <v>3295</v>
      </c>
      <c r="F50" s="460"/>
      <c r="G50" s="465"/>
    </row>
    <row r="51" spans="3:25" ht="18" customHeight="1">
      <c r="D51" s="458"/>
      <c r="E51" s="446" t="s">
        <v>3233</v>
      </c>
      <c r="F51" s="460"/>
      <c r="G51" s="465"/>
    </row>
    <row r="52" spans="3:25" ht="18" customHeight="1">
      <c r="D52" s="458"/>
      <c r="E52" s="446" t="s">
        <v>3234</v>
      </c>
      <c r="F52" s="460"/>
      <c r="G52" s="465"/>
    </row>
    <row r="53" spans="3:25" ht="18" customHeight="1">
      <c r="D53" s="458"/>
      <c r="E53" s="446" t="s">
        <v>3298</v>
      </c>
      <c r="F53" s="460"/>
      <c r="G53" s="465"/>
    </row>
    <row r="54" spans="3:25" ht="18" customHeight="1">
      <c r="D54" s="458"/>
      <c r="E54" s="446" t="s">
        <v>3297</v>
      </c>
      <c r="F54" s="460"/>
      <c r="G54" s="465"/>
    </row>
    <row r="55" spans="3:25" ht="20.100000000000001" customHeight="1">
      <c r="D55" s="458"/>
      <c r="E55" s="459"/>
      <c r="F55" s="460"/>
      <c r="G55" s="465"/>
    </row>
    <row r="56" spans="3:25" ht="20.100000000000001" customHeight="1">
      <c r="D56" s="458"/>
      <c r="E56" s="459"/>
      <c r="F56" s="460"/>
      <c r="G56" s="465"/>
    </row>
  </sheetData>
  <mergeCells count="43">
    <mergeCell ref="E47:E48"/>
    <mergeCell ref="G47:J47"/>
    <mergeCell ref="G48:J48"/>
    <mergeCell ref="F30:O30"/>
    <mergeCell ref="E31:E32"/>
    <mergeCell ref="H31:O31"/>
    <mergeCell ref="H32:O32"/>
    <mergeCell ref="E41:E42"/>
    <mergeCell ref="H41:O41"/>
    <mergeCell ref="H42:O42"/>
    <mergeCell ref="E37:E38"/>
    <mergeCell ref="B2:E2"/>
    <mergeCell ref="F20:O20"/>
    <mergeCell ref="H21:O21"/>
    <mergeCell ref="H22:O22"/>
    <mergeCell ref="E21:E22"/>
    <mergeCell ref="C4:G4"/>
    <mergeCell ref="C6:G6"/>
    <mergeCell ref="C10:G10"/>
    <mergeCell ref="C8:G8"/>
    <mergeCell ref="C12:G12"/>
    <mergeCell ref="H4:M4"/>
    <mergeCell ref="H10:J10"/>
    <mergeCell ref="H12:J12"/>
    <mergeCell ref="K12:P12"/>
    <mergeCell ref="C14:G14"/>
    <mergeCell ref="H14:J14"/>
    <mergeCell ref="G28:J28"/>
    <mergeCell ref="E27:E28"/>
    <mergeCell ref="H6:J6"/>
    <mergeCell ref="H8:J8"/>
    <mergeCell ref="F40:O40"/>
    <mergeCell ref="K10:P10"/>
    <mergeCell ref="K14:P14"/>
    <mergeCell ref="C16:G16"/>
    <mergeCell ref="H16:J16"/>
    <mergeCell ref="K16:P16"/>
    <mergeCell ref="C18:G18"/>
    <mergeCell ref="H18:J18"/>
    <mergeCell ref="K18:P18"/>
    <mergeCell ref="G27:J27"/>
    <mergeCell ref="G37:J37"/>
    <mergeCell ref="G38:J38"/>
  </mergeCells>
  <phoneticPr fontId="8"/>
  <conditionalFormatting sqref="H8">
    <cfRule type="cellIs" dxfId="202" priority="45" operator="equal">
      <formula>""</formula>
    </cfRule>
  </conditionalFormatting>
  <conditionalFormatting sqref="H4">
    <cfRule type="cellIs" dxfId="201" priority="48" operator="equal">
      <formula>""</formula>
    </cfRule>
  </conditionalFormatting>
  <conditionalFormatting sqref="H6">
    <cfRule type="cellIs" dxfId="200" priority="47" operator="equal">
      <formula>""</formula>
    </cfRule>
  </conditionalFormatting>
  <conditionalFormatting sqref="H10">
    <cfRule type="cellIs" dxfId="199" priority="46" operator="equal">
      <formula>""</formula>
    </cfRule>
  </conditionalFormatting>
  <conditionalFormatting sqref="F20">
    <cfRule type="cellIs" dxfId="198" priority="44" operator="equal">
      <formula>""</formula>
    </cfRule>
  </conditionalFormatting>
  <conditionalFormatting sqref="G25:G28">
    <cfRule type="cellIs" dxfId="197" priority="38" operator="equal">
      <formula>""</formula>
    </cfRule>
  </conditionalFormatting>
  <conditionalFormatting sqref="F22">
    <cfRule type="cellIs" dxfId="196" priority="43" operator="equal">
      <formula>""</formula>
    </cfRule>
  </conditionalFormatting>
  <conditionalFormatting sqref="G22">
    <cfRule type="cellIs" dxfId="195" priority="42" operator="equal">
      <formula>""</formula>
    </cfRule>
  </conditionalFormatting>
  <conditionalFormatting sqref="H22:I22">
    <cfRule type="cellIs" dxfId="194" priority="41" operator="equal">
      <formula>""</formula>
    </cfRule>
  </conditionalFormatting>
  <conditionalFormatting sqref="F23">
    <cfRule type="cellIs" dxfId="193" priority="40" operator="equal">
      <formula>""</formula>
    </cfRule>
  </conditionalFormatting>
  <conditionalFormatting sqref="F24">
    <cfRule type="cellIs" dxfId="192" priority="39" operator="equal">
      <formula>""</formula>
    </cfRule>
  </conditionalFormatting>
  <conditionalFormatting sqref="F40">
    <cfRule type="cellIs" dxfId="191" priority="23" operator="equal">
      <formula>""</formula>
    </cfRule>
  </conditionalFormatting>
  <conditionalFormatting sqref="G45:G46">
    <cfRule type="cellIs" dxfId="190" priority="17" operator="equal">
      <formula>""</formula>
    </cfRule>
  </conditionalFormatting>
  <conditionalFormatting sqref="F42">
    <cfRule type="cellIs" dxfId="189" priority="22" operator="equal">
      <formula>""</formula>
    </cfRule>
  </conditionalFormatting>
  <conditionalFormatting sqref="G42">
    <cfRule type="cellIs" dxfId="188" priority="21" operator="equal">
      <formula>""</formula>
    </cfRule>
  </conditionalFormatting>
  <conditionalFormatting sqref="H42:I42">
    <cfRule type="cellIs" dxfId="187" priority="20" operator="equal">
      <formula>""</formula>
    </cfRule>
  </conditionalFormatting>
  <conditionalFormatting sqref="F30">
    <cfRule type="cellIs" dxfId="186" priority="30" operator="equal">
      <formula>""</formula>
    </cfRule>
  </conditionalFormatting>
  <conditionalFormatting sqref="G35:G36">
    <cfRule type="cellIs" dxfId="185" priority="24" operator="equal">
      <formula>""</formula>
    </cfRule>
  </conditionalFormatting>
  <conditionalFormatting sqref="F32">
    <cfRule type="cellIs" dxfId="184" priority="29" operator="equal">
      <formula>""</formula>
    </cfRule>
  </conditionalFormatting>
  <conditionalFormatting sqref="G32">
    <cfRule type="cellIs" dxfId="183" priority="28" operator="equal">
      <formula>""</formula>
    </cfRule>
  </conditionalFormatting>
  <conditionalFormatting sqref="H32:I32">
    <cfRule type="cellIs" dxfId="182" priority="27" operator="equal">
      <formula>""</formula>
    </cfRule>
  </conditionalFormatting>
  <conditionalFormatting sqref="H12">
    <cfRule type="cellIs" dxfId="181" priority="11" operator="equal">
      <formula>""</formula>
    </cfRule>
  </conditionalFormatting>
  <conditionalFormatting sqref="G37:G38">
    <cfRule type="cellIs" dxfId="180" priority="10" operator="equal">
      <formula>""</formula>
    </cfRule>
  </conditionalFormatting>
  <conditionalFormatting sqref="G47:G48">
    <cfRule type="cellIs" dxfId="179" priority="9" operator="equal">
      <formula>""</formula>
    </cfRule>
  </conditionalFormatting>
  <conditionalFormatting sqref="H16">
    <cfRule type="cellIs" dxfId="178" priority="7" operator="equal">
      <formula>""</formula>
    </cfRule>
  </conditionalFormatting>
  <conditionalFormatting sqref="H14">
    <cfRule type="cellIs" dxfId="177" priority="6" operator="equal">
      <formula>""</formula>
    </cfRule>
  </conditionalFormatting>
  <conditionalFormatting sqref="H18">
    <cfRule type="cellIs" dxfId="176" priority="5" operator="equal">
      <formula>""</formula>
    </cfRule>
  </conditionalFormatting>
  <conditionalFormatting sqref="F33">
    <cfRule type="cellIs" dxfId="175" priority="4" operator="equal">
      <formula>""</formula>
    </cfRule>
  </conditionalFormatting>
  <conditionalFormatting sqref="F34">
    <cfRule type="cellIs" dxfId="174" priority="3" operator="equal">
      <formula>""</formula>
    </cfRule>
  </conditionalFormatting>
  <conditionalFormatting sqref="F43">
    <cfRule type="cellIs" dxfId="173" priority="2" operator="equal">
      <formula>""</formula>
    </cfRule>
  </conditionalFormatting>
  <conditionalFormatting sqref="F44">
    <cfRule type="cellIs" dxfId="172" priority="1" operator="equal">
      <formula>""</formula>
    </cfRule>
  </conditionalFormatting>
  <dataValidations count="3">
    <dataValidation type="list" allowBlank="1" showInputMessage="1" showErrorMessage="1" sqref="H8:J8 H12:J12 H16:J16 H14:J14 H18:J18" xr:uid="{2BC0CF62-94E6-43FB-B7DB-68BA08FFB206}">
      <formula1>"○,―"</formula1>
    </dataValidation>
    <dataValidation type="list" allowBlank="1" showInputMessage="1" showErrorMessage="1" sqref="H6:J6" xr:uid="{7E1674A0-4C93-4198-AE35-A979AB46F5B0}">
      <formula1>$S$6:$X$6</formula1>
    </dataValidation>
    <dataValidation type="list" allowBlank="1" showInputMessage="1" showErrorMessage="1" sqref="H10:J10" xr:uid="{D6789107-FC90-4544-9F99-6C81517213ED}">
      <formula1>$S$10:$Z$10</formula1>
    </dataValidation>
  </dataValidations>
  <pageMargins left="0.70866141732283472" right="0.70866141732283472" top="0.55118110236220474" bottom="0.55118110236220474" header="0.31496062992125984" footer="0.31496062992125984"/>
  <pageSetup paperSize="9" scale="56"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25A4D3-1C70-4EA3-A0A7-392B1426499A}">
  <sheetPr>
    <pageSetUpPr fitToPage="1"/>
  </sheetPr>
  <dimension ref="A1:H2177"/>
  <sheetViews>
    <sheetView showGridLines="0" view="pageBreakPreview" zoomScale="85" zoomScaleNormal="100" zoomScaleSheetLayoutView="85" workbookViewId="0"/>
  </sheetViews>
  <sheetFormatPr defaultRowHeight="16.5"/>
  <cols>
    <col min="2" max="4" width="9.140625" style="545"/>
    <col min="5" max="5" width="73.42578125" customWidth="1"/>
    <col min="6" max="6" width="13.7109375" customWidth="1"/>
    <col min="7" max="7" width="13" customWidth="1"/>
  </cols>
  <sheetData>
    <row r="1" spans="1:8" ht="32.25" customHeight="1">
      <c r="A1" s="336" t="s">
        <v>419</v>
      </c>
      <c r="B1" s="547"/>
      <c r="C1" s="548"/>
      <c r="D1" s="547"/>
      <c r="E1" s="337"/>
      <c r="F1" s="338"/>
    </row>
    <row r="2" spans="1:8" ht="53.25" customHeight="1">
      <c r="A2" s="337"/>
      <c r="B2" s="336" t="s">
        <v>3239</v>
      </c>
      <c r="C2" s="550"/>
      <c r="D2" s="549"/>
      <c r="E2" s="336"/>
      <c r="F2" s="945" t="s">
        <v>3329</v>
      </c>
      <c r="G2" s="945"/>
      <c r="H2" s="945"/>
    </row>
    <row r="3" spans="1:8">
      <c r="C3" s="546"/>
      <c r="F3" s="339"/>
    </row>
    <row r="4" spans="1:8" ht="17.25" thickBot="1">
      <c r="A4" s="340" t="s">
        <v>420</v>
      </c>
      <c r="C4" s="546"/>
      <c r="D4" s="543"/>
      <c r="E4" s="341"/>
      <c r="F4" s="339" t="s">
        <v>421</v>
      </c>
    </row>
    <row r="5" spans="1:8">
      <c r="B5" s="551" t="s">
        <v>422</v>
      </c>
      <c r="C5" s="552"/>
      <c r="D5" s="551"/>
      <c r="E5" s="342"/>
      <c r="F5" s="339"/>
    </row>
    <row r="6" spans="1:8">
      <c r="B6" s="533" t="s">
        <v>423</v>
      </c>
      <c r="C6" s="534" t="s">
        <v>424</v>
      </c>
      <c r="D6" s="535"/>
      <c r="E6" s="343" t="s">
        <v>425</v>
      </c>
      <c r="F6" s="339" t="s">
        <v>337</v>
      </c>
    </row>
    <row r="7" spans="1:8">
      <c r="B7" s="536"/>
      <c r="C7" s="537"/>
      <c r="D7" s="538" t="s">
        <v>426</v>
      </c>
      <c r="E7" s="344" t="s">
        <v>427</v>
      </c>
      <c r="F7" s="339" t="s">
        <v>337</v>
      </c>
    </row>
    <row r="8" spans="1:8">
      <c r="B8" s="536"/>
      <c r="C8" s="537"/>
      <c r="D8" s="538"/>
      <c r="E8" s="345" t="s">
        <v>428</v>
      </c>
      <c r="F8" s="339" t="s">
        <v>337</v>
      </c>
    </row>
    <row r="9" spans="1:8">
      <c r="B9" s="536"/>
      <c r="C9" s="537"/>
      <c r="D9" s="538"/>
      <c r="E9" s="345" t="s">
        <v>429</v>
      </c>
      <c r="F9" s="339" t="s">
        <v>337</v>
      </c>
    </row>
    <row r="10" spans="1:8">
      <c r="B10" s="536"/>
      <c r="C10" s="537"/>
      <c r="D10" s="538" t="s">
        <v>430</v>
      </c>
      <c r="E10" s="344" t="s">
        <v>431</v>
      </c>
      <c r="F10" s="339" t="s">
        <v>337</v>
      </c>
    </row>
    <row r="11" spans="1:8">
      <c r="B11" s="536"/>
      <c r="C11" s="537"/>
      <c r="D11" s="538"/>
      <c r="E11" s="345" t="s">
        <v>432</v>
      </c>
      <c r="F11" s="339" t="s">
        <v>337</v>
      </c>
    </row>
    <row r="12" spans="1:8">
      <c r="B12" s="536"/>
      <c r="C12" s="537"/>
      <c r="D12" s="538"/>
      <c r="E12" s="345" t="s">
        <v>433</v>
      </c>
      <c r="F12" s="339" t="s">
        <v>337</v>
      </c>
    </row>
    <row r="13" spans="1:8">
      <c r="B13" s="536"/>
      <c r="C13" s="537"/>
      <c r="D13" s="538"/>
      <c r="E13" s="345" t="s">
        <v>434</v>
      </c>
      <c r="F13" s="339" t="s">
        <v>337</v>
      </c>
    </row>
    <row r="14" spans="1:8">
      <c r="B14" s="536"/>
      <c r="C14" s="537"/>
      <c r="D14" s="538"/>
      <c r="E14" s="345" t="s">
        <v>435</v>
      </c>
      <c r="F14" s="339" t="s">
        <v>337</v>
      </c>
    </row>
    <row r="15" spans="1:8">
      <c r="B15" s="536"/>
      <c r="C15" s="537"/>
      <c r="D15" s="538"/>
      <c r="E15" s="345" t="s">
        <v>436</v>
      </c>
      <c r="F15" s="339" t="s">
        <v>337</v>
      </c>
    </row>
    <row r="16" spans="1:8">
      <c r="B16" s="536"/>
      <c r="C16" s="537"/>
      <c r="D16" s="538"/>
      <c r="E16" s="345" t="s">
        <v>437</v>
      </c>
      <c r="F16" s="339" t="s">
        <v>337</v>
      </c>
    </row>
    <row r="17" spans="2:6">
      <c r="B17" s="536"/>
      <c r="C17" s="537"/>
      <c r="D17" s="538"/>
      <c r="E17" s="345" t="s">
        <v>438</v>
      </c>
      <c r="F17" s="339" t="s">
        <v>337</v>
      </c>
    </row>
    <row r="18" spans="2:6">
      <c r="B18" s="536"/>
      <c r="C18" s="537"/>
      <c r="D18" s="538"/>
      <c r="E18" s="345" t="s">
        <v>439</v>
      </c>
      <c r="F18" s="339" t="s">
        <v>337</v>
      </c>
    </row>
    <row r="19" spans="2:6">
      <c r="B19" s="536"/>
      <c r="C19" s="537"/>
      <c r="D19" s="538" t="s">
        <v>440</v>
      </c>
      <c r="E19" s="344" t="s">
        <v>441</v>
      </c>
      <c r="F19" s="339" t="s">
        <v>337</v>
      </c>
    </row>
    <row r="20" spans="2:6">
      <c r="B20" s="536"/>
      <c r="C20" s="537"/>
      <c r="D20" s="538"/>
      <c r="E20" s="345" t="s">
        <v>442</v>
      </c>
      <c r="F20" s="339" t="s">
        <v>337</v>
      </c>
    </row>
    <row r="21" spans="2:6">
      <c r="B21" s="536"/>
      <c r="C21" s="537"/>
      <c r="D21" s="538"/>
      <c r="E21" s="345" t="s">
        <v>443</v>
      </c>
      <c r="F21" s="339" t="s">
        <v>337</v>
      </c>
    </row>
    <row r="22" spans="2:6">
      <c r="B22" s="536"/>
      <c r="C22" s="537"/>
      <c r="D22" s="538"/>
      <c r="E22" s="345" t="s">
        <v>444</v>
      </c>
      <c r="F22" s="339" t="s">
        <v>337</v>
      </c>
    </row>
    <row r="23" spans="2:6">
      <c r="B23" s="536"/>
      <c r="C23" s="537"/>
      <c r="D23" s="538"/>
      <c r="E23" s="345" t="s">
        <v>445</v>
      </c>
      <c r="F23" s="339" t="s">
        <v>337</v>
      </c>
    </row>
    <row r="24" spans="2:6">
      <c r="B24" s="536"/>
      <c r="C24" s="537"/>
      <c r="D24" s="538"/>
      <c r="E24" s="345" t="s">
        <v>446</v>
      </c>
      <c r="F24" s="339" t="s">
        <v>337</v>
      </c>
    </row>
    <row r="25" spans="2:6">
      <c r="B25" s="536"/>
      <c r="C25" s="537"/>
      <c r="D25" s="538"/>
      <c r="E25" s="345" t="s">
        <v>447</v>
      </c>
      <c r="F25" s="339" t="s">
        <v>337</v>
      </c>
    </row>
    <row r="26" spans="2:6">
      <c r="B26" s="536"/>
      <c r="C26" s="537"/>
      <c r="D26" s="538"/>
      <c r="E26" s="345" t="s">
        <v>448</v>
      </c>
      <c r="F26" s="339" t="s">
        <v>337</v>
      </c>
    </row>
    <row r="27" spans="2:6">
      <c r="B27" s="536"/>
      <c r="C27" s="537"/>
      <c r="D27" s="538" t="s">
        <v>449</v>
      </c>
      <c r="E27" s="344" t="s">
        <v>450</v>
      </c>
      <c r="F27" s="339" t="s">
        <v>337</v>
      </c>
    </row>
    <row r="28" spans="2:6">
      <c r="B28" s="536"/>
      <c r="C28" s="537"/>
      <c r="D28" s="538"/>
      <c r="E28" s="345" t="s">
        <v>451</v>
      </c>
      <c r="F28" s="339" t="s">
        <v>337</v>
      </c>
    </row>
    <row r="29" spans="2:6">
      <c r="B29" s="536"/>
      <c r="C29" s="537"/>
      <c r="D29" s="538"/>
      <c r="E29" s="345" t="s">
        <v>452</v>
      </c>
      <c r="F29" s="339" t="s">
        <v>337</v>
      </c>
    </row>
    <row r="30" spans="2:6">
      <c r="B30" s="536"/>
      <c r="C30" s="537"/>
      <c r="D30" s="538"/>
      <c r="E30" s="345" t="s">
        <v>453</v>
      </c>
      <c r="F30" s="339" t="s">
        <v>337</v>
      </c>
    </row>
    <row r="31" spans="2:6">
      <c r="B31" s="536"/>
      <c r="C31" s="537"/>
      <c r="D31" s="538"/>
      <c r="E31" s="345" t="s">
        <v>454</v>
      </c>
      <c r="F31" s="339" t="s">
        <v>337</v>
      </c>
    </row>
    <row r="32" spans="2:6">
      <c r="B32" s="536"/>
      <c r="C32" s="537"/>
      <c r="D32" s="538" t="s">
        <v>455</v>
      </c>
      <c r="E32" s="344" t="s">
        <v>456</v>
      </c>
      <c r="F32" s="339" t="s">
        <v>337</v>
      </c>
    </row>
    <row r="33" spans="2:6">
      <c r="B33" s="536"/>
      <c r="C33" s="537"/>
      <c r="D33" s="538"/>
      <c r="E33" s="345" t="s">
        <v>457</v>
      </c>
      <c r="F33" s="339" t="s">
        <v>337</v>
      </c>
    </row>
    <row r="34" spans="2:6">
      <c r="B34" s="533" t="s">
        <v>423</v>
      </c>
      <c r="C34" s="534" t="s">
        <v>458</v>
      </c>
      <c r="D34" s="535"/>
      <c r="E34" s="343" t="s">
        <v>459</v>
      </c>
      <c r="F34" s="339" t="s">
        <v>337</v>
      </c>
    </row>
    <row r="35" spans="2:6">
      <c r="B35" s="536"/>
      <c r="C35" s="537"/>
      <c r="D35" s="538" t="s">
        <v>460</v>
      </c>
      <c r="E35" s="344" t="s">
        <v>461</v>
      </c>
      <c r="F35" s="339" t="s">
        <v>337</v>
      </c>
    </row>
    <row r="36" spans="2:6">
      <c r="B36" s="536"/>
      <c r="C36" s="537"/>
      <c r="D36" s="538"/>
      <c r="E36" s="345" t="s">
        <v>462</v>
      </c>
      <c r="F36" s="339" t="s">
        <v>337</v>
      </c>
    </row>
    <row r="37" spans="2:6">
      <c r="B37" s="536"/>
      <c r="C37" s="537"/>
      <c r="D37" s="538"/>
      <c r="E37" s="345" t="s">
        <v>463</v>
      </c>
      <c r="F37" s="339" t="s">
        <v>337</v>
      </c>
    </row>
    <row r="38" spans="2:6">
      <c r="B38" s="536"/>
      <c r="C38" s="537"/>
      <c r="D38" s="538" t="s">
        <v>464</v>
      </c>
      <c r="E38" s="344" t="s">
        <v>465</v>
      </c>
      <c r="F38" s="339" t="s">
        <v>337</v>
      </c>
    </row>
    <row r="39" spans="2:6">
      <c r="B39" s="536"/>
      <c r="C39" s="537"/>
      <c r="D39" s="538"/>
      <c r="E39" s="345" t="s">
        <v>466</v>
      </c>
      <c r="F39" s="339" t="s">
        <v>337</v>
      </c>
    </row>
    <row r="40" spans="2:6">
      <c r="B40" s="536"/>
      <c r="C40" s="537"/>
      <c r="D40" s="538" t="s">
        <v>467</v>
      </c>
      <c r="E40" s="344" t="s">
        <v>468</v>
      </c>
      <c r="F40" s="339" t="s">
        <v>337</v>
      </c>
    </row>
    <row r="41" spans="2:6">
      <c r="B41" s="536"/>
      <c r="C41" s="537"/>
      <c r="D41" s="538"/>
      <c r="E41" s="345" t="s">
        <v>469</v>
      </c>
      <c r="F41" s="339" t="s">
        <v>337</v>
      </c>
    </row>
    <row r="42" spans="2:6">
      <c r="B42" s="536"/>
      <c r="C42" s="537"/>
      <c r="D42" s="538" t="s">
        <v>470</v>
      </c>
      <c r="E42" s="344" t="s">
        <v>471</v>
      </c>
      <c r="F42" s="339" t="s">
        <v>337</v>
      </c>
    </row>
    <row r="43" spans="2:6">
      <c r="B43" s="536"/>
      <c r="C43" s="537"/>
      <c r="D43" s="538"/>
      <c r="E43" s="345" t="s">
        <v>472</v>
      </c>
      <c r="F43" s="339" t="s">
        <v>337</v>
      </c>
    </row>
    <row r="44" spans="2:6">
      <c r="B44" s="536"/>
      <c r="C44" s="537"/>
      <c r="D44" s="538"/>
      <c r="E44" s="345" t="s">
        <v>473</v>
      </c>
      <c r="F44" s="339" t="s">
        <v>337</v>
      </c>
    </row>
    <row r="45" spans="2:6">
      <c r="B45" s="536"/>
      <c r="C45" s="537"/>
      <c r="D45" s="538" t="s">
        <v>474</v>
      </c>
      <c r="E45" s="344" t="s">
        <v>475</v>
      </c>
      <c r="F45" s="339" t="s">
        <v>337</v>
      </c>
    </row>
    <row r="46" spans="2:6">
      <c r="B46" s="536"/>
      <c r="C46" s="537"/>
      <c r="D46" s="538"/>
      <c r="E46" s="345" t="s">
        <v>476</v>
      </c>
      <c r="F46" s="339" t="s">
        <v>337</v>
      </c>
    </row>
    <row r="47" spans="2:6">
      <c r="B47" s="536"/>
      <c r="C47" s="537"/>
      <c r="D47" s="538"/>
      <c r="E47" s="345" t="s">
        <v>477</v>
      </c>
      <c r="F47" s="339" t="s">
        <v>337</v>
      </c>
    </row>
    <row r="48" spans="2:6">
      <c r="B48" s="536"/>
      <c r="C48" s="537"/>
      <c r="D48" s="538"/>
      <c r="E48" s="345" t="s">
        <v>478</v>
      </c>
      <c r="F48" s="339" t="s">
        <v>337</v>
      </c>
    </row>
    <row r="49" spans="1:6">
      <c r="B49" s="536"/>
      <c r="C49" s="537"/>
      <c r="D49" s="538"/>
      <c r="E49" s="345" t="s">
        <v>479</v>
      </c>
      <c r="F49" s="339" t="s">
        <v>337</v>
      </c>
    </row>
    <row r="50" spans="1:6">
      <c r="B50" s="536"/>
      <c r="C50" s="537"/>
      <c r="D50" s="538" t="s">
        <v>480</v>
      </c>
      <c r="E50" s="344" t="s">
        <v>481</v>
      </c>
      <c r="F50" s="339" t="s">
        <v>337</v>
      </c>
    </row>
    <row r="51" spans="1:6">
      <c r="B51" s="536"/>
      <c r="C51" s="537"/>
      <c r="D51" s="538"/>
      <c r="E51" s="345" t="s">
        <v>482</v>
      </c>
      <c r="F51" s="339" t="s">
        <v>337</v>
      </c>
    </row>
    <row r="52" spans="1:6">
      <c r="A52" s="346"/>
      <c r="C52" s="546"/>
      <c r="D52" s="543"/>
      <c r="E52" s="341"/>
      <c r="F52" s="339"/>
    </row>
    <row r="53" spans="1:6">
      <c r="A53" s="346"/>
      <c r="C53" s="546"/>
      <c r="D53" s="543"/>
      <c r="E53" s="341"/>
      <c r="F53" s="339"/>
    </row>
    <row r="54" spans="1:6" ht="17.25" thickBot="1">
      <c r="A54" s="340" t="s">
        <v>483</v>
      </c>
      <c r="C54" s="546"/>
      <c r="D54" s="543"/>
      <c r="E54" s="341"/>
      <c r="F54" s="339" t="s">
        <v>337</v>
      </c>
    </row>
    <row r="55" spans="1:6">
      <c r="B55" s="551" t="s">
        <v>422</v>
      </c>
      <c r="C55" s="552"/>
      <c r="D55" s="551"/>
      <c r="E55" s="342"/>
      <c r="F55" s="339"/>
    </row>
    <row r="56" spans="1:6">
      <c r="B56" s="533" t="s">
        <v>423</v>
      </c>
      <c r="C56" s="534" t="s">
        <v>484</v>
      </c>
      <c r="D56" s="535"/>
      <c r="E56" s="343" t="s">
        <v>485</v>
      </c>
      <c r="F56" s="339" t="s">
        <v>337</v>
      </c>
    </row>
    <row r="57" spans="1:6">
      <c r="B57" s="536"/>
      <c r="C57" s="537"/>
      <c r="D57" s="538" t="s">
        <v>486</v>
      </c>
      <c r="E57" s="344" t="s">
        <v>487</v>
      </c>
      <c r="F57" s="339" t="s">
        <v>337</v>
      </c>
    </row>
    <row r="58" spans="1:6">
      <c r="B58" s="536"/>
      <c r="C58" s="537"/>
      <c r="D58" s="538"/>
      <c r="E58" s="345" t="s">
        <v>488</v>
      </c>
      <c r="F58" s="339" t="s">
        <v>337</v>
      </c>
    </row>
    <row r="59" spans="1:6">
      <c r="B59" s="536"/>
      <c r="C59" s="537"/>
      <c r="D59" s="538"/>
      <c r="E59" s="345" t="s">
        <v>489</v>
      </c>
      <c r="F59" s="339" t="s">
        <v>337</v>
      </c>
    </row>
    <row r="60" spans="1:6">
      <c r="B60" s="536"/>
      <c r="C60" s="537"/>
      <c r="D60" s="538" t="s">
        <v>490</v>
      </c>
      <c r="E60" s="344" t="s">
        <v>491</v>
      </c>
      <c r="F60" s="339" t="s">
        <v>337</v>
      </c>
    </row>
    <row r="61" spans="1:6">
      <c r="B61" s="536"/>
      <c r="C61" s="537"/>
      <c r="D61" s="538"/>
      <c r="E61" s="345" t="s">
        <v>492</v>
      </c>
      <c r="F61" s="339" t="s">
        <v>337</v>
      </c>
    </row>
    <row r="62" spans="1:6">
      <c r="B62" s="536"/>
      <c r="C62" s="537"/>
      <c r="D62" s="538"/>
      <c r="E62" s="345" t="s">
        <v>493</v>
      </c>
      <c r="F62" s="339" t="s">
        <v>337</v>
      </c>
    </row>
    <row r="63" spans="1:6">
      <c r="B63" s="536"/>
      <c r="C63" s="537"/>
      <c r="D63" s="538"/>
      <c r="E63" s="345" t="s">
        <v>494</v>
      </c>
      <c r="F63" s="339" t="s">
        <v>337</v>
      </c>
    </row>
    <row r="64" spans="1:6">
      <c r="B64" s="536"/>
      <c r="C64" s="537"/>
      <c r="D64" s="538"/>
      <c r="E64" s="345" t="s">
        <v>495</v>
      </c>
      <c r="F64" s="339" t="s">
        <v>337</v>
      </c>
    </row>
    <row r="65" spans="2:6">
      <c r="B65" s="536"/>
      <c r="C65" s="537"/>
      <c r="D65" s="538"/>
      <c r="E65" s="345" t="s">
        <v>496</v>
      </c>
      <c r="F65" s="339" t="s">
        <v>337</v>
      </c>
    </row>
    <row r="66" spans="2:6">
      <c r="B66" s="536"/>
      <c r="C66" s="537"/>
      <c r="D66" s="538"/>
      <c r="E66" s="345" t="s">
        <v>497</v>
      </c>
      <c r="F66" s="339" t="s">
        <v>337</v>
      </c>
    </row>
    <row r="67" spans="2:6">
      <c r="B67" s="536"/>
      <c r="C67" s="537"/>
      <c r="D67" s="538"/>
      <c r="E67" s="345" t="s">
        <v>498</v>
      </c>
      <c r="F67" s="339" t="s">
        <v>337</v>
      </c>
    </row>
    <row r="68" spans="2:6">
      <c r="B68" s="536"/>
      <c r="C68" s="537"/>
      <c r="D68" s="538"/>
      <c r="E68" s="345" t="s">
        <v>499</v>
      </c>
      <c r="F68" s="339" t="s">
        <v>337</v>
      </c>
    </row>
    <row r="69" spans="2:6">
      <c r="B69" s="536"/>
      <c r="C69" s="537"/>
      <c r="D69" s="538"/>
      <c r="E69" s="345" t="s">
        <v>500</v>
      </c>
      <c r="F69" s="339" t="s">
        <v>337</v>
      </c>
    </row>
    <row r="70" spans="2:6">
      <c r="B70" s="536"/>
      <c r="C70" s="537"/>
      <c r="D70" s="538" t="s">
        <v>501</v>
      </c>
      <c r="E70" s="344" t="s">
        <v>502</v>
      </c>
      <c r="F70" s="339" t="s">
        <v>337</v>
      </c>
    </row>
    <row r="71" spans="2:6">
      <c r="B71" s="536"/>
      <c r="C71" s="537"/>
      <c r="D71" s="538"/>
      <c r="E71" s="345" t="s">
        <v>503</v>
      </c>
      <c r="F71" s="339" t="s">
        <v>337</v>
      </c>
    </row>
    <row r="72" spans="2:6">
      <c r="B72" s="533" t="s">
        <v>423</v>
      </c>
      <c r="C72" s="534" t="s">
        <v>504</v>
      </c>
      <c r="D72" s="535"/>
      <c r="E72" s="343" t="s">
        <v>505</v>
      </c>
      <c r="F72" s="339" t="s">
        <v>337</v>
      </c>
    </row>
    <row r="73" spans="2:6">
      <c r="B73" s="536"/>
      <c r="C73" s="537"/>
      <c r="D73" s="538" t="s">
        <v>506</v>
      </c>
      <c r="E73" s="344" t="s">
        <v>507</v>
      </c>
      <c r="F73" s="339" t="s">
        <v>337</v>
      </c>
    </row>
    <row r="74" spans="2:6">
      <c r="B74" s="536"/>
      <c r="C74" s="537"/>
      <c r="D74" s="538"/>
      <c r="E74" s="345" t="s">
        <v>508</v>
      </c>
      <c r="F74" s="339" t="s">
        <v>337</v>
      </c>
    </row>
    <row r="75" spans="2:6">
      <c r="B75" s="536"/>
      <c r="C75" s="537"/>
      <c r="D75" s="538"/>
      <c r="E75" s="345" t="s">
        <v>509</v>
      </c>
      <c r="F75" s="339" t="s">
        <v>337</v>
      </c>
    </row>
    <row r="76" spans="2:6">
      <c r="B76" s="536"/>
      <c r="C76" s="537"/>
      <c r="D76" s="538" t="s">
        <v>510</v>
      </c>
      <c r="E76" s="344" t="s">
        <v>511</v>
      </c>
      <c r="F76" s="339" t="s">
        <v>337</v>
      </c>
    </row>
    <row r="77" spans="2:6">
      <c r="B77" s="536"/>
      <c r="C77" s="537"/>
      <c r="D77" s="538"/>
      <c r="E77" s="345" t="s">
        <v>512</v>
      </c>
      <c r="F77" s="339" t="s">
        <v>337</v>
      </c>
    </row>
    <row r="78" spans="2:6">
      <c r="B78" s="536"/>
      <c r="C78" s="537"/>
      <c r="D78" s="538"/>
      <c r="E78" s="345" t="s">
        <v>513</v>
      </c>
      <c r="F78" s="339" t="s">
        <v>337</v>
      </c>
    </row>
    <row r="79" spans="2:6">
      <c r="B79" s="536"/>
      <c r="C79" s="537"/>
      <c r="D79" s="538"/>
      <c r="E79" s="345" t="s">
        <v>514</v>
      </c>
      <c r="F79" s="339" t="s">
        <v>337</v>
      </c>
    </row>
    <row r="80" spans="2:6">
      <c r="B80" s="536"/>
      <c r="C80" s="537"/>
      <c r="D80" s="538"/>
      <c r="E80" s="345" t="s">
        <v>515</v>
      </c>
      <c r="F80" s="339" t="s">
        <v>337</v>
      </c>
    </row>
    <row r="81" spans="1:6">
      <c r="B81" s="536"/>
      <c r="C81" s="537"/>
      <c r="D81" s="538"/>
      <c r="E81" s="345" t="s">
        <v>516</v>
      </c>
      <c r="F81" s="339" t="s">
        <v>337</v>
      </c>
    </row>
    <row r="82" spans="1:6">
      <c r="B82" s="536"/>
      <c r="C82" s="537"/>
      <c r="D82" s="538"/>
      <c r="E82" s="345" t="s">
        <v>517</v>
      </c>
      <c r="F82" s="339" t="s">
        <v>337</v>
      </c>
    </row>
    <row r="83" spans="1:6">
      <c r="B83" s="536"/>
      <c r="C83" s="537"/>
      <c r="D83" s="538" t="s">
        <v>518</v>
      </c>
      <c r="E83" s="344" t="s">
        <v>519</v>
      </c>
      <c r="F83" s="339" t="s">
        <v>337</v>
      </c>
    </row>
    <row r="84" spans="1:6">
      <c r="B84" s="536"/>
      <c r="C84" s="537"/>
      <c r="D84" s="538"/>
      <c r="E84" s="345" t="s">
        <v>520</v>
      </c>
      <c r="F84" s="339" t="s">
        <v>337</v>
      </c>
    </row>
    <row r="85" spans="1:6">
      <c r="C85" s="546"/>
      <c r="D85" s="543"/>
      <c r="E85" s="341"/>
      <c r="F85" s="339"/>
    </row>
    <row r="86" spans="1:6">
      <c r="B86" s="553"/>
      <c r="C86" s="554"/>
      <c r="D86" s="555"/>
      <c r="E86" s="341"/>
      <c r="F86" s="339"/>
    </row>
    <row r="87" spans="1:6" ht="17.25" thickBot="1">
      <c r="A87" s="340" t="s">
        <v>521</v>
      </c>
      <c r="C87" s="546"/>
      <c r="D87" s="543"/>
      <c r="E87" s="341"/>
      <c r="F87" s="339" t="s">
        <v>337</v>
      </c>
    </row>
    <row r="88" spans="1:6">
      <c r="B88" s="551" t="s">
        <v>422</v>
      </c>
      <c r="C88" s="552"/>
      <c r="D88" s="551"/>
      <c r="E88" s="342"/>
      <c r="F88" s="339"/>
    </row>
    <row r="89" spans="1:6">
      <c r="B89" s="533" t="s">
        <v>423</v>
      </c>
      <c r="C89" s="534" t="s">
        <v>522</v>
      </c>
      <c r="D89" s="535"/>
      <c r="E89" s="343" t="s">
        <v>523</v>
      </c>
      <c r="F89" s="339" t="s">
        <v>337</v>
      </c>
    </row>
    <row r="90" spans="1:6">
      <c r="B90" s="536"/>
      <c r="C90" s="537"/>
      <c r="D90" s="538" t="s">
        <v>524</v>
      </c>
      <c r="E90" s="344" t="s">
        <v>525</v>
      </c>
      <c r="F90" s="339" t="s">
        <v>337</v>
      </c>
    </row>
    <row r="91" spans="1:6">
      <c r="B91" s="536"/>
      <c r="C91" s="537"/>
      <c r="D91" s="538"/>
      <c r="E91" s="345" t="s">
        <v>526</v>
      </c>
      <c r="F91" s="339" t="s">
        <v>337</v>
      </c>
    </row>
    <row r="92" spans="1:6">
      <c r="B92" s="536"/>
      <c r="C92" s="537"/>
      <c r="D92" s="538"/>
      <c r="E92" s="345" t="s">
        <v>527</v>
      </c>
      <c r="F92" s="339" t="s">
        <v>337</v>
      </c>
    </row>
    <row r="93" spans="1:6">
      <c r="B93" s="536"/>
      <c r="C93" s="537"/>
      <c r="D93" s="538" t="s">
        <v>528</v>
      </c>
      <c r="E93" s="344" t="s">
        <v>529</v>
      </c>
      <c r="F93" s="339" t="s">
        <v>337</v>
      </c>
    </row>
    <row r="94" spans="1:6">
      <c r="B94" s="536"/>
      <c r="C94" s="537"/>
      <c r="D94" s="538"/>
      <c r="E94" s="345" t="s">
        <v>530</v>
      </c>
      <c r="F94" s="339" t="s">
        <v>337</v>
      </c>
    </row>
    <row r="95" spans="1:6">
      <c r="B95" s="536"/>
      <c r="C95" s="537"/>
      <c r="D95" s="538"/>
      <c r="E95" s="345" t="s">
        <v>531</v>
      </c>
      <c r="F95" s="339" t="s">
        <v>337</v>
      </c>
    </row>
    <row r="96" spans="1:6">
      <c r="B96" s="536"/>
      <c r="C96" s="537"/>
      <c r="D96" s="538"/>
      <c r="E96" s="345" t="s">
        <v>532</v>
      </c>
      <c r="F96" s="339" t="s">
        <v>337</v>
      </c>
    </row>
    <row r="97" spans="2:6">
      <c r="B97" s="536"/>
      <c r="C97" s="537"/>
      <c r="D97" s="538"/>
      <c r="E97" s="345" t="s">
        <v>533</v>
      </c>
      <c r="F97" s="339" t="s">
        <v>337</v>
      </c>
    </row>
    <row r="98" spans="2:6">
      <c r="B98" s="536"/>
      <c r="C98" s="537"/>
      <c r="D98" s="538" t="s">
        <v>534</v>
      </c>
      <c r="E98" s="344" t="s">
        <v>535</v>
      </c>
      <c r="F98" s="339" t="s">
        <v>337</v>
      </c>
    </row>
    <row r="99" spans="2:6">
      <c r="B99" s="536"/>
      <c r="C99" s="537"/>
      <c r="D99" s="538"/>
      <c r="E99" s="345" t="s">
        <v>536</v>
      </c>
      <c r="F99" s="339" t="s">
        <v>337</v>
      </c>
    </row>
    <row r="100" spans="2:6">
      <c r="B100" s="536"/>
      <c r="C100" s="537"/>
      <c r="D100" s="538"/>
      <c r="E100" s="345" t="s">
        <v>537</v>
      </c>
      <c r="F100" s="339" t="s">
        <v>337</v>
      </c>
    </row>
    <row r="101" spans="2:6">
      <c r="B101" s="536"/>
      <c r="C101" s="537"/>
      <c r="D101" s="538" t="s">
        <v>538</v>
      </c>
      <c r="E101" s="344" t="s">
        <v>539</v>
      </c>
      <c r="F101" s="339" t="s">
        <v>337</v>
      </c>
    </row>
    <row r="102" spans="2:6">
      <c r="B102" s="536"/>
      <c r="C102" s="537"/>
      <c r="D102" s="538"/>
      <c r="E102" s="345" t="s">
        <v>540</v>
      </c>
      <c r="F102" s="339" t="s">
        <v>337</v>
      </c>
    </row>
    <row r="103" spans="2:6">
      <c r="B103" s="536"/>
      <c r="C103" s="537"/>
      <c r="D103" s="538"/>
      <c r="E103" s="345" t="s">
        <v>541</v>
      </c>
      <c r="F103" s="339" t="s">
        <v>337</v>
      </c>
    </row>
    <row r="104" spans="2:6">
      <c r="B104" s="536"/>
      <c r="C104" s="537"/>
      <c r="D104" s="538" t="s">
        <v>542</v>
      </c>
      <c r="E104" s="344" t="s">
        <v>543</v>
      </c>
      <c r="F104" s="339" t="s">
        <v>337</v>
      </c>
    </row>
    <row r="105" spans="2:6">
      <c r="B105" s="536"/>
      <c r="C105" s="537"/>
      <c r="D105" s="538"/>
      <c r="E105" s="345" t="s">
        <v>544</v>
      </c>
      <c r="F105" s="339" t="s">
        <v>337</v>
      </c>
    </row>
    <row r="106" spans="2:6">
      <c r="B106" s="536"/>
      <c r="C106" s="537"/>
      <c r="D106" s="538"/>
      <c r="E106" s="345" t="s">
        <v>545</v>
      </c>
      <c r="F106" s="339" t="s">
        <v>337</v>
      </c>
    </row>
    <row r="107" spans="2:6">
      <c r="B107" s="536"/>
      <c r="C107" s="537"/>
      <c r="D107" s="538"/>
      <c r="E107" s="345" t="s">
        <v>546</v>
      </c>
      <c r="F107" s="339" t="s">
        <v>337</v>
      </c>
    </row>
    <row r="108" spans="2:6">
      <c r="B108" s="536"/>
      <c r="C108" s="537"/>
      <c r="D108" s="538"/>
      <c r="E108" s="345" t="s">
        <v>547</v>
      </c>
      <c r="F108" s="339" t="s">
        <v>337</v>
      </c>
    </row>
    <row r="109" spans="2:6">
      <c r="B109" s="536"/>
      <c r="C109" s="537"/>
      <c r="D109" s="538"/>
      <c r="E109" s="345" t="s">
        <v>548</v>
      </c>
      <c r="F109" s="339" t="s">
        <v>337</v>
      </c>
    </row>
    <row r="110" spans="2:6">
      <c r="B110" s="536"/>
      <c r="C110" s="537"/>
      <c r="D110" s="538"/>
      <c r="E110" s="345" t="s">
        <v>549</v>
      </c>
      <c r="F110" s="339" t="s">
        <v>337</v>
      </c>
    </row>
    <row r="111" spans="2:6">
      <c r="B111" s="536"/>
      <c r="C111" s="537"/>
      <c r="D111" s="538"/>
      <c r="E111" s="345" t="s">
        <v>550</v>
      </c>
      <c r="F111" s="339" t="s">
        <v>337</v>
      </c>
    </row>
    <row r="112" spans="2:6">
      <c r="B112" s="536"/>
      <c r="C112" s="537"/>
      <c r="D112" s="538"/>
      <c r="E112" s="345" t="s">
        <v>551</v>
      </c>
      <c r="F112" s="339" t="s">
        <v>337</v>
      </c>
    </row>
    <row r="113" spans="2:6">
      <c r="B113" s="536"/>
      <c r="C113" s="537"/>
      <c r="D113" s="538"/>
      <c r="E113" s="345" t="s">
        <v>552</v>
      </c>
      <c r="F113" s="339" t="s">
        <v>337</v>
      </c>
    </row>
    <row r="114" spans="2:6">
      <c r="B114" s="536"/>
      <c r="C114" s="537"/>
      <c r="D114" s="538" t="s">
        <v>553</v>
      </c>
      <c r="E114" s="344" t="s">
        <v>554</v>
      </c>
      <c r="F114" s="339" t="s">
        <v>337</v>
      </c>
    </row>
    <row r="115" spans="2:6">
      <c r="B115" s="536"/>
      <c r="C115" s="537"/>
      <c r="D115" s="538"/>
      <c r="E115" s="345" t="s">
        <v>555</v>
      </c>
      <c r="F115" s="339" t="s">
        <v>337</v>
      </c>
    </row>
    <row r="116" spans="2:6">
      <c r="B116" s="536"/>
      <c r="C116" s="537"/>
      <c r="D116" s="538"/>
      <c r="E116" s="345" t="s">
        <v>556</v>
      </c>
      <c r="F116" s="339" t="s">
        <v>337</v>
      </c>
    </row>
    <row r="117" spans="2:6">
      <c r="B117" s="536"/>
      <c r="C117" s="537"/>
      <c r="D117" s="538"/>
      <c r="E117" s="345" t="s">
        <v>557</v>
      </c>
      <c r="F117" s="339" t="s">
        <v>337</v>
      </c>
    </row>
    <row r="118" spans="2:6">
      <c r="B118" s="536"/>
      <c r="C118" s="537"/>
      <c r="D118" s="538"/>
      <c r="E118" s="345" t="s">
        <v>558</v>
      </c>
      <c r="F118" s="339" t="s">
        <v>337</v>
      </c>
    </row>
    <row r="119" spans="2:6">
      <c r="B119" s="536"/>
      <c r="C119" s="537"/>
      <c r="D119" s="538"/>
      <c r="E119" s="345" t="s">
        <v>559</v>
      </c>
      <c r="F119" s="339" t="s">
        <v>337</v>
      </c>
    </row>
    <row r="120" spans="2:6">
      <c r="B120" s="536"/>
      <c r="C120" s="537"/>
      <c r="D120" s="538"/>
      <c r="E120" s="345" t="s">
        <v>560</v>
      </c>
      <c r="F120" s="339" t="s">
        <v>337</v>
      </c>
    </row>
    <row r="121" spans="2:6">
      <c r="B121" s="536"/>
      <c r="C121" s="537"/>
      <c r="D121" s="538"/>
      <c r="E121" s="345" t="s">
        <v>561</v>
      </c>
      <c r="F121" s="339" t="s">
        <v>337</v>
      </c>
    </row>
    <row r="122" spans="2:6">
      <c r="B122" s="536"/>
      <c r="C122" s="537"/>
      <c r="D122" s="538"/>
      <c r="E122" s="345" t="s">
        <v>562</v>
      </c>
      <c r="F122" s="339" t="s">
        <v>337</v>
      </c>
    </row>
    <row r="123" spans="2:6">
      <c r="B123" s="536"/>
      <c r="C123" s="537"/>
      <c r="D123" s="538" t="s">
        <v>563</v>
      </c>
      <c r="E123" s="344" t="s">
        <v>564</v>
      </c>
      <c r="F123" s="339" t="s">
        <v>337</v>
      </c>
    </row>
    <row r="124" spans="2:6">
      <c r="B124" s="536"/>
      <c r="C124" s="537"/>
      <c r="D124" s="538"/>
      <c r="E124" s="345" t="s">
        <v>565</v>
      </c>
      <c r="F124" s="339" t="s">
        <v>337</v>
      </c>
    </row>
    <row r="125" spans="2:6">
      <c r="B125" s="536"/>
      <c r="C125" s="537"/>
      <c r="D125" s="538"/>
      <c r="E125" s="345" t="s">
        <v>566</v>
      </c>
      <c r="F125" s="339" t="s">
        <v>337</v>
      </c>
    </row>
    <row r="126" spans="2:6">
      <c r="B126" s="536"/>
      <c r="C126" s="537"/>
      <c r="D126" s="538"/>
      <c r="E126" s="345" t="s">
        <v>567</v>
      </c>
      <c r="F126" s="339" t="s">
        <v>337</v>
      </c>
    </row>
    <row r="127" spans="2:6">
      <c r="B127" s="536"/>
      <c r="C127" s="537"/>
      <c r="D127" s="538"/>
      <c r="E127" s="345" t="s">
        <v>568</v>
      </c>
      <c r="F127" s="339" t="s">
        <v>337</v>
      </c>
    </row>
    <row r="128" spans="2:6">
      <c r="B128" s="536"/>
      <c r="C128" s="537"/>
      <c r="D128" s="538"/>
      <c r="E128" s="345" t="s">
        <v>569</v>
      </c>
      <c r="F128" s="339" t="s">
        <v>337</v>
      </c>
    </row>
    <row r="129" spans="1:6">
      <c r="B129" s="553"/>
      <c r="C129" s="554"/>
      <c r="D129" s="555"/>
      <c r="E129" s="341"/>
      <c r="F129" s="339"/>
    </row>
    <row r="130" spans="1:6">
      <c r="B130" s="553"/>
      <c r="C130" s="554"/>
      <c r="D130" s="555"/>
      <c r="E130" s="341"/>
      <c r="F130" s="339"/>
    </row>
    <row r="131" spans="1:6" ht="17.25" thickBot="1">
      <c r="A131" s="340" t="s">
        <v>570</v>
      </c>
      <c r="C131" s="546"/>
      <c r="D131" s="543"/>
      <c r="E131" s="341"/>
      <c r="F131" s="339" t="s">
        <v>337</v>
      </c>
    </row>
    <row r="132" spans="1:6">
      <c r="B132" s="551" t="s">
        <v>422</v>
      </c>
      <c r="C132" s="552"/>
      <c r="D132" s="551"/>
      <c r="E132" s="342"/>
      <c r="F132" s="339"/>
    </row>
    <row r="133" spans="1:6">
      <c r="B133" s="533" t="s">
        <v>423</v>
      </c>
      <c r="C133" s="534" t="s">
        <v>571</v>
      </c>
      <c r="D133" s="535"/>
      <c r="E133" s="343" t="s">
        <v>572</v>
      </c>
      <c r="F133" s="339" t="s">
        <v>337</v>
      </c>
    </row>
    <row r="134" spans="1:6">
      <c r="B134" s="536"/>
      <c r="C134" s="537"/>
      <c r="D134" s="538" t="s">
        <v>573</v>
      </c>
      <c r="E134" s="344" t="s">
        <v>574</v>
      </c>
      <c r="F134" s="339" t="s">
        <v>337</v>
      </c>
    </row>
    <row r="135" spans="1:6">
      <c r="B135" s="536"/>
      <c r="C135" s="537"/>
      <c r="D135" s="538"/>
      <c r="E135" s="345" t="s">
        <v>575</v>
      </c>
      <c r="F135" s="339" t="s">
        <v>337</v>
      </c>
    </row>
    <row r="136" spans="1:6">
      <c r="B136" s="536"/>
      <c r="C136" s="537"/>
      <c r="D136" s="538"/>
      <c r="E136" s="345" t="s">
        <v>576</v>
      </c>
      <c r="F136" s="339" t="s">
        <v>337</v>
      </c>
    </row>
    <row r="137" spans="1:6">
      <c r="B137" s="536"/>
      <c r="C137" s="537"/>
      <c r="D137" s="538" t="s">
        <v>577</v>
      </c>
      <c r="E137" s="344" t="s">
        <v>578</v>
      </c>
      <c r="F137" s="339" t="s">
        <v>337</v>
      </c>
    </row>
    <row r="138" spans="1:6">
      <c r="B138" s="536"/>
      <c r="C138" s="537"/>
      <c r="D138" s="538"/>
      <c r="E138" s="345" t="s">
        <v>579</v>
      </c>
      <c r="F138" s="339" t="s">
        <v>337</v>
      </c>
    </row>
    <row r="139" spans="1:6">
      <c r="B139" s="536"/>
      <c r="C139" s="537"/>
      <c r="D139" s="538" t="s">
        <v>580</v>
      </c>
      <c r="E139" s="344" t="s">
        <v>581</v>
      </c>
      <c r="F139" s="339" t="s">
        <v>337</v>
      </c>
    </row>
    <row r="140" spans="1:6">
      <c r="B140" s="536"/>
      <c r="C140" s="537"/>
      <c r="D140" s="538"/>
      <c r="E140" s="345" t="s">
        <v>582</v>
      </c>
      <c r="F140" s="339" t="s">
        <v>337</v>
      </c>
    </row>
    <row r="141" spans="1:6">
      <c r="B141" s="536"/>
      <c r="C141" s="537"/>
      <c r="D141" s="538"/>
      <c r="E141" s="345" t="s">
        <v>583</v>
      </c>
      <c r="F141" s="339" t="s">
        <v>337</v>
      </c>
    </row>
    <row r="142" spans="1:6">
      <c r="B142" s="536"/>
      <c r="C142" s="537"/>
      <c r="D142" s="538"/>
      <c r="E142" s="345" t="s">
        <v>584</v>
      </c>
      <c r="F142" s="339" t="s">
        <v>337</v>
      </c>
    </row>
    <row r="143" spans="1:6">
      <c r="B143" s="536"/>
      <c r="C143" s="537"/>
      <c r="D143" s="538" t="s">
        <v>585</v>
      </c>
      <c r="E143" s="344" t="s">
        <v>586</v>
      </c>
      <c r="F143" s="339" t="s">
        <v>337</v>
      </c>
    </row>
    <row r="144" spans="1:6">
      <c r="B144" s="536"/>
      <c r="C144" s="537"/>
      <c r="D144" s="538"/>
      <c r="E144" s="345" t="s">
        <v>587</v>
      </c>
      <c r="F144" s="339" t="s">
        <v>337</v>
      </c>
    </row>
    <row r="145" spans="2:6">
      <c r="B145" s="536"/>
      <c r="C145" s="537"/>
      <c r="D145" s="538" t="s">
        <v>588</v>
      </c>
      <c r="E145" s="344" t="s">
        <v>589</v>
      </c>
      <c r="F145" s="339" t="s">
        <v>337</v>
      </c>
    </row>
    <row r="146" spans="2:6">
      <c r="B146" s="536"/>
      <c r="C146" s="537"/>
      <c r="D146" s="538"/>
      <c r="E146" s="345" t="s">
        <v>590</v>
      </c>
      <c r="F146" s="339" t="s">
        <v>337</v>
      </c>
    </row>
    <row r="147" spans="2:6">
      <c r="B147" s="536"/>
      <c r="C147" s="537"/>
      <c r="D147" s="538" t="s">
        <v>591</v>
      </c>
      <c r="E147" s="344" t="s">
        <v>592</v>
      </c>
      <c r="F147" s="339" t="s">
        <v>337</v>
      </c>
    </row>
    <row r="148" spans="2:6">
      <c r="B148" s="536"/>
      <c r="C148" s="537"/>
      <c r="D148" s="538"/>
      <c r="E148" s="345" t="s">
        <v>593</v>
      </c>
      <c r="F148" s="339" t="s">
        <v>337</v>
      </c>
    </row>
    <row r="149" spans="2:6">
      <c r="B149" s="536"/>
      <c r="C149" s="537"/>
      <c r="D149" s="538" t="s">
        <v>594</v>
      </c>
      <c r="E149" s="344" t="s">
        <v>595</v>
      </c>
      <c r="F149" s="339" t="s">
        <v>337</v>
      </c>
    </row>
    <row r="150" spans="2:6">
      <c r="B150" s="536"/>
      <c r="C150" s="537"/>
      <c r="D150" s="538"/>
      <c r="E150" s="345" t="s">
        <v>596</v>
      </c>
      <c r="F150" s="339" t="s">
        <v>337</v>
      </c>
    </row>
    <row r="151" spans="2:6">
      <c r="B151" s="533" t="s">
        <v>423</v>
      </c>
      <c r="C151" s="534" t="s">
        <v>597</v>
      </c>
      <c r="D151" s="535"/>
      <c r="E151" s="343" t="s">
        <v>598</v>
      </c>
      <c r="F151" s="339" t="s">
        <v>337</v>
      </c>
    </row>
    <row r="152" spans="2:6">
      <c r="B152" s="536"/>
      <c r="C152" s="537"/>
      <c r="D152" s="538" t="s">
        <v>599</v>
      </c>
      <c r="E152" s="344" t="s">
        <v>600</v>
      </c>
      <c r="F152" s="339" t="s">
        <v>337</v>
      </c>
    </row>
    <row r="153" spans="2:6">
      <c r="B153" s="536"/>
      <c r="C153" s="537"/>
      <c r="D153" s="538"/>
      <c r="E153" s="345" t="s">
        <v>601</v>
      </c>
      <c r="F153" s="339" t="s">
        <v>337</v>
      </c>
    </row>
    <row r="154" spans="2:6">
      <c r="B154" s="536"/>
      <c r="C154" s="537"/>
      <c r="D154" s="538"/>
      <c r="E154" s="345" t="s">
        <v>602</v>
      </c>
      <c r="F154" s="339" t="s">
        <v>337</v>
      </c>
    </row>
    <row r="155" spans="2:6">
      <c r="B155" s="536"/>
      <c r="C155" s="537"/>
      <c r="D155" s="538" t="s">
        <v>603</v>
      </c>
      <c r="E155" s="344" t="s">
        <v>604</v>
      </c>
      <c r="F155" s="339" t="s">
        <v>337</v>
      </c>
    </row>
    <row r="156" spans="2:6">
      <c r="B156" s="536"/>
      <c r="C156" s="537"/>
      <c r="D156" s="538"/>
      <c r="E156" s="345" t="s">
        <v>605</v>
      </c>
      <c r="F156" s="339" t="s">
        <v>337</v>
      </c>
    </row>
    <row r="157" spans="2:6">
      <c r="B157" s="536"/>
      <c r="C157" s="537"/>
      <c r="D157" s="538"/>
      <c r="E157" s="345" t="s">
        <v>606</v>
      </c>
      <c r="F157" s="339" t="s">
        <v>337</v>
      </c>
    </row>
    <row r="158" spans="2:6">
      <c r="B158" s="536"/>
      <c r="C158" s="537"/>
      <c r="D158" s="538" t="s">
        <v>607</v>
      </c>
      <c r="E158" s="344" t="s">
        <v>608</v>
      </c>
      <c r="F158" s="339" t="s">
        <v>337</v>
      </c>
    </row>
    <row r="159" spans="2:6">
      <c r="B159" s="536"/>
      <c r="C159" s="537"/>
      <c r="D159" s="538"/>
      <c r="E159" s="345" t="s">
        <v>609</v>
      </c>
      <c r="F159" s="339" t="s">
        <v>337</v>
      </c>
    </row>
    <row r="160" spans="2:6">
      <c r="B160" s="536"/>
      <c r="C160" s="537"/>
      <c r="D160" s="538"/>
      <c r="E160" s="345" t="s">
        <v>610</v>
      </c>
      <c r="F160" s="339" t="s">
        <v>337</v>
      </c>
    </row>
    <row r="161" spans="2:6">
      <c r="B161" s="536"/>
      <c r="C161" s="537"/>
      <c r="D161" s="538"/>
      <c r="E161" s="345" t="s">
        <v>611</v>
      </c>
      <c r="F161" s="339" t="s">
        <v>337</v>
      </c>
    </row>
    <row r="162" spans="2:6">
      <c r="B162" s="536"/>
      <c r="C162" s="537"/>
      <c r="D162" s="538" t="s">
        <v>612</v>
      </c>
      <c r="E162" s="344" t="s">
        <v>613</v>
      </c>
      <c r="F162" s="339" t="s">
        <v>337</v>
      </c>
    </row>
    <row r="163" spans="2:6">
      <c r="B163" s="536"/>
      <c r="C163" s="537"/>
      <c r="D163" s="538"/>
      <c r="E163" s="345" t="s">
        <v>614</v>
      </c>
      <c r="F163" s="339" t="s">
        <v>337</v>
      </c>
    </row>
    <row r="164" spans="2:6">
      <c r="B164" s="536"/>
      <c r="C164" s="537"/>
      <c r="D164" s="538"/>
      <c r="E164" s="345" t="s">
        <v>615</v>
      </c>
      <c r="F164" s="339" t="s">
        <v>337</v>
      </c>
    </row>
    <row r="165" spans="2:6">
      <c r="B165" s="536"/>
      <c r="C165" s="537"/>
      <c r="D165" s="538" t="s">
        <v>616</v>
      </c>
      <c r="E165" s="344" t="s">
        <v>617</v>
      </c>
      <c r="F165" s="339" t="s">
        <v>337</v>
      </c>
    </row>
    <row r="166" spans="2:6">
      <c r="B166" s="536"/>
      <c r="C166" s="537"/>
      <c r="D166" s="538"/>
      <c r="E166" s="345" t="s">
        <v>618</v>
      </c>
      <c r="F166" s="339" t="s">
        <v>337</v>
      </c>
    </row>
    <row r="167" spans="2:6">
      <c r="B167" s="536"/>
      <c r="C167" s="537"/>
      <c r="D167" s="538"/>
      <c r="E167" s="345" t="s">
        <v>619</v>
      </c>
      <c r="F167" s="339" t="s">
        <v>337</v>
      </c>
    </row>
    <row r="168" spans="2:6">
      <c r="B168" s="536"/>
      <c r="C168" s="537"/>
      <c r="D168" s="538"/>
      <c r="E168" s="345" t="s">
        <v>620</v>
      </c>
      <c r="F168" s="339" t="s">
        <v>337</v>
      </c>
    </row>
    <row r="169" spans="2:6">
      <c r="B169" s="536"/>
      <c r="C169" s="537"/>
      <c r="D169" s="538"/>
      <c r="E169" s="345" t="s">
        <v>621</v>
      </c>
      <c r="F169" s="339" t="s">
        <v>337</v>
      </c>
    </row>
    <row r="170" spans="2:6">
      <c r="B170" s="536"/>
      <c r="C170" s="537"/>
      <c r="D170" s="538" t="s">
        <v>622</v>
      </c>
      <c r="E170" s="344" t="s">
        <v>623</v>
      </c>
      <c r="F170" s="339" t="s">
        <v>337</v>
      </c>
    </row>
    <row r="171" spans="2:6">
      <c r="B171" s="536"/>
      <c r="C171" s="537"/>
      <c r="D171" s="538"/>
      <c r="E171" s="345" t="s">
        <v>624</v>
      </c>
      <c r="F171" s="339" t="s">
        <v>337</v>
      </c>
    </row>
    <row r="172" spans="2:6">
      <c r="B172" s="536"/>
      <c r="C172" s="537"/>
      <c r="D172" s="538" t="s">
        <v>625</v>
      </c>
      <c r="E172" s="344" t="s">
        <v>626</v>
      </c>
      <c r="F172" s="339" t="s">
        <v>337</v>
      </c>
    </row>
    <row r="173" spans="2:6">
      <c r="B173" s="536"/>
      <c r="C173" s="537"/>
      <c r="D173" s="538"/>
      <c r="E173" s="345" t="s">
        <v>627</v>
      </c>
      <c r="F173" s="339" t="s">
        <v>337</v>
      </c>
    </row>
    <row r="174" spans="2:6">
      <c r="B174" s="536"/>
      <c r="C174" s="537"/>
      <c r="D174" s="538"/>
      <c r="E174" s="345" t="s">
        <v>628</v>
      </c>
      <c r="F174" s="339" t="s">
        <v>337</v>
      </c>
    </row>
    <row r="175" spans="2:6">
      <c r="B175" s="536"/>
      <c r="C175" s="537"/>
      <c r="D175" s="538"/>
      <c r="E175" s="345" t="s">
        <v>629</v>
      </c>
      <c r="F175" s="339" t="s">
        <v>337</v>
      </c>
    </row>
    <row r="176" spans="2:6">
      <c r="B176" s="536"/>
      <c r="C176" s="537"/>
      <c r="D176" s="538" t="s">
        <v>630</v>
      </c>
      <c r="E176" s="344" t="s">
        <v>631</v>
      </c>
      <c r="F176" s="339" t="s">
        <v>337</v>
      </c>
    </row>
    <row r="177" spans="2:6">
      <c r="B177" s="536"/>
      <c r="C177" s="537"/>
      <c r="D177" s="538"/>
      <c r="E177" s="345" t="s">
        <v>632</v>
      </c>
      <c r="F177" s="339" t="s">
        <v>337</v>
      </c>
    </row>
    <row r="178" spans="2:6">
      <c r="B178" s="536"/>
      <c r="C178" s="537"/>
      <c r="D178" s="538"/>
      <c r="E178" s="345" t="s">
        <v>633</v>
      </c>
      <c r="F178" s="339" t="s">
        <v>337</v>
      </c>
    </row>
    <row r="179" spans="2:6">
      <c r="B179" s="536"/>
      <c r="C179" s="537"/>
      <c r="D179" s="538" t="s">
        <v>634</v>
      </c>
      <c r="E179" s="344" t="s">
        <v>635</v>
      </c>
      <c r="F179" s="339" t="s">
        <v>337</v>
      </c>
    </row>
    <row r="180" spans="2:6">
      <c r="B180" s="536"/>
      <c r="C180" s="537"/>
      <c r="D180" s="538"/>
      <c r="E180" s="345" t="s">
        <v>636</v>
      </c>
      <c r="F180" s="339" t="s">
        <v>337</v>
      </c>
    </row>
    <row r="181" spans="2:6">
      <c r="B181" s="536"/>
      <c r="C181" s="537"/>
      <c r="D181" s="538"/>
      <c r="E181" s="345" t="s">
        <v>637</v>
      </c>
      <c r="F181" s="339" t="s">
        <v>337</v>
      </c>
    </row>
    <row r="182" spans="2:6">
      <c r="B182" s="536"/>
      <c r="C182" s="537"/>
      <c r="D182" s="538" t="s">
        <v>638</v>
      </c>
      <c r="E182" s="344" t="s">
        <v>639</v>
      </c>
      <c r="F182" s="339" t="s">
        <v>337</v>
      </c>
    </row>
    <row r="183" spans="2:6">
      <c r="B183" s="536"/>
      <c r="C183" s="537"/>
      <c r="D183" s="538"/>
      <c r="E183" s="345" t="s">
        <v>640</v>
      </c>
      <c r="F183" s="339" t="s">
        <v>337</v>
      </c>
    </row>
    <row r="184" spans="2:6">
      <c r="B184" s="536"/>
      <c r="C184" s="537"/>
      <c r="D184" s="538"/>
      <c r="E184" s="345" t="s">
        <v>641</v>
      </c>
      <c r="F184" s="339" t="s">
        <v>337</v>
      </c>
    </row>
    <row r="185" spans="2:6">
      <c r="B185" s="536"/>
      <c r="C185" s="537"/>
      <c r="D185" s="538"/>
      <c r="E185" s="345" t="s">
        <v>642</v>
      </c>
      <c r="F185" s="339" t="s">
        <v>337</v>
      </c>
    </row>
    <row r="186" spans="2:6">
      <c r="B186" s="536"/>
      <c r="C186" s="537"/>
      <c r="D186" s="538"/>
      <c r="E186" s="345" t="s">
        <v>643</v>
      </c>
      <c r="F186" s="339" t="s">
        <v>337</v>
      </c>
    </row>
    <row r="187" spans="2:6">
      <c r="B187" s="536"/>
      <c r="C187" s="537"/>
      <c r="D187" s="538"/>
      <c r="E187" s="345" t="s">
        <v>644</v>
      </c>
      <c r="F187" s="339" t="s">
        <v>337</v>
      </c>
    </row>
    <row r="188" spans="2:6">
      <c r="B188" s="536"/>
      <c r="C188" s="537"/>
      <c r="D188" s="538"/>
      <c r="E188" s="345" t="s">
        <v>645</v>
      </c>
      <c r="F188" s="339" t="s">
        <v>337</v>
      </c>
    </row>
    <row r="189" spans="2:6">
      <c r="B189" s="536"/>
      <c r="C189" s="537"/>
      <c r="D189" s="538"/>
      <c r="E189" s="345" t="s">
        <v>646</v>
      </c>
      <c r="F189" s="339" t="s">
        <v>337</v>
      </c>
    </row>
    <row r="190" spans="2:6">
      <c r="B190" s="533" t="s">
        <v>423</v>
      </c>
      <c r="C190" s="534" t="s">
        <v>647</v>
      </c>
      <c r="D190" s="535"/>
      <c r="E190" s="343" t="s">
        <v>648</v>
      </c>
      <c r="F190" s="339" t="s">
        <v>337</v>
      </c>
    </row>
    <row r="191" spans="2:6">
      <c r="B191" s="536"/>
      <c r="C191" s="537"/>
      <c r="D191" s="538" t="s">
        <v>649</v>
      </c>
      <c r="E191" s="344" t="s">
        <v>650</v>
      </c>
      <c r="F191" s="339" t="s">
        <v>337</v>
      </c>
    </row>
    <row r="192" spans="2:6">
      <c r="B192" s="536"/>
      <c r="C192" s="537"/>
      <c r="D192" s="538"/>
      <c r="E192" s="345" t="s">
        <v>651</v>
      </c>
      <c r="F192" s="339" t="s">
        <v>337</v>
      </c>
    </row>
    <row r="193" spans="2:6">
      <c r="B193" s="536"/>
      <c r="C193" s="537"/>
      <c r="D193" s="538"/>
      <c r="E193" s="345" t="s">
        <v>652</v>
      </c>
      <c r="F193" s="339" t="s">
        <v>337</v>
      </c>
    </row>
    <row r="194" spans="2:6">
      <c r="B194" s="536"/>
      <c r="C194" s="537"/>
      <c r="D194" s="538" t="s">
        <v>653</v>
      </c>
      <c r="E194" s="344" t="s">
        <v>654</v>
      </c>
      <c r="F194" s="339" t="s">
        <v>337</v>
      </c>
    </row>
    <row r="195" spans="2:6">
      <c r="B195" s="536"/>
      <c r="C195" s="537"/>
      <c r="D195" s="538"/>
      <c r="E195" s="345" t="s">
        <v>655</v>
      </c>
      <c r="F195" s="339" t="s">
        <v>337</v>
      </c>
    </row>
    <row r="196" spans="2:6">
      <c r="B196" s="536"/>
      <c r="C196" s="537"/>
      <c r="D196" s="538"/>
      <c r="E196" s="345" t="s">
        <v>656</v>
      </c>
      <c r="F196" s="339" t="s">
        <v>337</v>
      </c>
    </row>
    <row r="197" spans="2:6">
      <c r="B197" s="536"/>
      <c r="C197" s="537"/>
      <c r="D197" s="538" t="s">
        <v>657</v>
      </c>
      <c r="E197" s="344" t="s">
        <v>658</v>
      </c>
      <c r="F197" s="339" t="s">
        <v>337</v>
      </c>
    </row>
    <row r="198" spans="2:6">
      <c r="B198" s="536"/>
      <c r="C198" s="537"/>
      <c r="D198" s="538"/>
      <c r="E198" s="345" t="s">
        <v>659</v>
      </c>
      <c r="F198" s="339" t="s">
        <v>337</v>
      </c>
    </row>
    <row r="199" spans="2:6">
      <c r="B199" s="536"/>
      <c r="C199" s="537"/>
      <c r="D199" s="538"/>
      <c r="E199" s="345" t="s">
        <v>660</v>
      </c>
      <c r="F199" s="339" t="s">
        <v>337</v>
      </c>
    </row>
    <row r="200" spans="2:6">
      <c r="B200" s="536"/>
      <c r="C200" s="537"/>
      <c r="D200" s="538"/>
      <c r="E200" s="345" t="s">
        <v>661</v>
      </c>
      <c r="F200" s="339" t="s">
        <v>337</v>
      </c>
    </row>
    <row r="201" spans="2:6">
      <c r="B201" s="536"/>
      <c r="C201" s="537"/>
      <c r="D201" s="538" t="s">
        <v>662</v>
      </c>
      <c r="E201" s="344" t="s">
        <v>663</v>
      </c>
      <c r="F201" s="339" t="s">
        <v>337</v>
      </c>
    </row>
    <row r="202" spans="2:6">
      <c r="B202" s="536"/>
      <c r="C202" s="537"/>
      <c r="D202" s="538"/>
      <c r="E202" s="345" t="s">
        <v>664</v>
      </c>
      <c r="F202" s="339" t="s">
        <v>337</v>
      </c>
    </row>
    <row r="203" spans="2:6">
      <c r="B203" s="536"/>
      <c r="C203" s="537"/>
      <c r="D203" s="538"/>
      <c r="E203" s="345" t="s">
        <v>665</v>
      </c>
      <c r="F203" s="339" t="s">
        <v>337</v>
      </c>
    </row>
    <row r="204" spans="2:6">
      <c r="B204" s="536"/>
      <c r="C204" s="537"/>
      <c r="D204" s="538"/>
      <c r="E204" s="345" t="s">
        <v>666</v>
      </c>
      <c r="F204" s="339" t="s">
        <v>337</v>
      </c>
    </row>
    <row r="205" spans="2:6">
      <c r="B205" s="536"/>
      <c r="C205" s="537"/>
      <c r="D205" s="538"/>
      <c r="E205" s="345" t="s">
        <v>667</v>
      </c>
      <c r="F205" s="339" t="s">
        <v>337</v>
      </c>
    </row>
    <row r="206" spans="2:6">
      <c r="B206" s="536"/>
      <c r="C206" s="537"/>
      <c r="D206" s="538" t="s">
        <v>668</v>
      </c>
      <c r="E206" s="344" t="s">
        <v>669</v>
      </c>
      <c r="F206" s="339" t="s">
        <v>337</v>
      </c>
    </row>
    <row r="207" spans="2:6">
      <c r="B207" s="536"/>
      <c r="C207" s="537"/>
      <c r="D207" s="538"/>
      <c r="E207" s="345" t="s">
        <v>670</v>
      </c>
      <c r="F207" s="339" t="s">
        <v>337</v>
      </c>
    </row>
    <row r="208" spans="2:6">
      <c r="B208" s="536"/>
      <c r="C208" s="537"/>
      <c r="D208" s="538"/>
      <c r="E208" s="345" t="s">
        <v>671</v>
      </c>
      <c r="F208" s="339" t="s">
        <v>337</v>
      </c>
    </row>
    <row r="209" spans="1:6">
      <c r="B209" s="536"/>
      <c r="C209" s="537"/>
      <c r="D209" s="538" t="s">
        <v>672</v>
      </c>
      <c r="E209" s="344" t="s">
        <v>673</v>
      </c>
      <c r="F209" s="339" t="s">
        <v>337</v>
      </c>
    </row>
    <row r="210" spans="1:6">
      <c r="B210" s="536"/>
      <c r="C210" s="537"/>
      <c r="D210" s="538"/>
      <c r="E210" s="345" t="s">
        <v>674</v>
      </c>
      <c r="F210" s="339" t="s">
        <v>337</v>
      </c>
    </row>
    <row r="211" spans="1:6">
      <c r="B211" s="536"/>
      <c r="C211" s="537"/>
      <c r="D211" s="538"/>
      <c r="E211" s="345" t="s">
        <v>675</v>
      </c>
      <c r="F211" s="339" t="s">
        <v>337</v>
      </c>
    </row>
    <row r="212" spans="1:6">
      <c r="B212" s="536"/>
      <c r="C212" s="537"/>
      <c r="D212" s="538"/>
      <c r="E212" s="345" t="s">
        <v>676</v>
      </c>
      <c r="F212" s="339" t="s">
        <v>337</v>
      </c>
    </row>
    <row r="213" spans="1:6">
      <c r="B213" s="536"/>
      <c r="C213" s="537"/>
      <c r="D213" s="538"/>
      <c r="E213" s="345" t="s">
        <v>677</v>
      </c>
      <c r="F213" s="339" t="s">
        <v>337</v>
      </c>
    </row>
    <row r="214" spans="1:6">
      <c r="B214" s="553"/>
      <c r="C214" s="554"/>
      <c r="D214" s="555"/>
      <c r="E214" s="341"/>
      <c r="F214" s="339"/>
    </row>
    <row r="215" spans="1:6">
      <c r="B215" s="553"/>
      <c r="C215" s="554"/>
      <c r="D215" s="555"/>
      <c r="E215" s="341"/>
      <c r="F215" s="339"/>
    </row>
    <row r="216" spans="1:6" ht="17.25" thickBot="1">
      <c r="A216" s="347" t="s">
        <v>678</v>
      </c>
      <c r="C216" s="546"/>
      <c r="F216" s="339" t="s">
        <v>679</v>
      </c>
    </row>
    <row r="217" spans="1:6">
      <c r="B217" s="551" t="s">
        <v>680</v>
      </c>
      <c r="C217" s="552"/>
      <c r="D217" s="551"/>
      <c r="E217" s="342"/>
      <c r="F217" s="339"/>
    </row>
    <row r="218" spans="1:6">
      <c r="B218" s="539" t="s">
        <v>423</v>
      </c>
      <c r="C218" s="540" t="s">
        <v>681</v>
      </c>
      <c r="D218" s="539"/>
      <c r="E218" s="348" t="s">
        <v>682</v>
      </c>
      <c r="F218" s="339" t="s">
        <v>679</v>
      </c>
    </row>
    <row r="219" spans="1:6">
      <c r="B219" s="541"/>
      <c r="C219" s="542"/>
      <c r="D219" s="543" t="s">
        <v>683</v>
      </c>
      <c r="E219" s="341" t="s">
        <v>684</v>
      </c>
      <c r="F219" s="339" t="s">
        <v>679</v>
      </c>
    </row>
    <row r="220" spans="1:6">
      <c r="B220" s="541"/>
      <c r="C220" s="542"/>
      <c r="D220" s="543"/>
      <c r="E220" s="349" t="s">
        <v>685</v>
      </c>
      <c r="F220" s="339" t="s">
        <v>679</v>
      </c>
    </row>
    <row r="221" spans="1:6">
      <c r="B221" s="541"/>
      <c r="C221" s="542"/>
      <c r="D221" s="543"/>
      <c r="E221" s="349" t="s">
        <v>686</v>
      </c>
      <c r="F221" s="339" t="s">
        <v>679</v>
      </c>
    </row>
    <row r="222" spans="1:6">
      <c r="B222" s="541"/>
      <c r="C222" s="542"/>
      <c r="D222" s="543" t="s">
        <v>687</v>
      </c>
      <c r="E222" s="341" t="s">
        <v>688</v>
      </c>
      <c r="F222" s="339" t="s">
        <v>679</v>
      </c>
    </row>
    <row r="223" spans="1:6">
      <c r="B223" s="541"/>
      <c r="C223" s="542"/>
      <c r="D223" s="543"/>
      <c r="E223" s="349" t="s">
        <v>689</v>
      </c>
      <c r="F223" s="339" t="s">
        <v>679</v>
      </c>
    </row>
    <row r="224" spans="1:6">
      <c r="B224" s="541"/>
      <c r="C224" s="542"/>
      <c r="D224" s="543"/>
      <c r="E224" s="349" t="s">
        <v>690</v>
      </c>
      <c r="F224" s="339" t="s">
        <v>679</v>
      </c>
    </row>
    <row r="225" spans="2:6">
      <c r="B225" s="541"/>
      <c r="C225" s="542"/>
      <c r="D225" s="543"/>
      <c r="E225" s="349" t="s">
        <v>691</v>
      </c>
      <c r="F225" s="339" t="s">
        <v>679</v>
      </c>
    </row>
    <row r="226" spans="2:6">
      <c r="B226" s="541"/>
      <c r="C226" s="542"/>
      <c r="D226" s="543"/>
      <c r="E226" s="349" t="s">
        <v>692</v>
      </c>
      <c r="F226" s="339" t="s">
        <v>679</v>
      </c>
    </row>
    <row r="227" spans="2:6">
      <c r="B227" s="541"/>
      <c r="C227" s="542"/>
      <c r="D227" s="543"/>
      <c r="E227" s="349" t="s">
        <v>693</v>
      </c>
      <c r="F227" s="339" t="s">
        <v>679</v>
      </c>
    </row>
    <row r="228" spans="2:6">
      <c r="B228" s="541"/>
      <c r="C228" s="542"/>
      <c r="D228" s="543" t="s">
        <v>694</v>
      </c>
      <c r="E228" s="341" t="s">
        <v>695</v>
      </c>
      <c r="F228" s="339" t="s">
        <v>679</v>
      </c>
    </row>
    <row r="229" spans="2:6">
      <c r="B229" s="541"/>
      <c r="C229" s="542"/>
      <c r="D229" s="543"/>
      <c r="E229" s="349" t="s">
        <v>696</v>
      </c>
      <c r="F229" s="339" t="s">
        <v>679</v>
      </c>
    </row>
    <row r="230" spans="2:6">
      <c r="B230" s="541"/>
      <c r="C230" s="542"/>
      <c r="D230" s="543"/>
      <c r="E230" s="349" t="s">
        <v>697</v>
      </c>
      <c r="F230" s="339" t="s">
        <v>679</v>
      </c>
    </row>
    <row r="231" spans="2:6">
      <c r="B231" s="541"/>
      <c r="C231" s="542"/>
      <c r="D231" s="543"/>
      <c r="E231" s="349" t="s">
        <v>698</v>
      </c>
      <c r="F231" s="339" t="s">
        <v>679</v>
      </c>
    </row>
    <row r="232" spans="2:6">
      <c r="B232" s="541"/>
      <c r="C232" s="542"/>
      <c r="D232" s="543"/>
      <c r="E232" s="349" t="s">
        <v>699</v>
      </c>
      <c r="F232" s="339" t="s">
        <v>679</v>
      </c>
    </row>
    <row r="233" spans="2:6">
      <c r="B233" s="541"/>
      <c r="C233" s="542"/>
      <c r="D233" s="543"/>
      <c r="E233" s="349" t="s">
        <v>700</v>
      </c>
      <c r="F233" s="339" t="s">
        <v>679</v>
      </c>
    </row>
    <row r="234" spans="2:6">
      <c r="B234" s="541"/>
      <c r="C234" s="542"/>
      <c r="D234" s="543"/>
      <c r="E234" s="349" t="s">
        <v>701</v>
      </c>
      <c r="F234" s="339" t="s">
        <v>679</v>
      </c>
    </row>
    <row r="235" spans="2:6">
      <c r="B235" s="541"/>
      <c r="C235" s="542"/>
      <c r="D235" s="543"/>
      <c r="E235" s="349" t="s">
        <v>702</v>
      </c>
      <c r="F235" s="339" t="s">
        <v>679</v>
      </c>
    </row>
    <row r="236" spans="2:6">
      <c r="B236" s="541"/>
      <c r="C236" s="542"/>
      <c r="D236" s="543" t="s">
        <v>703</v>
      </c>
      <c r="E236" s="341" t="s">
        <v>704</v>
      </c>
      <c r="F236" s="339" t="s">
        <v>679</v>
      </c>
    </row>
    <row r="237" spans="2:6">
      <c r="B237" s="541"/>
      <c r="C237" s="542"/>
      <c r="D237" s="543"/>
      <c r="E237" s="349" t="s">
        <v>705</v>
      </c>
      <c r="F237" s="339" t="s">
        <v>679</v>
      </c>
    </row>
    <row r="238" spans="2:6">
      <c r="B238" s="541"/>
      <c r="C238" s="542"/>
      <c r="D238" s="543"/>
      <c r="E238" s="349" t="s">
        <v>706</v>
      </c>
      <c r="F238" s="339" t="s">
        <v>679</v>
      </c>
    </row>
    <row r="239" spans="2:6">
      <c r="B239" s="541"/>
      <c r="C239" s="542"/>
      <c r="D239" s="543" t="s">
        <v>707</v>
      </c>
      <c r="E239" s="341" t="s">
        <v>708</v>
      </c>
      <c r="F239" s="339" t="s">
        <v>679</v>
      </c>
    </row>
    <row r="240" spans="2:6">
      <c r="B240" s="541"/>
      <c r="C240" s="542"/>
      <c r="D240" s="543"/>
      <c r="E240" s="349" t="s">
        <v>709</v>
      </c>
      <c r="F240" s="339" t="s">
        <v>679</v>
      </c>
    </row>
    <row r="241" spans="2:6">
      <c r="B241" s="541"/>
      <c r="C241" s="542"/>
      <c r="D241" s="543"/>
      <c r="E241" s="349" t="s">
        <v>710</v>
      </c>
      <c r="F241" s="339" t="s">
        <v>679</v>
      </c>
    </row>
    <row r="242" spans="2:6">
      <c r="B242" s="541"/>
      <c r="C242" s="542"/>
      <c r="D242" s="543"/>
      <c r="E242" s="349" t="s">
        <v>711</v>
      </c>
      <c r="F242" s="339" t="s">
        <v>679</v>
      </c>
    </row>
    <row r="243" spans="2:6">
      <c r="B243" s="541"/>
      <c r="C243" s="542"/>
      <c r="D243" s="543"/>
      <c r="E243" s="349" t="s">
        <v>712</v>
      </c>
      <c r="F243" s="339" t="s">
        <v>679</v>
      </c>
    </row>
    <row r="244" spans="2:6">
      <c r="B244" s="541"/>
      <c r="C244" s="542"/>
      <c r="D244" s="543"/>
      <c r="E244" s="349" t="s">
        <v>713</v>
      </c>
      <c r="F244" s="339" t="s">
        <v>679</v>
      </c>
    </row>
    <row r="245" spans="2:6">
      <c r="B245" s="541"/>
      <c r="C245" s="542"/>
      <c r="D245" s="543" t="s">
        <v>714</v>
      </c>
      <c r="E245" s="341" t="s">
        <v>715</v>
      </c>
      <c r="F245" s="339" t="s">
        <v>679</v>
      </c>
    </row>
    <row r="246" spans="2:6">
      <c r="B246" s="541"/>
      <c r="C246" s="542"/>
      <c r="D246" s="543"/>
      <c r="E246" s="349" t="s">
        <v>716</v>
      </c>
      <c r="F246" s="339" t="s">
        <v>679</v>
      </c>
    </row>
    <row r="247" spans="2:6">
      <c r="B247" s="541"/>
      <c r="C247" s="542"/>
      <c r="D247" s="543"/>
      <c r="E247" s="349" t="s">
        <v>717</v>
      </c>
      <c r="F247" s="339" t="s">
        <v>679</v>
      </c>
    </row>
    <row r="248" spans="2:6">
      <c r="B248" s="541"/>
      <c r="C248" s="542"/>
      <c r="D248" s="543"/>
      <c r="E248" s="349" t="s">
        <v>718</v>
      </c>
      <c r="F248" s="339" t="s">
        <v>679</v>
      </c>
    </row>
    <row r="249" spans="2:6">
      <c r="B249" s="541"/>
      <c r="C249" s="542"/>
      <c r="D249" s="543" t="s">
        <v>719</v>
      </c>
      <c r="E249" s="341" t="s">
        <v>720</v>
      </c>
      <c r="F249" s="339" t="s">
        <v>679</v>
      </c>
    </row>
    <row r="250" spans="2:6">
      <c r="B250" s="541"/>
      <c r="C250" s="542"/>
      <c r="D250" s="543"/>
      <c r="E250" s="349" t="s">
        <v>721</v>
      </c>
      <c r="F250" s="339" t="s">
        <v>679</v>
      </c>
    </row>
    <row r="251" spans="2:6">
      <c r="B251" s="541"/>
      <c r="C251" s="542"/>
      <c r="D251" s="543"/>
      <c r="E251" s="349" t="s">
        <v>722</v>
      </c>
      <c r="F251" s="339" t="s">
        <v>679</v>
      </c>
    </row>
    <row r="252" spans="2:6">
      <c r="B252" s="541"/>
      <c r="C252" s="542"/>
      <c r="D252" s="543"/>
      <c r="E252" s="349" t="s">
        <v>723</v>
      </c>
      <c r="F252" s="339" t="s">
        <v>679</v>
      </c>
    </row>
    <row r="253" spans="2:6">
      <c r="B253" s="541"/>
      <c r="C253" s="542"/>
      <c r="D253" s="543" t="s">
        <v>724</v>
      </c>
      <c r="E253" s="341" t="s">
        <v>725</v>
      </c>
      <c r="F253" s="339" t="s">
        <v>679</v>
      </c>
    </row>
    <row r="254" spans="2:6">
      <c r="B254" s="541"/>
      <c r="C254" s="542"/>
      <c r="D254" s="543"/>
      <c r="E254" s="349" t="s">
        <v>726</v>
      </c>
      <c r="F254" s="339" t="s">
        <v>679</v>
      </c>
    </row>
    <row r="255" spans="2:6">
      <c r="B255" s="541"/>
      <c r="C255" s="542"/>
      <c r="D255" s="543"/>
      <c r="E255" s="349" t="s">
        <v>727</v>
      </c>
      <c r="F255" s="339" t="s">
        <v>679</v>
      </c>
    </row>
    <row r="256" spans="2:6">
      <c r="B256" s="541"/>
      <c r="C256" s="542"/>
      <c r="D256" s="543"/>
      <c r="E256" s="349" t="s">
        <v>728</v>
      </c>
      <c r="F256" s="339" t="s">
        <v>679</v>
      </c>
    </row>
    <row r="257" spans="2:6">
      <c r="B257" s="541"/>
      <c r="C257" s="542"/>
      <c r="D257" s="543"/>
      <c r="E257" s="349" t="s">
        <v>729</v>
      </c>
      <c r="F257" s="339" t="s">
        <v>679</v>
      </c>
    </row>
    <row r="258" spans="2:6">
      <c r="B258" s="541"/>
      <c r="C258" s="542"/>
      <c r="D258" s="543"/>
      <c r="E258" s="349" t="s">
        <v>730</v>
      </c>
      <c r="F258" s="339" t="s">
        <v>679</v>
      </c>
    </row>
    <row r="259" spans="2:6">
      <c r="B259" s="541"/>
      <c r="C259" s="542"/>
      <c r="D259" s="543" t="s">
        <v>731</v>
      </c>
      <c r="E259" s="341" t="s">
        <v>732</v>
      </c>
      <c r="F259" s="339" t="s">
        <v>679</v>
      </c>
    </row>
    <row r="260" spans="2:6">
      <c r="B260" s="541"/>
      <c r="C260" s="542"/>
      <c r="D260" s="543"/>
      <c r="E260" s="349" t="s">
        <v>733</v>
      </c>
      <c r="F260" s="339" t="s">
        <v>679</v>
      </c>
    </row>
    <row r="261" spans="2:6">
      <c r="B261" s="541"/>
      <c r="C261" s="542"/>
      <c r="D261" s="543"/>
      <c r="E261" s="349" t="s">
        <v>734</v>
      </c>
      <c r="F261" s="339" t="s">
        <v>679</v>
      </c>
    </row>
    <row r="262" spans="2:6">
      <c r="B262" s="541"/>
      <c r="C262" s="542"/>
      <c r="D262" s="543" t="s">
        <v>735</v>
      </c>
      <c r="E262" s="341" t="s">
        <v>736</v>
      </c>
      <c r="F262" s="339" t="s">
        <v>679</v>
      </c>
    </row>
    <row r="263" spans="2:6">
      <c r="B263" s="541"/>
      <c r="C263" s="542"/>
      <c r="D263" s="543"/>
      <c r="E263" s="349" t="s">
        <v>737</v>
      </c>
      <c r="F263" s="339" t="s">
        <v>679</v>
      </c>
    </row>
    <row r="264" spans="2:6">
      <c r="B264" s="541"/>
      <c r="C264" s="542"/>
      <c r="D264" s="543"/>
      <c r="E264" s="349" t="s">
        <v>738</v>
      </c>
      <c r="F264" s="339" t="s">
        <v>679</v>
      </c>
    </row>
    <row r="265" spans="2:6">
      <c r="B265" s="541"/>
      <c r="C265" s="542"/>
      <c r="D265" s="543"/>
      <c r="E265" s="349" t="s">
        <v>739</v>
      </c>
      <c r="F265" s="339" t="s">
        <v>679</v>
      </c>
    </row>
    <row r="266" spans="2:6">
      <c r="B266" s="541"/>
      <c r="C266" s="542"/>
      <c r="D266" s="543"/>
      <c r="E266" s="349" t="s">
        <v>740</v>
      </c>
      <c r="F266" s="339" t="s">
        <v>679</v>
      </c>
    </row>
    <row r="267" spans="2:6">
      <c r="B267" s="541"/>
      <c r="C267" s="542"/>
      <c r="D267" s="543"/>
      <c r="E267" s="349" t="s">
        <v>741</v>
      </c>
      <c r="F267" s="339" t="s">
        <v>679</v>
      </c>
    </row>
    <row r="268" spans="2:6">
      <c r="B268" s="541"/>
      <c r="C268" s="542"/>
      <c r="D268" s="543"/>
      <c r="E268" s="349" t="s">
        <v>742</v>
      </c>
      <c r="F268" s="339" t="s">
        <v>679</v>
      </c>
    </row>
    <row r="269" spans="2:6">
      <c r="B269" s="541"/>
      <c r="C269" s="542"/>
      <c r="D269" s="543"/>
      <c r="E269" s="349" t="s">
        <v>743</v>
      </c>
      <c r="F269" s="339" t="s">
        <v>679</v>
      </c>
    </row>
    <row r="270" spans="2:6">
      <c r="B270" s="541"/>
      <c r="C270" s="542"/>
      <c r="D270" s="543"/>
      <c r="E270" s="349" t="s">
        <v>744</v>
      </c>
      <c r="F270" s="339" t="s">
        <v>679</v>
      </c>
    </row>
    <row r="271" spans="2:6">
      <c r="B271" s="541"/>
      <c r="C271" s="542"/>
      <c r="D271" s="543"/>
      <c r="E271" s="349" t="s">
        <v>745</v>
      </c>
      <c r="F271" s="339" t="s">
        <v>679</v>
      </c>
    </row>
    <row r="272" spans="2:6">
      <c r="B272" s="539" t="s">
        <v>423</v>
      </c>
      <c r="C272" s="540" t="s">
        <v>746</v>
      </c>
      <c r="D272" s="544"/>
      <c r="E272" s="348" t="s">
        <v>747</v>
      </c>
      <c r="F272" s="339" t="s">
        <v>679</v>
      </c>
    </row>
    <row r="273" spans="2:6">
      <c r="B273" s="541"/>
      <c r="C273" s="542"/>
      <c r="D273" s="543" t="s">
        <v>748</v>
      </c>
      <c r="E273" s="341" t="s">
        <v>749</v>
      </c>
      <c r="F273" s="339" t="s">
        <v>679</v>
      </c>
    </row>
    <row r="274" spans="2:6">
      <c r="B274" s="541"/>
      <c r="C274" s="542"/>
      <c r="D274" s="543"/>
      <c r="E274" s="349" t="s">
        <v>750</v>
      </c>
      <c r="F274" s="339" t="s">
        <v>679</v>
      </c>
    </row>
    <row r="275" spans="2:6">
      <c r="B275" s="541"/>
      <c r="C275" s="542"/>
      <c r="D275" s="543"/>
      <c r="E275" s="349" t="s">
        <v>751</v>
      </c>
      <c r="F275" s="339" t="s">
        <v>679</v>
      </c>
    </row>
    <row r="276" spans="2:6">
      <c r="B276" s="541"/>
      <c r="C276" s="542"/>
      <c r="D276" s="543" t="s">
        <v>752</v>
      </c>
      <c r="E276" s="341" t="s">
        <v>753</v>
      </c>
      <c r="F276" s="339" t="s">
        <v>679</v>
      </c>
    </row>
    <row r="277" spans="2:6">
      <c r="B277" s="541"/>
      <c r="C277" s="542"/>
      <c r="D277" s="543"/>
      <c r="E277" s="349" t="s">
        <v>754</v>
      </c>
      <c r="F277" s="339" t="s">
        <v>679</v>
      </c>
    </row>
    <row r="278" spans="2:6">
      <c r="B278" s="541"/>
      <c r="C278" s="542"/>
      <c r="D278" s="543" t="s">
        <v>755</v>
      </c>
      <c r="E278" s="341" t="s">
        <v>756</v>
      </c>
      <c r="F278" s="339" t="s">
        <v>679</v>
      </c>
    </row>
    <row r="279" spans="2:6">
      <c r="B279" s="541"/>
      <c r="C279" s="542"/>
      <c r="D279" s="543"/>
      <c r="E279" s="349" t="s">
        <v>757</v>
      </c>
      <c r="F279" s="339" t="s">
        <v>679</v>
      </c>
    </row>
    <row r="280" spans="2:6">
      <c r="B280" s="541"/>
      <c r="C280" s="542"/>
      <c r="D280" s="543"/>
      <c r="E280" s="349" t="s">
        <v>758</v>
      </c>
      <c r="F280" s="339" t="s">
        <v>679</v>
      </c>
    </row>
    <row r="281" spans="2:6">
      <c r="B281" s="541"/>
      <c r="C281" s="542"/>
      <c r="D281" s="543"/>
      <c r="E281" s="349" t="s">
        <v>759</v>
      </c>
      <c r="F281" s="339" t="s">
        <v>679</v>
      </c>
    </row>
    <row r="282" spans="2:6">
      <c r="B282" s="541"/>
      <c r="C282" s="542"/>
      <c r="D282" s="543"/>
      <c r="E282" s="349" t="s">
        <v>760</v>
      </c>
      <c r="F282" s="339" t="s">
        <v>679</v>
      </c>
    </row>
    <row r="283" spans="2:6">
      <c r="B283" s="541"/>
      <c r="C283" s="542"/>
      <c r="D283" s="543" t="s">
        <v>761</v>
      </c>
      <c r="E283" s="341" t="s">
        <v>762</v>
      </c>
      <c r="F283" s="339" t="s">
        <v>679</v>
      </c>
    </row>
    <row r="284" spans="2:6">
      <c r="B284" s="541"/>
      <c r="C284" s="542"/>
      <c r="D284" s="543"/>
      <c r="E284" s="349" t="s">
        <v>763</v>
      </c>
      <c r="F284" s="339" t="s">
        <v>679</v>
      </c>
    </row>
    <row r="285" spans="2:6">
      <c r="B285" s="541"/>
      <c r="C285" s="542"/>
      <c r="D285" s="543"/>
      <c r="E285" s="349" t="s">
        <v>764</v>
      </c>
      <c r="F285" s="339" t="s">
        <v>679</v>
      </c>
    </row>
    <row r="286" spans="2:6">
      <c r="B286" s="541"/>
      <c r="C286" s="542"/>
      <c r="D286" s="543" t="s">
        <v>765</v>
      </c>
      <c r="E286" s="341" t="s">
        <v>766</v>
      </c>
      <c r="F286" s="339" t="s">
        <v>679</v>
      </c>
    </row>
    <row r="287" spans="2:6">
      <c r="B287" s="541"/>
      <c r="C287" s="542"/>
      <c r="D287" s="543"/>
      <c r="E287" s="349" t="s">
        <v>767</v>
      </c>
      <c r="F287" s="339" t="s">
        <v>679</v>
      </c>
    </row>
    <row r="288" spans="2:6">
      <c r="B288" s="541"/>
      <c r="C288" s="542"/>
      <c r="D288" s="543" t="s">
        <v>768</v>
      </c>
      <c r="E288" s="341" t="s">
        <v>769</v>
      </c>
      <c r="F288" s="339" t="s">
        <v>679</v>
      </c>
    </row>
    <row r="289" spans="2:6">
      <c r="B289" s="541"/>
      <c r="C289" s="542"/>
      <c r="D289" s="543"/>
      <c r="E289" s="349" t="s">
        <v>770</v>
      </c>
      <c r="F289" s="339" t="s">
        <v>679</v>
      </c>
    </row>
    <row r="290" spans="2:6">
      <c r="B290" s="541"/>
      <c r="C290" s="542"/>
      <c r="D290" s="543"/>
      <c r="E290" s="349" t="s">
        <v>771</v>
      </c>
      <c r="F290" s="339" t="s">
        <v>679</v>
      </c>
    </row>
    <row r="291" spans="2:6">
      <c r="B291" s="541"/>
      <c r="C291" s="542"/>
      <c r="D291" s="543" t="s">
        <v>772</v>
      </c>
      <c r="E291" s="341" t="s">
        <v>773</v>
      </c>
      <c r="F291" s="339" t="s">
        <v>679</v>
      </c>
    </row>
    <row r="292" spans="2:6">
      <c r="B292" s="541"/>
      <c r="C292" s="542"/>
      <c r="D292" s="543"/>
      <c r="E292" s="349" t="s">
        <v>774</v>
      </c>
      <c r="F292" s="339" t="s">
        <v>679</v>
      </c>
    </row>
    <row r="293" spans="2:6">
      <c r="B293" s="541"/>
      <c r="C293" s="542"/>
      <c r="D293" s="543"/>
      <c r="E293" s="349" t="s">
        <v>775</v>
      </c>
      <c r="F293" s="339" t="s">
        <v>679</v>
      </c>
    </row>
    <row r="294" spans="2:6">
      <c r="B294" s="541"/>
      <c r="C294" s="542"/>
      <c r="D294" s="543"/>
      <c r="E294" s="349" t="s">
        <v>776</v>
      </c>
      <c r="F294" s="339" t="s">
        <v>679</v>
      </c>
    </row>
    <row r="295" spans="2:6">
      <c r="B295" s="539" t="s">
        <v>423</v>
      </c>
      <c r="C295" s="540" t="s">
        <v>777</v>
      </c>
      <c r="D295" s="544"/>
      <c r="E295" s="348" t="s">
        <v>778</v>
      </c>
      <c r="F295" s="339" t="s">
        <v>679</v>
      </c>
    </row>
    <row r="296" spans="2:6">
      <c r="B296" s="541"/>
      <c r="C296" s="542"/>
      <c r="D296" s="543" t="s">
        <v>779</v>
      </c>
      <c r="E296" s="341" t="s">
        <v>780</v>
      </c>
      <c r="F296" s="339" t="s">
        <v>679</v>
      </c>
    </row>
    <row r="297" spans="2:6">
      <c r="B297" s="541"/>
      <c r="C297" s="542"/>
      <c r="D297" s="543"/>
      <c r="E297" s="349" t="s">
        <v>781</v>
      </c>
      <c r="F297" s="339" t="s">
        <v>679</v>
      </c>
    </row>
    <row r="298" spans="2:6">
      <c r="B298" s="541"/>
      <c r="C298" s="542"/>
      <c r="D298" s="543"/>
      <c r="E298" s="349" t="s">
        <v>782</v>
      </c>
      <c r="F298" s="339" t="s">
        <v>679</v>
      </c>
    </row>
    <row r="299" spans="2:6">
      <c r="B299" s="541"/>
      <c r="C299" s="542"/>
      <c r="D299" s="543" t="s">
        <v>783</v>
      </c>
      <c r="E299" s="341" t="s">
        <v>784</v>
      </c>
      <c r="F299" s="339" t="s">
        <v>679</v>
      </c>
    </row>
    <row r="300" spans="2:6">
      <c r="B300" s="541"/>
      <c r="C300" s="542"/>
      <c r="D300" s="543"/>
      <c r="E300" s="349" t="s">
        <v>785</v>
      </c>
      <c r="F300" s="339" t="s">
        <v>679</v>
      </c>
    </row>
    <row r="301" spans="2:6">
      <c r="B301" s="541"/>
      <c r="C301" s="542"/>
      <c r="D301" s="543"/>
      <c r="E301" s="349" t="s">
        <v>786</v>
      </c>
      <c r="F301" s="339" t="s">
        <v>679</v>
      </c>
    </row>
    <row r="302" spans="2:6">
      <c r="B302" s="541"/>
      <c r="C302" s="542"/>
      <c r="D302" s="543"/>
      <c r="E302" s="349" t="s">
        <v>787</v>
      </c>
      <c r="F302" s="339" t="s">
        <v>679</v>
      </c>
    </row>
    <row r="303" spans="2:6">
      <c r="B303" s="541"/>
      <c r="C303" s="542"/>
      <c r="D303" s="543"/>
      <c r="E303" s="349" t="s">
        <v>788</v>
      </c>
      <c r="F303" s="339" t="s">
        <v>679</v>
      </c>
    </row>
    <row r="304" spans="2:6">
      <c r="B304" s="541"/>
      <c r="C304" s="542"/>
      <c r="D304" s="543"/>
      <c r="E304" s="349" t="s">
        <v>789</v>
      </c>
      <c r="F304" s="339" t="s">
        <v>679</v>
      </c>
    </row>
    <row r="305" spans="2:6">
      <c r="B305" s="541"/>
      <c r="C305" s="542"/>
      <c r="D305" s="543"/>
      <c r="E305" s="349" t="s">
        <v>790</v>
      </c>
      <c r="F305" s="339" t="s">
        <v>679</v>
      </c>
    </row>
    <row r="306" spans="2:6">
      <c r="B306" s="541"/>
      <c r="C306" s="542"/>
      <c r="D306" s="543"/>
      <c r="E306" s="349" t="s">
        <v>791</v>
      </c>
      <c r="F306" s="339" t="s">
        <v>679</v>
      </c>
    </row>
    <row r="307" spans="2:6">
      <c r="B307" s="541"/>
      <c r="C307" s="542"/>
      <c r="D307" s="543"/>
      <c r="E307" s="349" t="s">
        <v>792</v>
      </c>
      <c r="F307" s="339" t="s">
        <v>679</v>
      </c>
    </row>
    <row r="308" spans="2:6">
      <c r="B308" s="541"/>
      <c r="C308" s="542"/>
      <c r="D308" s="543"/>
      <c r="E308" s="349" t="s">
        <v>793</v>
      </c>
      <c r="F308" s="339" t="s">
        <v>679</v>
      </c>
    </row>
    <row r="309" spans="2:6">
      <c r="B309" s="541"/>
      <c r="C309" s="542"/>
      <c r="D309" s="543" t="s">
        <v>794</v>
      </c>
      <c r="E309" s="341" t="s">
        <v>795</v>
      </c>
      <c r="F309" s="339" t="s">
        <v>679</v>
      </c>
    </row>
    <row r="310" spans="2:6">
      <c r="B310" s="541"/>
      <c r="C310" s="542"/>
      <c r="D310" s="543"/>
      <c r="E310" s="349" t="s">
        <v>796</v>
      </c>
      <c r="F310" s="339" t="s">
        <v>679</v>
      </c>
    </row>
    <row r="311" spans="2:6">
      <c r="B311" s="541"/>
      <c r="C311" s="542"/>
      <c r="D311" s="543"/>
      <c r="E311" s="349" t="s">
        <v>797</v>
      </c>
      <c r="F311" s="339" t="s">
        <v>679</v>
      </c>
    </row>
    <row r="312" spans="2:6">
      <c r="B312" s="541"/>
      <c r="C312" s="542"/>
      <c r="D312" s="543"/>
      <c r="E312" s="349" t="s">
        <v>798</v>
      </c>
      <c r="F312" s="339" t="s">
        <v>679</v>
      </c>
    </row>
    <row r="313" spans="2:6">
      <c r="B313" s="541"/>
      <c r="C313" s="542"/>
      <c r="D313" s="543"/>
      <c r="E313" s="349" t="s">
        <v>799</v>
      </c>
      <c r="F313" s="339" t="s">
        <v>679</v>
      </c>
    </row>
    <row r="314" spans="2:6">
      <c r="B314" s="541"/>
      <c r="C314" s="542"/>
      <c r="D314" s="543"/>
      <c r="E314" s="349" t="s">
        <v>800</v>
      </c>
      <c r="F314" s="339" t="s">
        <v>679</v>
      </c>
    </row>
    <row r="315" spans="2:6">
      <c r="B315" s="541"/>
      <c r="C315" s="542"/>
      <c r="D315" s="543"/>
      <c r="E315" s="349" t="s">
        <v>801</v>
      </c>
      <c r="F315" s="339" t="s">
        <v>679</v>
      </c>
    </row>
    <row r="316" spans="2:6">
      <c r="B316" s="541"/>
      <c r="C316" s="542"/>
      <c r="D316" s="543" t="s">
        <v>802</v>
      </c>
      <c r="E316" s="341" t="s">
        <v>803</v>
      </c>
      <c r="F316" s="339" t="s">
        <v>679</v>
      </c>
    </row>
    <row r="317" spans="2:6">
      <c r="B317" s="541"/>
      <c r="C317" s="542"/>
      <c r="D317" s="543"/>
      <c r="E317" s="349" t="s">
        <v>804</v>
      </c>
      <c r="F317" s="339" t="s">
        <v>679</v>
      </c>
    </row>
    <row r="318" spans="2:6">
      <c r="B318" s="541"/>
      <c r="C318" s="542"/>
      <c r="D318" s="543"/>
      <c r="E318" s="349" t="s">
        <v>805</v>
      </c>
      <c r="F318" s="339" t="s">
        <v>679</v>
      </c>
    </row>
    <row r="319" spans="2:6">
      <c r="B319" s="541"/>
      <c r="C319" s="542"/>
      <c r="D319" s="543"/>
      <c r="E319" s="349" t="s">
        <v>806</v>
      </c>
      <c r="F319" s="339" t="s">
        <v>679</v>
      </c>
    </row>
    <row r="320" spans="2:6">
      <c r="B320" s="541"/>
      <c r="C320" s="542"/>
      <c r="D320" s="543" t="s">
        <v>807</v>
      </c>
      <c r="E320" s="341" t="s">
        <v>808</v>
      </c>
      <c r="F320" s="339" t="s">
        <v>679</v>
      </c>
    </row>
    <row r="321" spans="2:6">
      <c r="B321" s="541"/>
      <c r="C321" s="542"/>
      <c r="D321" s="543"/>
      <c r="E321" s="349" t="s">
        <v>809</v>
      </c>
      <c r="F321" s="339" t="s">
        <v>679</v>
      </c>
    </row>
    <row r="322" spans="2:6">
      <c r="B322" s="541"/>
      <c r="C322" s="542"/>
      <c r="D322" s="543"/>
      <c r="E322" s="349" t="s">
        <v>810</v>
      </c>
      <c r="F322" s="339" t="s">
        <v>679</v>
      </c>
    </row>
    <row r="323" spans="2:6">
      <c r="B323" s="541"/>
      <c r="C323" s="542"/>
      <c r="D323" s="543"/>
      <c r="E323" s="349" t="s">
        <v>811</v>
      </c>
      <c r="F323" s="339" t="s">
        <v>679</v>
      </c>
    </row>
    <row r="324" spans="2:6">
      <c r="B324" s="541"/>
      <c r="C324" s="542"/>
      <c r="D324" s="543"/>
      <c r="E324" s="349" t="s">
        <v>812</v>
      </c>
      <c r="F324" s="339" t="s">
        <v>679</v>
      </c>
    </row>
    <row r="325" spans="2:6">
      <c r="B325" s="541"/>
      <c r="C325" s="542"/>
      <c r="D325" s="543"/>
      <c r="E325" s="349" t="s">
        <v>813</v>
      </c>
      <c r="F325" s="339" t="s">
        <v>679</v>
      </c>
    </row>
    <row r="326" spans="2:6">
      <c r="B326" s="541"/>
      <c r="C326" s="542"/>
      <c r="D326" s="543"/>
      <c r="E326" s="349" t="s">
        <v>814</v>
      </c>
      <c r="F326" s="339" t="s">
        <v>679</v>
      </c>
    </row>
    <row r="327" spans="2:6">
      <c r="B327" s="541"/>
      <c r="C327" s="542"/>
      <c r="D327" s="543"/>
      <c r="E327" s="349" t="s">
        <v>815</v>
      </c>
      <c r="F327" s="339" t="s">
        <v>679</v>
      </c>
    </row>
    <row r="328" spans="2:6">
      <c r="B328" s="541"/>
      <c r="C328" s="542"/>
      <c r="D328" s="543"/>
      <c r="E328" s="349" t="s">
        <v>816</v>
      </c>
      <c r="F328" s="339" t="s">
        <v>679</v>
      </c>
    </row>
    <row r="329" spans="2:6">
      <c r="B329" s="541"/>
      <c r="C329" s="542"/>
      <c r="D329" s="543" t="s">
        <v>817</v>
      </c>
      <c r="E329" s="341" t="s">
        <v>818</v>
      </c>
      <c r="F329" s="339" t="s">
        <v>679</v>
      </c>
    </row>
    <row r="330" spans="2:6">
      <c r="B330" s="541"/>
      <c r="C330" s="542"/>
      <c r="D330" s="543"/>
      <c r="E330" s="349" t="s">
        <v>819</v>
      </c>
      <c r="F330" s="339" t="s">
        <v>679</v>
      </c>
    </row>
    <row r="331" spans="2:6">
      <c r="B331" s="541"/>
      <c r="C331" s="542"/>
      <c r="D331" s="543"/>
      <c r="E331" s="349" t="s">
        <v>820</v>
      </c>
      <c r="F331" s="339" t="s">
        <v>679</v>
      </c>
    </row>
    <row r="332" spans="2:6">
      <c r="B332" s="541"/>
      <c r="C332" s="542"/>
      <c r="D332" s="543"/>
      <c r="E332" s="349" t="s">
        <v>821</v>
      </c>
      <c r="F332" s="339" t="s">
        <v>679</v>
      </c>
    </row>
    <row r="333" spans="2:6">
      <c r="B333" s="541"/>
      <c r="C333" s="542"/>
      <c r="D333" s="543"/>
      <c r="E333" s="349" t="s">
        <v>822</v>
      </c>
      <c r="F333" s="339" t="s">
        <v>679</v>
      </c>
    </row>
    <row r="334" spans="2:6">
      <c r="B334" s="541"/>
      <c r="C334" s="542"/>
      <c r="D334" s="543"/>
      <c r="E334" s="349" t="s">
        <v>823</v>
      </c>
      <c r="F334" s="339" t="s">
        <v>679</v>
      </c>
    </row>
    <row r="335" spans="2:6">
      <c r="B335" s="541"/>
      <c r="C335" s="542"/>
      <c r="D335" s="543"/>
      <c r="E335" s="349" t="s">
        <v>824</v>
      </c>
      <c r="F335" s="339" t="s">
        <v>679</v>
      </c>
    </row>
    <row r="336" spans="2:6">
      <c r="B336" s="541"/>
      <c r="C336" s="542"/>
      <c r="D336" s="543"/>
      <c r="E336" s="349" t="s">
        <v>825</v>
      </c>
      <c r="F336" s="339" t="s">
        <v>679</v>
      </c>
    </row>
    <row r="337" spans="2:6">
      <c r="B337" s="541"/>
      <c r="C337" s="542"/>
      <c r="D337" s="543"/>
      <c r="E337" s="349" t="s">
        <v>826</v>
      </c>
      <c r="F337" s="339" t="s">
        <v>679</v>
      </c>
    </row>
    <row r="338" spans="2:6">
      <c r="B338" s="541"/>
      <c r="C338" s="542"/>
      <c r="D338" s="543"/>
      <c r="E338" s="349" t="s">
        <v>827</v>
      </c>
      <c r="F338" s="339" t="s">
        <v>679</v>
      </c>
    </row>
    <row r="339" spans="2:6">
      <c r="B339" s="541"/>
      <c r="C339" s="542"/>
      <c r="D339" s="543" t="s">
        <v>828</v>
      </c>
      <c r="E339" s="341" t="s">
        <v>829</v>
      </c>
      <c r="F339" s="339" t="s">
        <v>679</v>
      </c>
    </row>
    <row r="340" spans="2:6">
      <c r="B340" s="541"/>
      <c r="C340" s="542"/>
      <c r="D340" s="543"/>
      <c r="E340" s="349" t="s">
        <v>830</v>
      </c>
      <c r="F340" s="339" t="s">
        <v>679</v>
      </c>
    </row>
    <row r="341" spans="2:6">
      <c r="B341" s="541"/>
      <c r="C341" s="542"/>
      <c r="D341" s="543"/>
      <c r="E341" s="349" t="s">
        <v>831</v>
      </c>
      <c r="F341" s="339" t="s">
        <v>679</v>
      </c>
    </row>
    <row r="342" spans="2:6">
      <c r="B342" s="541"/>
      <c r="C342" s="542"/>
      <c r="D342" s="543"/>
      <c r="E342" s="349" t="s">
        <v>832</v>
      </c>
      <c r="F342" s="339" t="s">
        <v>679</v>
      </c>
    </row>
    <row r="343" spans="2:6">
      <c r="B343" s="541"/>
      <c r="C343" s="542"/>
      <c r="D343" s="543"/>
      <c r="E343" s="349" t="s">
        <v>833</v>
      </c>
      <c r="F343" s="339" t="s">
        <v>679</v>
      </c>
    </row>
    <row r="344" spans="2:6">
      <c r="B344" s="541"/>
      <c r="C344" s="542"/>
      <c r="D344" s="543"/>
      <c r="E344" s="349" t="s">
        <v>834</v>
      </c>
      <c r="F344" s="339" t="s">
        <v>679</v>
      </c>
    </row>
    <row r="345" spans="2:6">
      <c r="B345" s="541"/>
      <c r="C345" s="542"/>
      <c r="D345" s="543"/>
      <c r="E345" s="349" t="s">
        <v>835</v>
      </c>
      <c r="F345" s="339" t="s">
        <v>679</v>
      </c>
    </row>
    <row r="346" spans="2:6">
      <c r="B346" s="541"/>
      <c r="C346" s="542"/>
      <c r="D346" s="543"/>
      <c r="E346" s="349" t="s">
        <v>836</v>
      </c>
      <c r="F346" s="339" t="s">
        <v>679</v>
      </c>
    </row>
    <row r="347" spans="2:6">
      <c r="B347" s="541"/>
      <c r="C347" s="542"/>
      <c r="D347" s="543"/>
      <c r="E347" s="349" t="s">
        <v>837</v>
      </c>
      <c r="F347" s="339" t="s">
        <v>679</v>
      </c>
    </row>
    <row r="348" spans="2:6">
      <c r="B348" s="541"/>
      <c r="C348" s="542"/>
      <c r="D348" s="543"/>
      <c r="E348" s="349" t="s">
        <v>838</v>
      </c>
      <c r="F348" s="339" t="s">
        <v>679</v>
      </c>
    </row>
    <row r="349" spans="2:6">
      <c r="B349" s="541"/>
      <c r="C349" s="542"/>
      <c r="D349" s="543" t="s">
        <v>839</v>
      </c>
      <c r="E349" s="341" t="s">
        <v>840</v>
      </c>
      <c r="F349" s="339" t="s">
        <v>679</v>
      </c>
    </row>
    <row r="350" spans="2:6">
      <c r="B350" s="541"/>
      <c r="C350" s="542"/>
      <c r="D350" s="543"/>
      <c r="E350" s="349" t="s">
        <v>841</v>
      </c>
      <c r="F350" s="339" t="s">
        <v>679</v>
      </c>
    </row>
    <row r="351" spans="2:6">
      <c r="B351" s="541"/>
      <c r="C351" s="542"/>
      <c r="D351" s="543"/>
      <c r="E351" s="349" t="s">
        <v>842</v>
      </c>
      <c r="F351" s="339" t="s">
        <v>679</v>
      </c>
    </row>
    <row r="352" spans="2:6">
      <c r="B352" s="541"/>
      <c r="C352" s="542"/>
      <c r="D352" s="543"/>
      <c r="E352" s="349" t="s">
        <v>843</v>
      </c>
      <c r="F352" s="339" t="s">
        <v>679</v>
      </c>
    </row>
    <row r="353" spans="2:6">
      <c r="B353" s="541"/>
      <c r="C353" s="542"/>
      <c r="D353" s="543"/>
      <c r="E353" s="349" t="s">
        <v>844</v>
      </c>
      <c r="F353" s="339" t="s">
        <v>679</v>
      </c>
    </row>
    <row r="354" spans="2:6">
      <c r="B354" s="541"/>
      <c r="C354" s="542"/>
      <c r="D354" s="543" t="s">
        <v>845</v>
      </c>
      <c r="E354" s="341" t="s">
        <v>846</v>
      </c>
      <c r="F354" s="339" t="s">
        <v>679</v>
      </c>
    </row>
    <row r="355" spans="2:6">
      <c r="B355" s="541"/>
      <c r="C355" s="542"/>
      <c r="D355" s="543"/>
      <c r="E355" s="349" t="s">
        <v>847</v>
      </c>
      <c r="F355" s="339" t="s">
        <v>679</v>
      </c>
    </row>
    <row r="356" spans="2:6">
      <c r="B356" s="541"/>
      <c r="C356" s="542"/>
      <c r="D356" s="543"/>
      <c r="E356" s="349" t="s">
        <v>848</v>
      </c>
      <c r="F356" s="339" t="s">
        <v>679</v>
      </c>
    </row>
    <row r="357" spans="2:6">
      <c r="B357" s="541"/>
      <c r="C357" s="542"/>
      <c r="D357" s="543"/>
      <c r="E357" s="349" t="s">
        <v>849</v>
      </c>
      <c r="F357" s="339" t="s">
        <v>679</v>
      </c>
    </row>
    <row r="358" spans="2:6">
      <c r="B358" s="541"/>
      <c r="C358" s="542"/>
      <c r="D358" s="543"/>
      <c r="E358" s="349" t="s">
        <v>850</v>
      </c>
      <c r="F358" s="339" t="s">
        <v>679</v>
      </c>
    </row>
    <row r="359" spans="2:6">
      <c r="B359" s="541"/>
      <c r="C359" s="542"/>
      <c r="D359" s="543"/>
      <c r="E359" s="349" t="s">
        <v>851</v>
      </c>
      <c r="F359" s="339" t="s">
        <v>679</v>
      </c>
    </row>
    <row r="360" spans="2:6">
      <c r="B360" s="541"/>
      <c r="C360" s="542"/>
      <c r="D360" s="543"/>
      <c r="E360" s="349" t="s">
        <v>852</v>
      </c>
      <c r="F360" s="339" t="s">
        <v>679</v>
      </c>
    </row>
    <row r="361" spans="2:6">
      <c r="B361" s="541"/>
      <c r="C361" s="542"/>
      <c r="D361" s="543"/>
      <c r="E361" s="349" t="s">
        <v>853</v>
      </c>
      <c r="F361" s="339" t="s">
        <v>679</v>
      </c>
    </row>
    <row r="362" spans="2:6">
      <c r="B362" s="541"/>
      <c r="C362" s="542"/>
      <c r="D362" s="543" t="s">
        <v>854</v>
      </c>
      <c r="E362" s="341" t="s">
        <v>855</v>
      </c>
      <c r="F362" s="339" t="s">
        <v>679</v>
      </c>
    </row>
    <row r="363" spans="2:6">
      <c r="B363" s="541"/>
      <c r="C363" s="542"/>
      <c r="D363" s="543"/>
      <c r="E363" s="349" t="s">
        <v>856</v>
      </c>
      <c r="F363" s="339" t="s">
        <v>679</v>
      </c>
    </row>
    <row r="364" spans="2:6">
      <c r="B364" s="541"/>
      <c r="C364" s="542"/>
      <c r="D364" s="543"/>
      <c r="E364" s="349" t="s">
        <v>857</v>
      </c>
      <c r="F364" s="339" t="s">
        <v>679</v>
      </c>
    </row>
    <row r="365" spans="2:6">
      <c r="B365" s="541"/>
      <c r="C365" s="542"/>
      <c r="D365" s="543"/>
      <c r="E365" s="349" t="s">
        <v>858</v>
      </c>
      <c r="F365" s="339" t="s">
        <v>679</v>
      </c>
    </row>
    <row r="366" spans="2:6">
      <c r="B366" s="541"/>
      <c r="C366" s="542"/>
      <c r="D366" s="543"/>
      <c r="E366" s="349" t="s">
        <v>859</v>
      </c>
      <c r="F366" s="339" t="s">
        <v>679</v>
      </c>
    </row>
    <row r="367" spans="2:6">
      <c r="B367" s="541"/>
      <c r="C367" s="542"/>
      <c r="D367" s="543"/>
      <c r="E367" s="349" t="s">
        <v>860</v>
      </c>
      <c r="F367" s="339" t="s">
        <v>679</v>
      </c>
    </row>
    <row r="368" spans="2:6">
      <c r="B368" s="541"/>
      <c r="C368" s="542"/>
      <c r="D368" s="543"/>
      <c r="E368" s="349" t="s">
        <v>861</v>
      </c>
      <c r="F368" s="339" t="s">
        <v>679</v>
      </c>
    </row>
    <row r="369" spans="2:6">
      <c r="B369" s="541"/>
      <c r="C369" s="542"/>
      <c r="D369" s="543"/>
      <c r="E369" s="349" t="s">
        <v>862</v>
      </c>
      <c r="F369" s="339" t="s">
        <v>679</v>
      </c>
    </row>
    <row r="370" spans="2:6">
      <c r="B370" s="541"/>
      <c r="C370" s="542"/>
      <c r="D370" s="543"/>
      <c r="E370" s="349" t="s">
        <v>863</v>
      </c>
      <c r="F370" s="339" t="s">
        <v>679</v>
      </c>
    </row>
    <row r="371" spans="2:6">
      <c r="B371" s="541"/>
      <c r="C371" s="542"/>
      <c r="D371" s="543"/>
      <c r="E371" s="349" t="s">
        <v>864</v>
      </c>
      <c r="F371" s="339" t="s">
        <v>679</v>
      </c>
    </row>
    <row r="372" spans="2:6">
      <c r="B372" s="539" t="s">
        <v>423</v>
      </c>
      <c r="C372" s="540" t="s">
        <v>865</v>
      </c>
      <c r="D372" s="544"/>
      <c r="E372" s="348" t="s">
        <v>866</v>
      </c>
      <c r="F372" s="339" t="s">
        <v>679</v>
      </c>
    </row>
    <row r="373" spans="2:6">
      <c r="B373" s="541"/>
      <c r="C373" s="542"/>
      <c r="D373" s="543" t="s">
        <v>867</v>
      </c>
      <c r="E373" s="341" t="s">
        <v>868</v>
      </c>
      <c r="F373" s="339" t="s">
        <v>679</v>
      </c>
    </row>
    <row r="374" spans="2:6">
      <c r="B374" s="541"/>
      <c r="C374" s="542"/>
      <c r="D374" s="543"/>
      <c r="E374" s="349" t="s">
        <v>869</v>
      </c>
      <c r="F374" s="339" t="s">
        <v>679</v>
      </c>
    </row>
    <row r="375" spans="2:6">
      <c r="B375" s="541"/>
      <c r="C375" s="542"/>
      <c r="D375" s="543"/>
      <c r="E375" s="349" t="s">
        <v>870</v>
      </c>
      <c r="F375" s="339" t="s">
        <v>679</v>
      </c>
    </row>
    <row r="376" spans="2:6">
      <c r="B376" s="541"/>
      <c r="C376" s="542"/>
      <c r="D376" s="543" t="s">
        <v>871</v>
      </c>
      <c r="E376" s="341" t="s">
        <v>872</v>
      </c>
      <c r="F376" s="339" t="s">
        <v>679</v>
      </c>
    </row>
    <row r="377" spans="2:6">
      <c r="B377" s="541"/>
      <c r="C377" s="542"/>
      <c r="D377" s="543"/>
      <c r="E377" s="349" t="s">
        <v>873</v>
      </c>
      <c r="F377" s="339" t="s">
        <v>679</v>
      </c>
    </row>
    <row r="378" spans="2:6">
      <c r="B378" s="541"/>
      <c r="C378" s="542"/>
      <c r="D378" s="543"/>
      <c r="E378" s="349" t="s">
        <v>874</v>
      </c>
      <c r="F378" s="339" t="s">
        <v>679</v>
      </c>
    </row>
    <row r="379" spans="2:6">
      <c r="B379" s="541"/>
      <c r="C379" s="542"/>
      <c r="D379" s="543"/>
      <c r="E379" s="349" t="s">
        <v>875</v>
      </c>
      <c r="F379" s="339" t="s">
        <v>679</v>
      </c>
    </row>
    <row r="380" spans="2:6">
      <c r="B380" s="541"/>
      <c r="C380" s="542"/>
      <c r="D380" s="543"/>
      <c r="E380" s="349" t="s">
        <v>876</v>
      </c>
      <c r="F380" s="339" t="s">
        <v>679</v>
      </c>
    </row>
    <row r="381" spans="2:6">
      <c r="B381" s="541"/>
      <c r="C381" s="542"/>
      <c r="D381" s="543" t="s">
        <v>877</v>
      </c>
      <c r="E381" s="341" t="s">
        <v>878</v>
      </c>
      <c r="F381" s="339" t="s">
        <v>679</v>
      </c>
    </row>
    <row r="382" spans="2:6">
      <c r="B382" s="541"/>
      <c r="C382" s="542"/>
      <c r="D382" s="543"/>
      <c r="E382" s="349" t="s">
        <v>879</v>
      </c>
      <c r="F382" s="339" t="s">
        <v>679</v>
      </c>
    </row>
    <row r="383" spans="2:6">
      <c r="B383" s="541"/>
      <c r="C383" s="542"/>
      <c r="D383" s="543"/>
      <c r="E383" s="349" t="s">
        <v>880</v>
      </c>
      <c r="F383" s="339" t="s">
        <v>679</v>
      </c>
    </row>
    <row r="384" spans="2:6">
      <c r="B384" s="541"/>
      <c r="C384" s="542"/>
      <c r="D384" s="543"/>
      <c r="E384" s="349" t="s">
        <v>881</v>
      </c>
      <c r="F384" s="339" t="s">
        <v>679</v>
      </c>
    </row>
    <row r="385" spans="2:6">
      <c r="B385" s="541"/>
      <c r="C385" s="542"/>
      <c r="D385" s="543"/>
      <c r="E385" s="349" t="s">
        <v>882</v>
      </c>
      <c r="F385" s="339" t="s">
        <v>679</v>
      </c>
    </row>
    <row r="386" spans="2:6">
      <c r="B386" s="541"/>
      <c r="C386" s="542"/>
      <c r="D386" s="543"/>
      <c r="E386" s="349" t="s">
        <v>883</v>
      </c>
      <c r="F386" s="339" t="s">
        <v>679</v>
      </c>
    </row>
    <row r="387" spans="2:6">
      <c r="B387" s="541"/>
      <c r="C387" s="542"/>
      <c r="D387" s="543"/>
      <c r="E387" s="349" t="s">
        <v>884</v>
      </c>
      <c r="F387" s="339" t="s">
        <v>679</v>
      </c>
    </row>
    <row r="388" spans="2:6">
      <c r="B388" s="541"/>
      <c r="C388" s="542"/>
      <c r="D388" s="543"/>
      <c r="E388" s="349" t="s">
        <v>885</v>
      </c>
      <c r="F388" s="339" t="s">
        <v>679</v>
      </c>
    </row>
    <row r="389" spans="2:6">
      <c r="B389" s="541"/>
      <c r="C389" s="542"/>
      <c r="D389" s="543"/>
      <c r="E389" s="349" t="s">
        <v>886</v>
      </c>
      <c r="F389" s="339" t="s">
        <v>679</v>
      </c>
    </row>
    <row r="390" spans="2:6">
      <c r="B390" s="541"/>
      <c r="C390" s="542"/>
      <c r="D390" s="543" t="s">
        <v>887</v>
      </c>
      <c r="E390" s="341" t="s">
        <v>888</v>
      </c>
      <c r="F390" s="339" t="s">
        <v>679</v>
      </c>
    </row>
    <row r="391" spans="2:6">
      <c r="B391" s="541"/>
      <c r="C391" s="542"/>
      <c r="D391" s="543"/>
      <c r="E391" s="349" t="s">
        <v>889</v>
      </c>
      <c r="F391" s="339" t="s">
        <v>679</v>
      </c>
    </row>
    <row r="392" spans="2:6">
      <c r="B392" s="541"/>
      <c r="C392" s="542"/>
      <c r="D392" s="543"/>
      <c r="E392" s="349" t="s">
        <v>890</v>
      </c>
      <c r="F392" s="339" t="s">
        <v>679</v>
      </c>
    </row>
    <row r="393" spans="2:6">
      <c r="B393" s="541"/>
      <c r="C393" s="542"/>
      <c r="D393" s="543"/>
      <c r="E393" s="349" t="s">
        <v>891</v>
      </c>
      <c r="F393" s="339" t="s">
        <v>679</v>
      </c>
    </row>
    <row r="394" spans="2:6">
      <c r="B394" s="541"/>
      <c r="C394" s="542"/>
      <c r="D394" s="543" t="s">
        <v>892</v>
      </c>
      <c r="E394" s="341" t="s">
        <v>893</v>
      </c>
      <c r="F394" s="339" t="s">
        <v>679</v>
      </c>
    </row>
    <row r="395" spans="2:6">
      <c r="B395" s="541"/>
      <c r="C395" s="542"/>
      <c r="D395" s="543"/>
      <c r="E395" s="349" t="s">
        <v>894</v>
      </c>
      <c r="F395" s="339" t="s">
        <v>679</v>
      </c>
    </row>
    <row r="396" spans="2:6">
      <c r="B396" s="541"/>
      <c r="C396" s="542"/>
      <c r="D396" s="543"/>
      <c r="E396" s="349" t="s">
        <v>895</v>
      </c>
      <c r="F396" s="339" t="s">
        <v>679</v>
      </c>
    </row>
    <row r="397" spans="2:6">
      <c r="B397" s="541"/>
      <c r="C397" s="542"/>
      <c r="D397" s="543"/>
      <c r="E397" s="349" t="s">
        <v>896</v>
      </c>
      <c r="F397" s="339" t="s">
        <v>679</v>
      </c>
    </row>
    <row r="398" spans="2:6">
      <c r="B398" s="539" t="s">
        <v>423</v>
      </c>
      <c r="C398" s="540" t="s">
        <v>897</v>
      </c>
      <c r="D398" s="544"/>
      <c r="E398" s="348" t="s">
        <v>898</v>
      </c>
      <c r="F398" s="339" t="s">
        <v>679</v>
      </c>
    </row>
    <row r="399" spans="2:6">
      <c r="B399" s="541"/>
      <c r="C399" s="542"/>
      <c r="D399" s="543" t="s">
        <v>899</v>
      </c>
      <c r="E399" s="341" t="s">
        <v>900</v>
      </c>
      <c r="F399" s="339" t="s">
        <v>679</v>
      </c>
    </row>
    <row r="400" spans="2:6">
      <c r="B400" s="541"/>
      <c r="C400" s="542"/>
      <c r="D400" s="543"/>
      <c r="E400" s="349" t="s">
        <v>901</v>
      </c>
      <c r="F400" s="339" t="s">
        <v>679</v>
      </c>
    </row>
    <row r="401" spans="2:6">
      <c r="B401" s="541"/>
      <c r="C401" s="542"/>
      <c r="D401" s="543"/>
      <c r="E401" s="349" t="s">
        <v>902</v>
      </c>
      <c r="F401" s="339" t="s">
        <v>679</v>
      </c>
    </row>
    <row r="402" spans="2:6">
      <c r="B402" s="541"/>
      <c r="C402" s="542"/>
      <c r="D402" s="543" t="s">
        <v>903</v>
      </c>
      <c r="E402" s="341" t="s">
        <v>904</v>
      </c>
      <c r="F402" s="339" t="s">
        <v>679</v>
      </c>
    </row>
    <row r="403" spans="2:6">
      <c r="B403" s="541"/>
      <c r="C403" s="542"/>
      <c r="D403" s="543"/>
      <c r="E403" s="349" t="s">
        <v>905</v>
      </c>
      <c r="F403" s="339" t="s">
        <v>679</v>
      </c>
    </row>
    <row r="404" spans="2:6">
      <c r="B404" s="541"/>
      <c r="C404" s="542"/>
      <c r="D404" s="543"/>
      <c r="E404" s="349" t="s">
        <v>906</v>
      </c>
      <c r="F404" s="339" t="s">
        <v>679</v>
      </c>
    </row>
    <row r="405" spans="2:6">
      <c r="B405" s="541"/>
      <c r="C405" s="542"/>
      <c r="D405" s="543"/>
      <c r="E405" s="349" t="s">
        <v>907</v>
      </c>
      <c r="F405" s="339" t="s">
        <v>679</v>
      </c>
    </row>
    <row r="406" spans="2:6">
      <c r="B406" s="541"/>
      <c r="C406" s="542"/>
      <c r="D406" s="543" t="s">
        <v>908</v>
      </c>
      <c r="E406" s="341" t="s">
        <v>909</v>
      </c>
      <c r="F406" s="339" t="s">
        <v>679</v>
      </c>
    </row>
    <row r="407" spans="2:6">
      <c r="B407" s="541"/>
      <c r="C407" s="542"/>
      <c r="D407" s="543"/>
      <c r="E407" s="349" t="s">
        <v>910</v>
      </c>
      <c r="F407" s="339" t="s">
        <v>679</v>
      </c>
    </row>
    <row r="408" spans="2:6">
      <c r="B408" s="541"/>
      <c r="C408" s="542"/>
      <c r="D408" s="543" t="s">
        <v>911</v>
      </c>
      <c r="E408" s="341" t="s">
        <v>912</v>
      </c>
      <c r="F408" s="339" t="s">
        <v>679</v>
      </c>
    </row>
    <row r="409" spans="2:6">
      <c r="B409" s="541"/>
      <c r="C409" s="542"/>
      <c r="D409" s="543"/>
      <c r="E409" s="349" t="s">
        <v>913</v>
      </c>
      <c r="F409" s="339" t="s">
        <v>679</v>
      </c>
    </row>
    <row r="410" spans="2:6">
      <c r="B410" s="541"/>
      <c r="C410" s="542"/>
      <c r="D410" s="543" t="s">
        <v>914</v>
      </c>
      <c r="E410" s="341" t="s">
        <v>915</v>
      </c>
      <c r="F410" s="339" t="s">
        <v>679</v>
      </c>
    </row>
    <row r="411" spans="2:6">
      <c r="B411" s="541"/>
      <c r="C411" s="542"/>
      <c r="D411" s="543"/>
      <c r="E411" s="349" t="s">
        <v>916</v>
      </c>
      <c r="F411" s="339" t="s">
        <v>679</v>
      </c>
    </row>
    <row r="412" spans="2:6">
      <c r="B412" s="541"/>
      <c r="C412" s="542"/>
      <c r="D412" s="543"/>
      <c r="E412" s="349" t="s">
        <v>917</v>
      </c>
      <c r="F412" s="339" t="s">
        <v>679</v>
      </c>
    </row>
    <row r="413" spans="2:6">
      <c r="B413" s="541"/>
      <c r="C413" s="542"/>
      <c r="D413" s="543"/>
      <c r="E413" s="349" t="s">
        <v>918</v>
      </c>
      <c r="F413" s="339" t="s">
        <v>679</v>
      </c>
    </row>
    <row r="414" spans="2:6">
      <c r="B414" s="541"/>
      <c r="C414" s="542"/>
      <c r="D414" s="543"/>
      <c r="E414" s="349" t="s">
        <v>919</v>
      </c>
      <c r="F414" s="339" t="s">
        <v>679</v>
      </c>
    </row>
    <row r="415" spans="2:6">
      <c r="B415" s="539" t="s">
        <v>423</v>
      </c>
      <c r="C415" s="540" t="s">
        <v>920</v>
      </c>
      <c r="D415" s="544"/>
      <c r="E415" s="348" t="s">
        <v>921</v>
      </c>
      <c r="F415" s="339" t="s">
        <v>679</v>
      </c>
    </row>
    <row r="416" spans="2:6">
      <c r="B416" s="541"/>
      <c r="C416" s="542"/>
      <c r="D416" s="543" t="s">
        <v>922</v>
      </c>
      <c r="E416" s="341" t="s">
        <v>923</v>
      </c>
      <c r="F416" s="339" t="s">
        <v>679</v>
      </c>
    </row>
    <row r="417" spans="2:6">
      <c r="B417" s="541"/>
      <c r="C417" s="542"/>
      <c r="D417" s="543"/>
      <c r="E417" s="349" t="s">
        <v>924</v>
      </c>
      <c r="F417" s="339" t="s">
        <v>679</v>
      </c>
    </row>
    <row r="418" spans="2:6">
      <c r="B418" s="541"/>
      <c r="C418" s="542"/>
      <c r="D418" s="543"/>
      <c r="E418" s="349" t="s">
        <v>925</v>
      </c>
      <c r="F418" s="339" t="s">
        <v>679</v>
      </c>
    </row>
    <row r="419" spans="2:6">
      <c r="B419" s="541"/>
      <c r="C419" s="542"/>
      <c r="D419" s="543" t="s">
        <v>926</v>
      </c>
      <c r="E419" s="341" t="s">
        <v>927</v>
      </c>
      <c r="F419" s="339" t="s">
        <v>679</v>
      </c>
    </row>
    <row r="420" spans="2:6">
      <c r="B420" s="541"/>
      <c r="C420" s="542"/>
      <c r="D420" s="543"/>
      <c r="E420" s="349" t="s">
        <v>928</v>
      </c>
      <c r="F420" s="339" t="s">
        <v>679</v>
      </c>
    </row>
    <row r="421" spans="2:6">
      <c r="B421" s="541"/>
      <c r="C421" s="542"/>
      <c r="D421" s="543" t="s">
        <v>929</v>
      </c>
      <c r="E421" s="341" t="s">
        <v>930</v>
      </c>
      <c r="F421" s="339" t="s">
        <v>679</v>
      </c>
    </row>
    <row r="422" spans="2:6">
      <c r="B422" s="541"/>
      <c r="C422" s="542"/>
      <c r="D422" s="543"/>
      <c r="E422" s="349" t="s">
        <v>931</v>
      </c>
      <c r="F422" s="339" t="s">
        <v>679</v>
      </c>
    </row>
    <row r="423" spans="2:6">
      <c r="B423" s="541"/>
      <c r="C423" s="542"/>
      <c r="D423" s="543"/>
      <c r="E423" s="349" t="s">
        <v>932</v>
      </c>
      <c r="F423" s="339" t="s">
        <v>679</v>
      </c>
    </row>
    <row r="424" spans="2:6">
      <c r="B424" s="541"/>
      <c r="C424" s="542"/>
      <c r="D424" s="543"/>
      <c r="E424" s="349" t="s">
        <v>933</v>
      </c>
      <c r="F424" s="339" t="s">
        <v>679</v>
      </c>
    </row>
    <row r="425" spans="2:6">
      <c r="B425" s="541"/>
      <c r="C425" s="542"/>
      <c r="D425" s="543"/>
      <c r="E425" s="349" t="s">
        <v>934</v>
      </c>
      <c r="F425" s="339" t="s">
        <v>679</v>
      </c>
    </row>
    <row r="426" spans="2:6">
      <c r="B426" s="541"/>
      <c r="C426" s="542"/>
      <c r="D426" s="543" t="s">
        <v>935</v>
      </c>
      <c r="E426" s="341" t="s">
        <v>936</v>
      </c>
      <c r="F426" s="339" t="s">
        <v>679</v>
      </c>
    </row>
    <row r="427" spans="2:6">
      <c r="B427" s="541"/>
      <c r="C427" s="542"/>
      <c r="D427" s="543"/>
      <c r="E427" s="349" t="s">
        <v>937</v>
      </c>
      <c r="F427" s="339" t="s">
        <v>679</v>
      </c>
    </row>
    <row r="428" spans="2:6">
      <c r="B428" s="541"/>
      <c r="C428" s="542"/>
      <c r="D428" s="543"/>
      <c r="E428" s="349" t="s">
        <v>938</v>
      </c>
      <c r="F428" s="339" t="s">
        <v>679</v>
      </c>
    </row>
    <row r="429" spans="2:6">
      <c r="B429" s="541"/>
      <c r="C429" s="542"/>
      <c r="D429" s="543"/>
      <c r="E429" s="349" t="s">
        <v>939</v>
      </c>
      <c r="F429" s="339" t="s">
        <v>679</v>
      </c>
    </row>
    <row r="430" spans="2:6">
      <c r="B430" s="541"/>
      <c r="C430" s="542"/>
      <c r="D430" s="543" t="s">
        <v>940</v>
      </c>
      <c r="E430" s="341" t="s">
        <v>941</v>
      </c>
      <c r="F430" s="339" t="s">
        <v>679</v>
      </c>
    </row>
    <row r="431" spans="2:6">
      <c r="B431" s="541"/>
      <c r="C431" s="542"/>
      <c r="D431" s="543"/>
      <c r="E431" s="349" t="s">
        <v>942</v>
      </c>
      <c r="F431" s="339" t="s">
        <v>679</v>
      </c>
    </row>
    <row r="432" spans="2:6">
      <c r="B432" s="541"/>
      <c r="C432" s="542"/>
      <c r="D432" s="543"/>
      <c r="E432" s="349" t="s">
        <v>943</v>
      </c>
      <c r="F432" s="339" t="s">
        <v>679</v>
      </c>
    </row>
    <row r="433" spans="2:6">
      <c r="B433" s="541"/>
      <c r="C433" s="542"/>
      <c r="D433" s="543"/>
      <c r="E433" s="349" t="s">
        <v>944</v>
      </c>
      <c r="F433" s="339" t="s">
        <v>679</v>
      </c>
    </row>
    <row r="434" spans="2:6">
      <c r="B434" s="541"/>
      <c r="C434" s="542"/>
      <c r="D434" s="543" t="s">
        <v>945</v>
      </c>
      <c r="E434" s="341" t="s">
        <v>946</v>
      </c>
      <c r="F434" s="339" t="s">
        <v>679</v>
      </c>
    </row>
    <row r="435" spans="2:6">
      <c r="B435" s="541"/>
      <c r="C435" s="542"/>
      <c r="D435" s="543"/>
      <c r="E435" s="349" t="s">
        <v>947</v>
      </c>
      <c r="F435" s="339" t="s">
        <v>679</v>
      </c>
    </row>
    <row r="436" spans="2:6">
      <c r="B436" s="541"/>
      <c r="C436" s="542"/>
      <c r="D436" s="543"/>
      <c r="E436" s="349" t="s">
        <v>948</v>
      </c>
      <c r="F436" s="339" t="s">
        <v>679</v>
      </c>
    </row>
    <row r="437" spans="2:6">
      <c r="B437" s="541"/>
      <c r="C437" s="542"/>
      <c r="D437" s="543"/>
      <c r="E437" s="349" t="s">
        <v>949</v>
      </c>
      <c r="F437" s="339" t="s">
        <v>679</v>
      </c>
    </row>
    <row r="438" spans="2:6">
      <c r="B438" s="541"/>
      <c r="C438" s="542"/>
      <c r="D438" s="543"/>
      <c r="E438" s="349" t="s">
        <v>950</v>
      </c>
      <c r="F438" s="339" t="s">
        <v>679</v>
      </c>
    </row>
    <row r="439" spans="2:6">
      <c r="B439" s="541"/>
      <c r="C439" s="542"/>
      <c r="D439" s="543" t="s">
        <v>951</v>
      </c>
      <c r="E439" s="341" t="s">
        <v>952</v>
      </c>
      <c r="F439" s="339" t="s">
        <v>679</v>
      </c>
    </row>
    <row r="440" spans="2:6">
      <c r="B440" s="541"/>
      <c r="C440" s="542"/>
      <c r="D440" s="543"/>
      <c r="E440" s="349" t="s">
        <v>953</v>
      </c>
      <c r="F440" s="339" t="s">
        <v>679</v>
      </c>
    </row>
    <row r="441" spans="2:6">
      <c r="B441" s="539" t="s">
        <v>423</v>
      </c>
      <c r="C441" s="540" t="s">
        <v>954</v>
      </c>
      <c r="D441" s="544"/>
      <c r="E441" s="348" t="s">
        <v>955</v>
      </c>
      <c r="F441" s="339" t="s">
        <v>679</v>
      </c>
    </row>
    <row r="442" spans="2:6">
      <c r="B442" s="541"/>
      <c r="C442" s="542"/>
      <c r="D442" s="543" t="s">
        <v>956</v>
      </c>
      <c r="E442" s="341" t="s">
        <v>957</v>
      </c>
      <c r="F442" s="339" t="s">
        <v>679</v>
      </c>
    </row>
    <row r="443" spans="2:6">
      <c r="B443" s="541"/>
      <c r="C443" s="542"/>
      <c r="D443" s="543"/>
      <c r="E443" s="349" t="s">
        <v>958</v>
      </c>
      <c r="F443" s="339" t="s">
        <v>679</v>
      </c>
    </row>
    <row r="444" spans="2:6">
      <c r="B444" s="541"/>
      <c r="C444" s="542"/>
      <c r="D444" s="543"/>
      <c r="E444" s="349" t="s">
        <v>959</v>
      </c>
      <c r="F444" s="339" t="s">
        <v>679</v>
      </c>
    </row>
    <row r="445" spans="2:6">
      <c r="B445" s="541"/>
      <c r="C445" s="542"/>
      <c r="D445" s="543" t="s">
        <v>960</v>
      </c>
      <c r="E445" s="341" t="s">
        <v>961</v>
      </c>
      <c r="F445" s="339" t="s">
        <v>679</v>
      </c>
    </row>
    <row r="446" spans="2:6">
      <c r="B446" s="541"/>
      <c r="C446" s="542"/>
      <c r="D446" s="543"/>
      <c r="E446" s="349" t="s">
        <v>962</v>
      </c>
      <c r="F446" s="339" t="s">
        <v>679</v>
      </c>
    </row>
    <row r="447" spans="2:6">
      <c r="B447" s="541"/>
      <c r="C447" s="542"/>
      <c r="D447" s="543"/>
      <c r="E447" s="349" t="s">
        <v>963</v>
      </c>
      <c r="F447" s="339" t="s">
        <v>679</v>
      </c>
    </row>
    <row r="448" spans="2:6">
      <c r="B448" s="541"/>
      <c r="C448" s="542"/>
      <c r="D448" s="543"/>
      <c r="E448" s="349" t="s">
        <v>964</v>
      </c>
      <c r="F448" s="339" t="s">
        <v>679</v>
      </c>
    </row>
    <row r="449" spans="2:6">
      <c r="B449" s="541"/>
      <c r="C449" s="542"/>
      <c r="D449" s="543" t="s">
        <v>965</v>
      </c>
      <c r="E449" s="341" t="s">
        <v>966</v>
      </c>
      <c r="F449" s="339" t="s">
        <v>679</v>
      </c>
    </row>
    <row r="450" spans="2:6">
      <c r="B450" s="541"/>
      <c r="C450" s="542"/>
      <c r="D450" s="543"/>
      <c r="E450" s="349" t="s">
        <v>967</v>
      </c>
      <c r="F450" s="339" t="s">
        <v>679</v>
      </c>
    </row>
    <row r="451" spans="2:6">
      <c r="B451" s="541"/>
      <c r="C451" s="542"/>
      <c r="D451" s="543" t="s">
        <v>968</v>
      </c>
      <c r="E451" s="341" t="s">
        <v>969</v>
      </c>
      <c r="F451" s="339" t="s">
        <v>679</v>
      </c>
    </row>
    <row r="452" spans="2:6">
      <c r="B452" s="541"/>
      <c r="C452" s="542"/>
      <c r="D452" s="543"/>
      <c r="E452" s="349" t="s">
        <v>970</v>
      </c>
      <c r="F452" s="339" t="s">
        <v>679</v>
      </c>
    </row>
    <row r="453" spans="2:6">
      <c r="B453" s="541"/>
      <c r="C453" s="542"/>
      <c r="D453" s="543"/>
      <c r="E453" s="349" t="s">
        <v>971</v>
      </c>
      <c r="F453" s="339" t="s">
        <v>679</v>
      </c>
    </row>
    <row r="454" spans="2:6">
      <c r="B454" s="541"/>
      <c r="C454" s="542"/>
      <c r="D454" s="543" t="s">
        <v>972</v>
      </c>
      <c r="E454" s="341" t="s">
        <v>973</v>
      </c>
      <c r="F454" s="339" t="s">
        <v>679</v>
      </c>
    </row>
    <row r="455" spans="2:6">
      <c r="B455" s="541"/>
      <c r="C455" s="542"/>
      <c r="D455" s="543"/>
      <c r="E455" s="349" t="s">
        <v>974</v>
      </c>
      <c r="F455" s="339" t="s">
        <v>679</v>
      </c>
    </row>
    <row r="456" spans="2:6">
      <c r="B456" s="539" t="s">
        <v>423</v>
      </c>
      <c r="C456" s="540" t="s">
        <v>975</v>
      </c>
      <c r="D456" s="544"/>
      <c r="E456" s="348" t="s">
        <v>976</v>
      </c>
      <c r="F456" s="339" t="s">
        <v>679</v>
      </c>
    </row>
    <row r="457" spans="2:6">
      <c r="B457" s="541"/>
      <c r="C457" s="542"/>
      <c r="D457" s="543" t="s">
        <v>977</v>
      </c>
      <c r="E457" s="341" t="s">
        <v>978</v>
      </c>
      <c r="F457" s="339" t="s">
        <v>679</v>
      </c>
    </row>
    <row r="458" spans="2:6">
      <c r="B458" s="541"/>
      <c r="C458" s="542"/>
      <c r="D458" s="543"/>
      <c r="E458" s="349" t="s">
        <v>979</v>
      </c>
      <c r="F458" s="339" t="s">
        <v>679</v>
      </c>
    </row>
    <row r="459" spans="2:6">
      <c r="B459" s="541"/>
      <c r="C459" s="542"/>
      <c r="D459" s="543"/>
      <c r="E459" s="349" t="s">
        <v>980</v>
      </c>
      <c r="F459" s="339" t="s">
        <v>679</v>
      </c>
    </row>
    <row r="460" spans="2:6">
      <c r="B460" s="541"/>
      <c r="C460" s="542"/>
      <c r="D460" s="543" t="s">
        <v>981</v>
      </c>
      <c r="E460" s="341" t="s">
        <v>982</v>
      </c>
      <c r="F460" s="339" t="s">
        <v>679</v>
      </c>
    </row>
    <row r="461" spans="2:6">
      <c r="B461" s="541"/>
      <c r="C461" s="542"/>
      <c r="D461" s="543"/>
      <c r="E461" s="349" t="s">
        <v>983</v>
      </c>
      <c r="F461" s="339" t="s">
        <v>679</v>
      </c>
    </row>
    <row r="462" spans="2:6">
      <c r="B462" s="541"/>
      <c r="C462" s="542"/>
      <c r="D462" s="543"/>
      <c r="E462" s="349" t="s">
        <v>984</v>
      </c>
      <c r="F462" s="339" t="s">
        <v>679</v>
      </c>
    </row>
    <row r="463" spans="2:6">
      <c r="B463" s="541"/>
      <c r="C463" s="542"/>
      <c r="D463" s="543"/>
      <c r="E463" s="349" t="s">
        <v>985</v>
      </c>
      <c r="F463" s="339" t="s">
        <v>679</v>
      </c>
    </row>
    <row r="464" spans="2:6">
      <c r="B464" s="541"/>
      <c r="C464" s="542"/>
      <c r="D464" s="543" t="s">
        <v>986</v>
      </c>
      <c r="E464" s="341" t="s">
        <v>987</v>
      </c>
      <c r="F464" s="339" t="s">
        <v>679</v>
      </c>
    </row>
    <row r="465" spans="2:6">
      <c r="B465" s="541"/>
      <c r="C465" s="542"/>
      <c r="D465" s="543"/>
      <c r="E465" s="349" t="s">
        <v>988</v>
      </c>
      <c r="F465" s="339" t="s">
        <v>679</v>
      </c>
    </row>
    <row r="466" spans="2:6">
      <c r="B466" s="541"/>
      <c r="C466" s="542"/>
      <c r="D466" s="543"/>
      <c r="E466" s="349" t="s">
        <v>989</v>
      </c>
      <c r="F466" s="339" t="s">
        <v>679</v>
      </c>
    </row>
    <row r="467" spans="2:6">
      <c r="B467" s="541"/>
      <c r="C467" s="542"/>
      <c r="D467" s="543"/>
      <c r="E467" s="349" t="s">
        <v>990</v>
      </c>
      <c r="F467" s="339" t="s">
        <v>679</v>
      </c>
    </row>
    <row r="468" spans="2:6">
      <c r="B468" s="541"/>
      <c r="C468" s="542"/>
      <c r="D468" s="543"/>
      <c r="E468" s="349" t="s">
        <v>991</v>
      </c>
      <c r="F468" s="339" t="s">
        <v>679</v>
      </c>
    </row>
    <row r="469" spans="2:6">
      <c r="B469" s="541"/>
      <c r="C469" s="542"/>
      <c r="D469" s="543"/>
      <c r="E469" s="349" t="s">
        <v>992</v>
      </c>
      <c r="F469" s="339" t="s">
        <v>679</v>
      </c>
    </row>
    <row r="470" spans="2:6">
      <c r="B470" s="541"/>
      <c r="C470" s="542"/>
      <c r="D470" s="543" t="s">
        <v>993</v>
      </c>
      <c r="E470" s="341" t="s">
        <v>994</v>
      </c>
      <c r="F470" s="339" t="s">
        <v>679</v>
      </c>
    </row>
    <row r="471" spans="2:6">
      <c r="B471" s="541"/>
      <c r="C471" s="542"/>
      <c r="D471" s="543"/>
      <c r="E471" s="349" t="s">
        <v>995</v>
      </c>
      <c r="F471" s="339" t="s">
        <v>679</v>
      </c>
    </row>
    <row r="472" spans="2:6">
      <c r="B472" s="541"/>
      <c r="C472" s="542"/>
      <c r="D472" s="543"/>
      <c r="E472" s="349" t="s">
        <v>996</v>
      </c>
      <c r="F472" s="339" t="s">
        <v>679</v>
      </c>
    </row>
    <row r="473" spans="2:6">
      <c r="B473" s="541"/>
      <c r="C473" s="542"/>
      <c r="D473" s="543"/>
      <c r="E473" s="349" t="s">
        <v>997</v>
      </c>
      <c r="F473" s="339" t="s">
        <v>679</v>
      </c>
    </row>
    <row r="474" spans="2:6">
      <c r="B474" s="541"/>
      <c r="C474" s="542"/>
      <c r="D474" s="543"/>
      <c r="E474" s="349" t="s">
        <v>998</v>
      </c>
      <c r="F474" s="339" t="s">
        <v>679</v>
      </c>
    </row>
    <row r="475" spans="2:6">
      <c r="B475" s="541"/>
      <c r="C475" s="542"/>
      <c r="D475" s="543"/>
      <c r="E475" s="349" t="s">
        <v>999</v>
      </c>
      <c r="F475" s="339" t="s">
        <v>679</v>
      </c>
    </row>
    <row r="476" spans="2:6">
      <c r="B476" s="541"/>
      <c r="C476" s="542"/>
      <c r="D476" s="543"/>
      <c r="E476" s="349" t="s">
        <v>1000</v>
      </c>
      <c r="F476" s="339" t="s">
        <v>679</v>
      </c>
    </row>
    <row r="477" spans="2:6">
      <c r="B477" s="541"/>
      <c r="C477" s="542"/>
      <c r="D477" s="543"/>
      <c r="E477" s="349" t="s">
        <v>1001</v>
      </c>
      <c r="F477" s="339" t="s">
        <v>679</v>
      </c>
    </row>
    <row r="478" spans="2:6">
      <c r="B478" s="541"/>
      <c r="C478" s="542"/>
      <c r="D478" s="543" t="s">
        <v>1002</v>
      </c>
      <c r="E478" s="341" t="s">
        <v>1003</v>
      </c>
      <c r="F478" s="339" t="s">
        <v>679</v>
      </c>
    </row>
    <row r="479" spans="2:6">
      <c r="B479" s="541"/>
      <c r="C479" s="542"/>
      <c r="D479" s="543"/>
      <c r="E479" s="349" t="s">
        <v>1004</v>
      </c>
      <c r="F479" s="339" t="s">
        <v>679</v>
      </c>
    </row>
    <row r="480" spans="2:6">
      <c r="B480" s="541"/>
      <c r="C480" s="542"/>
      <c r="D480" s="543"/>
      <c r="E480" s="349" t="s">
        <v>1005</v>
      </c>
      <c r="F480" s="339" t="s">
        <v>679</v>
      </c>
    </row>
    <row r="481" spans="2:6">
      <c r="B481" s="541"/>
      <c r="C481" s="542"/>
      <c r="D481" s="543"/>
      <c r="E481" s="349" t="s">
        <v>1006</v>
      </c>
      <c r="F481" s="339" t="s">
        <v>679</v>
      </c>
    </row>
    <row r="482" spans="2:6">
      <c r="B482" s="541"/>
      <c r="C482" s="542"/>
      <c r="D482" s="543"/>
      <c r="E482" s="349" t="s">
        <v>1007</v>
      </c>
      <c r="F482" s="339" t="s">
        <v>679</v>
      </c>
    </row>
    <row r="483" spans="2:6">
      <c r="B483" s="541"/>
      <c r="C483" s="542"/>
      <c r="D483" s="543"/>
      <c r="E483" s="349" t="s">
        <v>1008</v>
      </c>
      <c r="F483" s="339" t="s">
        <v>679</v>
      </c>
    </row>
    <row r="484" spans="2:6">
      <c r="B484" s="541"/>
      <c r="C484" s="542"/>
      <c r="D484" s="543"/>
      <c r="E484" s="349" t="s">
        <v>1009</v>
      </c>
      <c r="F484" s="339" t="s">
        <v>679</v>
      </c>
    </row>
    <row r="485" spans="2:6">
      <c r="B485" s="541"/>
      <c r="C485" s="542"/>
      <c r="D485" s="543"/>
      <c r="E485" s="349" t="s">
        <v>1010</v>
      </c>
      <c r="F485" s="339" t="s">
        <v>679</v>
      </c>
    </row>
    <row r="486" spans="2:6">
      <c r="B486" s="541"/>
      <c r="C486" s="542"/>
      <c r="D486" s="543" t="s">
        <v>1011</v>
      </c>
      <c r="E486" s="341" t="s">
        <v>1012</v>
      </c>
      <c r="F486" s="339" t="s">
        <v>679</v>
      </c>
    </row>
    <row r="487" spans="2:6">
      <c r="B487" s="541"/>
      <c r="C487" s="542"/>
      <c r="D487" s="543"/>
      <c r="E487" s="349" t="s">
        <v>1013</v>
      </c>
      <c r="F487" s="339" t="s">
        <v>679</v>
      </c>
    </row>
    <row r="488" spans="2:6">
      <c r="B488" s="541"/>
      <c r="C488" s="542"/>
      <c r="D488" s="543"/>
      <c r="E488" s="349" t="s">
        <v>1014</v>
      </c>
      <c r="F488" s="339" t="s">
        <v>679</v>
      </c>
    </row>
    <row r="489" spans="2:6">
      <c r="B489" s="541"/>
      <c r="C489" s="542"/>
      <c r="D489" s="543"/>
      <c r="E489" s="349" t="s">
        <v>1015</v>
      </c>
      <c r="F489" s="339" t="s">
        <v>679</v>
      </c>
    </row>
    <row r="490" spans="2:6">
      <c r="B490" s="541"/>
      <c r="C490" s="542"/>
      <c r="D490" s="543"/>
      <c r="E490" s="349" t="s">
        <v>1016</v>
      </c>
      <c r="F490" s="339" t="s">
        <v>679</v>
      </c>
    </row>
    <row r="491" spans="2:6">
      <c r="B491" s="541"/>
      <c r="C491" s="542"/>
      <c r="D491" s="543"/>
      <c r="E491" s="349" t="s">
        <v>1017</v>
      </c>
      <c r="F491" s="339" t="s">
        <v>679</v>
      </c>
    </row>
    <row r="492" spans="2:6">
      <c r="B492" s="541"/>
      <c r="C492" s="542"/>
      <c r="D492" s="543" t="s">
        <v>1018</v>
      </c>
      <c r="E492" s="341" t="s">
        <v>1019</v>
      </c>
      <c r="F492" s="339" t="s">
        <v>679</v>
      </c>
    </row>
    <row r="493" spans="2:6">
      <c r="B493" s="541"/>
      <c r="C493" s="542"/>
      <c r="D493" s="543"/>
      <c r="E493" s="349" t="s">
        <v>1020</v>
      </c>
      <c r="F493" s="339" t="s">
        <v>679</v>
      </c>
    </row>
    <row r="494" spans="2:6">
      <c r="B494" s="541"/>
      <c r="C494" s="542"/>
      <c r="D494" s="543"/>
      <c r="E494" s="349" t="s">
        <v>1021</v>
      </c>
      <c r="F494" s="339" t="s">
        <v>679</v>
      </c>
    </row>
    <row r="495" spans="2:6">
      <c r="B495" s="541"/>
      <c r="C495" s="542"/>
      <c r="D495" s="543"/>
      <c r="E495" s="349" t="s">
        <v>1022</v>
      </c>
      <c r="F495" s="339" t="s">
        <v>679</v>
      </c>
    </row>
    <row r="496" spans="2:6">
      <c r="B496" s="541"/>
      <c r="C496" s="542"/>
      <c r="D496" s="543" t="s">
        <v>1023</v>
      </c>
      <c r="E496" s="341" t="s">
        <v>1024</v>
      </c>
      <c r="F496" s="339" t="s">
        <v>679</v>
      </c>
    </row>
    <row r="497" spans="2:6">
      <c r="B497" s="541"/>
      <c r="C497" s="542"/>
      <c r="D497" s="543"/>
      <c r="E497" s="349" t="s">
        <v>1025</v>
      </c>
      <c r="F497" s="339" t="s">
        <v>679</v>
      </c>
    </row>
    <row r="498" spans="2:6">
      <c r="B498" s="541"/>
      <c r="C498" s="542"/>
      <c r="D498" s="543"/>
      <c r="E498" s="349" t="s">
        <v>1026</v>
      </c>
      <c r="F498" s="339" t="s">
        <v>679</v>
      </c>
    </row>
    <row r="499" spans="2:6">
      <c r="B499" s="541"/>
      <c r="C499" s="542"/>
      <c r="D499" s="543"/>
      <c r="E499" s="349" t="s">
        <v>1027</v>
      </c>
      <c r="F499" s="339" t="s">
        <v>679</v>
      </c>
    </row>
    <row r="500" spans="2:6">
      <c r="B500" s="541"/>
      <c r="C500" s="542"/>
      <c r="D500" s="543"/>
      <c r="E500" s="349" t="s">
        <v>1028</v>
      </c>
      <c r="F500" s="339" t="s">
        <v>679</v>
      </c>
    </row>
    <row r="501" spans="2:6">
      <c r="B501" s="541"/>
      <c r="C501" s="542"/>
      <c r="D501" s="543"/>
      <c r="E501" s="349" t="s">
        <v>1029</v>
      </c>
      <c r="F501" s="339" t="s">
        <v>679</v>
      </c>
    </row>
    <row r="502" spans="2:6">
      <c r="B502" s="541"/>
      <c r="C502" s="542"/>
      <c r="D502" s="543"/>
      <c r="E502" s="349" t="s">
        <v>1030</v>
      </c>
      <c r="F502" s="339" t="s">
        <v>679</v>
      </c>
    </row>
    <row r="503" spans="2:6">
      <c r="B503" s="541"/>
      <c r="C503" s="542"/>
      <c r="D503" s="543"/>
      <c r="E503" s="349" t="s">
        <v>1031</v>
      </c>
      <c r="F503" s="339" t="s">
        <v>679</v>
      </c>
    </row>
    <row r="504" spans="2:6">
      <c r="B504" s="541"/>
      <c r="C504" s="542"/>
      <c r="D504" s="543"/>
      <c r="E504" s="349" t="s">
        <v>1032</v>
      </c>
      <c r="F504" s="339" t="s">
        <v>679</v>
      </c>
    </row>
    <row r="505" spans="2:6">
      <c r="B505" s="539" t="s">
        <v>423</v>
      </c>
      <c r="C505" s="540" t="s">
        <v>1033</v>
      </c>
      <c r="D505" s="544"/>
      <c r="E505" s="348" t="s">
        <v>1034</v>
      </c>
      <c r="F505" s="339" t="s">
        <v>679</v>
      </c>
    </row>
    <row r="506" spans="2:6">
      <c r="B506" s="541"/>
      <c r="C506" s="542"/>
      <c r="D506" s="543" t="s">
        <v>1035</v>
      </c>
      <c r="E506" s="341" t="s">
        <v>1036</v>
      </c>
      <c r="F506" s="339" t="s">
        <v>679</v>
      </c>
    </row>
    <row r="507" spans="2:6">
      <c r="B507" s="541"/>
      <c r="C507" s="542"/>
      <c r="D507" s="543"/>
      <c r="E507" s="349" t="s">
        <v>1037</v>
      </c>
      <c r="F507" s="339" t="s">
        <v>679</v>
      </c>
    </row>
    <row r="508" spans="2:6">
      <c r="B508" s="541"/>
      <c r="C508" s="542"/>
      <c r="D508" s="543"/>
      <c r="E508" s="349" t="s">
        <v>1038</v>
      </c>
      <c r="F508" s="339" t="s">
        <v>679</v>
      </c>
    </row>
    <row r="509" spans="2:6">
      <c r="B509" s="541"/>
      <c r="C509" s="542"/>
      <c r="D509" s="543" t="s">
        <v>1039</v>
      </c>
      <c r="E509" s="341" t="s">
        <v>1040</v>
      </c>
      <c r="F509" s="339" t="s">
        <v>679</v>
      </c>
    </row>
    <row r="510" spans="2:6">
      <c r="B510" s="541"/>
      <c r="C510" s="542"/>
      <c r="D510" s="543"/>
      <c r="E510" s="349" t="s">
        <v>1041</v>
      </c>
      <c r="F510" s="339" t="s">
        <v>679</v>
      </c>
    </row>
    <row r="511" spans="2:6">
      <c r="B511" s="541"/>
      <c r="C511" s="542"/>
      <c r="D511" s="543" t="s">
        <v>1042</v>
      </c>
      <c r="E511" s="341" t="s">
        <v>1043</v>
      </c>
      <c r="F511" s="339" t="s">
        <v>679</v>
      </c>
    </row>
    <row r="512" spans="2:6">
      <c r="B512" s="541"/>
      <c r="C512" s="542"/>
      <c r="D512" s="543"/>
      <c r="E512" s="349" t="s">
        <v>1044</v>
      </c>
      <c r="F512" s="339" t="s">
        <v>679</v>
      </c>
    </row>
    <row r="513" spans="2:6">
      <c r="B513" s="541"/>
      <c r="C513" s="542"/>
      <c r="D513" s="543" t="s">
        <v>1045</v>
      </c>
      <c r="E513" s="341" t="s">
        <v>1046</v>
      </c>
      <c r="F513" s="339" t="s">
        <v>679</v>
      </c>
    </row>
    <row r="514" spans="2:6">
      <c r="B514" s="541"/>
      <c r="C514" s="542"/>
      <c r="D514" s="543"/>
      <c r="E514" s="349" t="s">
        <v>1047</v>
      </c>
      <c r="F514" s="339" t="s">
        <v>679</v>
      </c>
    </row>
    <row r="515" spans="2:6">
      <c r="B515" s="541"/>
      <c r="C515" s="542"/>
      <c r="D515" s="543" t="s">
        <v>1048</v>
      </c>
      <c r="E515" s="341" t="s">
        <v>1049</v>
      </c>
      <c r="F515" s="339" t="s">
        <v>679</v>
      </c>
    </row>
    <row r="516" spans="2:6">
      <c r="B516" s="541"/>
      <c r="C516" s="542"/>
      <c r="D516" s="543"/>
      <c r="E516" s="349" t="s">
        <v>1050</v>
      </c>
      <c r="F516" s="339" t="s">
        <v>679</v>
      </c>
    </row>
    <row r="517" spans="2:6">
      <c r="B517" s="541"/>
      <c r="C517" s="542"/>
      <c r="D517" s="543" t="s">
        <v>1051</v>
      </c>
      <c r="E517" s="341" t="s">
        <v>1052</v>
      </c>
      <c r="F517" s="339" t="s">
        <v>679</v>
      </c>
    </row>
    <row r="518" spans="2:6">
      <c r="B518" s="541"/>
      <c r="C518" s="542"/>
      <c r="D518" s="543"/>
      <c r="E518" s="349" t="s">
        <v>1053</v>
      </c>
      <c r="F518" s="339" t="s">
        <v>679</v>
      </c>
    </row>
    <row r="519" spans="2:6">
      <c r="B519" s="539" t="s">
        <v>423</v>
      </c>
      <c r="C519" s="540" t="s">
        <v>1054</v>
      </c>
      <c r="D519" s="544"/>
      <c r="E519" s="348" t="s">
        <v>1055</v>
      </c>
      <c r="F519" s="339" t="s">
        <v>679</v>
      </c>
    </row>
    <row r="520" spans="2:6">
      <c r="B520" s="541"/>
      <c r="C520" s="542"/>
      <c r="D520" s="543" t="s">
        <v>1056</v>
      </c>
      <c r="E520" s="341" t="s">
        <v>1057</v>
      </c>
      <c r="F520" s="339" t="s">
        <v>679</v>
      </c>
    </row>
    <row r="521" spans="2:6">
      <c r="B521" s="541"/>
      <c r="C521" s="542"/>
      <c r="D521" s="543"/>
      <c r="E521" s="349" t="s">
        <v>1058</v>
      </c>
      <c r="F521" s="339" t="s">
        <v>679</v>
      </c>
    </row>
    <row r="522" spans="2:6">
      <c r="B522" s="541"/>
      <c r="C522" s="542"/>
      <c r="D522" s="543"/>
      <c r="E522" s="349" t="s">
        <v>1059</v>
      </c>
      <c r="F522" s="339" t="s">
        <v>679</v>
      </c>
    </row>
    <row r="523" spans="2:6">
      <c r="B523" s="541"/>
      <c r="C523" s="542"/>
      <c r="D523" s="543" t="s">
        <v>1060</v>
      </c>
      <c r="E523" s="341" t="s">
        <v>1061</v>
      </c>
      <c r="F523" s="339" t="s">
        <v>679</v>
      </c>
    </row>
    <row r="524" spans="2:6">
      <c r="B524" s="541"/>
      <c r="C524" s="542"/>
      <c r="D524" s="543"/>
      <c r="E524" s="349" t="s">
        <v>1062</v>
      </c>
      <c r="F524" s="339" t="s">
        <v>679</v>
      </c>
    </row>
    <row r="525" spans="2:6">
      <c r="B525" s="541"/>
      <c r="C525" s="542"/>
      <c r="D525" s="543"/>
      <c r="E525" s="349" t="s">
        <v>1063</v>
      </c>
      <c r="F525" s="339" t="s">
        <v>679</v>
      </c>
    </row>
    <row r="526" spans="2:6">
      <c r="B526" s="541"/>
      <c r="C526" s="542"/>
      <c r="D526" s="543"/>
      <c r="E526" s="349" t="s">
        <v>1064</v>
      </c>
      <c r="F526" s="339" t="s">
        <v>679</v>
      </c>
    </row>
    <row r="527" spans="2:6">
      <c r="B527" s="541"/>
      <c r="C527" s="542"/>
      <c r="D527" s="543"/>
      <c r="E527" s="349" t="s">
        <v>1065</v>
      </c>
      <c r="F527" s="339" t="s">
        <v>679</v>
      </c>
    </row>
    <row r="528" spans="2:6">
      <c r="B528" s="541"/>
      <c r="C528" s="542"/>
      <c r="D528" s="543"/>
      <c r="E528" s="349" t="s">
        <v>1066</v>
      </c>
      <c r="F528" s="339" t="s">
        <v>679</v>
      </c>
    </row>
    <row r="529" spans="2:6">
      <c r="B529" s="541"/>
      <c r="C529" s="542"/>
      <c r="D529" s="543" t="s">
        <v>1067</v>
      </c>
      <c r="E529" s="341" t="s">
        <v>1068</v>
      </c>
      <c r="F529" s="339" t="s">
        <v>679</v>
      </c>
    </row>
    <row r="530" spans="2:6">
      <c r="B530" s="541"/>
      <c r="C530" s="542"/>
      <c r="D530" s="543"/>
      <c r="E530" s="349" t="s">
        <v>1069</v>
      </c>
      <c r="F530" s="339" t="s">
        <v>679</v>
      </c>
    </row>
    <row r="531" spans="2:6">
      <c r="B531" s="541"/>
      <c r="C531" s="542"/>
      <c r="D531" s="543"/>
      <c r="E531" s="349" t="s">
        <v>1070</v>
      </c>
      <c r="F531" s="339" t="s">
        <v>679</v>
      </c>
    </row>
    <row r="532" spans="2:6">
      <c r="B532" s="541"/>
      <c r="C532" s="542"/>
      <c r="D532" s="543"/>
      <c r="E532" s="349" t="s">
        <v>1071</v>
      </c>
      <c r="F532" s="339" t="s">
        <v>679</v>
      </c>
    </row>
    <row r="533" spans="2:6">
      <c r="B533" s="541"/>
      <c r="C533" s="542"/>
      <c r="D533" s="543"/>
      <c r="E533" s="349" t="s">
        <v>1072</v>
      </c>
      <c r="F533" s="339" t="s">
        <v>679</v>
      </c>
    </row>
    <row r="534" spans="2:6">
      <c r="B534" s="541"/>
      <c r="C534" s="542"/>
      <c r="D534" s="543"/>
      <c r="E534" s="349" t="s">
        <v>1073</v>
      </c>
      <c r="F534" s="339" t="s">
        <v>679</v>
      </c>
    </row>
    <row r="535" spans="2:6">
      <c r="B535" s="541"/>
      <c r="C535" s="542"/>
      <c r="D535" s="543" t="s">
        <v>1074</v>
      </c>
      <c r="E535" s="341" t="s">
        <v>1075</v>
      </c>
      <c r="F535" s="339" t="s">
        <v>679</v>
      </c>
    </row>
    <row r="536" spans="2:6">
      <c r="B536" s="541"/>
      <c r="C536" s="542"/>
      <c r="D536" s="543"/>
      <c r="E536" s="349" t="s">
        <v>1076</v>
      </c>
      <c r="F536" s="339" t="s">
        <v>679</v>
      </c>
    </row>
    <row r="537" spans="2:6">
      <c r="B537" s="541"/>
      <c r="C537" s="542"/>
      <c r="D537" s="543"/>
      <c r="E537" s="349" t="s">
        <v>1077</v>
      </c>
      <c r="F537" s="339" t="s">
        <v>679</v>
      </c>
    </row>
    <row r="538" spans="2:6">
      <c r="B538" s="541"/>
      <c r="C538" s="542"/>
      <c r="D538" s="543"/>
      <c r="E538" s="349" t="s">
        <v>1078</v>
      </c>
      <c r="F538" s="339" t="s">
        <v>679</v>
      </c>
    </row>
    <row r="539" spans="2:6">
      <c r="B539" s="541"/>
      <c r="C539" s="542"/>
      <c r="D539" s="543"/>
      <c r="E539" s="349" t="s">
        <v>1079</v>
      </c>
      <c r="F539" s="339" t="s">
        <v>679</v>
      </c>
    </row>
    <row r="540" spans="2:6">
      <c r="B540" s="541"/>
      <c r="C540" s="542"/>
      <c r="D540" s="543" t="s">
        <v>1080</v>
      </c>
      <c r="E540" s="341" t="s">
        <v>1081</v>
      </c>
      <c r="F540" s="339" t="s">
        <v>679</v>
      </c>
    </row>
    <row r="541" spans="2:6">
      <c r="B541" s="541"/>
      <c r="C541" s="542"/>
      <c r="D541" s="543"/>
      <c r="E541" s="349" t="s">
        <v>1082</v>
      </c>
      <c r="F541" s="339" t="s">
        <v>679</v>
      </c>
    </row>
    <row r="542" spans="2:6">
      <c r="B542" s="541"/>
      <c r="C542" s="542"/>
      <c r="D542" s="543"/>
      <c r="E542" s="349" t="s">
        <v>1083</v>
      </c>
      <c r="F542" s="339" t="s">
        <v>679</v>
      </c>
    </row>
    <row r="543" spans="2:6">
      <c r="B543" s="541"/>
      <c r="C543" s="542"/>
      <c r="D543" s="543"/>
      <c r="E543" s="349" t="s">
        <v>1084</v>
      </c>
      <c r="F543" s="339" t="s">
        <v>679</v>
      </c>
    </row>
    <row r="544" spans="2:6">
      <c r="B544" s="541"/>
      <c r="C544" s="542"/>
      <c r="D544" s="543"/>
      <c r="E544" s="349" t="s">
        <v>1085</v>
      </c>
      <c r="F544" s="339" t="s">
        <v>679</v>
      </c>
    </row>
    <row r="545" spans="2:6">
      <c r="B545" s="541"/>
      <c r="C545" s="542"/>
      <c r="D545" s="543"/>
      <c r="E545" s="349" t="s">
        <v>1086</v>
      </c>
      <c r="F545" s="339" t="s">
        <v>679</v>
      </c>
    </row>
    <row r="546" spans="2:6">
      <c r="B546" s="541"/>
      <c r="C546" s="542"/>
      <c r="D546" s="543" t="s">
        <v>1087</v>
      </c>
      <c r="E546" s="341" t="s">
        <v>1088</v>
      </c>
      <c r="F546" s="339" t="s">
        <v>679</v>
      </c>
    </row>
    <row r="547" spans="2:6">
      <c r="B547" s="541"/>
      <c r="C547" s="542"/>
      <c r="D547" s="543"/>
      <c r="E547" s="349" t="s">
        <v>1089</v>
      </c>
      <c r="F547" s="339" t="s">
        <v>679</v>
      </c>
    </row>
    <row r="548" spans="2:6">
      <c r="B548" s="541"/>
      <c r="C548" s="542"/>
      <c r="D548" s="543"/>
      <c r="E548" s="349" t="s">
        <v>1090</v>
      </c>
      <c r="F548" s="339" t="s">
        <v>679</v>
      </c>
    </row>
    <row r="549" spans="2:6">
      <c r="B549" s="541"/>
      <c r="C549" s="542"/>
      <c r="D549" s="543" t="s">
        <v>1091</v>
      </c>
      <c r="E549" s="341" t="s">
        <v>1092</v>
      </c>
      <c r="F549" s="339" t="s">
        <v>679</v>
      </c>
    </row>
    <row r="550" spans="2:6">
      <c r="B550" s="541"/>
      <c r="C550" s="542"/>
      <c r="D550" s="543"/>
      <c r="E550" s="349" t="s">
        <v>1093</v>
      </c>
      <c r="F550" s="339" t="s">
        <v>679</v>
      </c>
    </row>
    <row r="551" spans="2:6">
      <c r="B551" s="541"/>
      <c r="C551" s="542"/>
      <c r="D551" s="543"/>
      <c r="E551" s="349" t="s">
        <v>1094</v>
      </c>
      <c r="F551" s="339" t="s">
        <v>679</v>
      </c>
    </row>
    <row r="552" spans="2:6">
      <c r="B552" s="541"/>
      <c r="C552" s="542"/>
      <c r="D552" s="543"/>
      <c r="E552" s="349" t="s">
        <v>1095</v>
      </c>
      <c r="F552" s="339" t="s">
        <v>679</v>
      </c>
    </row>
    <row r="553" spans="2:6">
      <c r="B553" s="541"/>
      <c r="C553" s="542"/>
      <c r="D553" s="543"/>
      <c r="E553" s="349" t="s">
        <v>1096</v>
      </c>
      <c r="F553" s="339" t="s">
        <v>679</v>
      </c>
    </row>
    <row r="554" spans="2:6">
      <c r="B554" s="539" t="s">
        <v>423</v>
      </c>
      <c r="C554" s="540" t="s">
        <v>1097</v>
      </c>
      <c r="D554" s="544"/>
      <c r="E554" s="348" t="s">
        <v>1098</v>
      </c>
      <c r="F554" s="339" t="s">
        <v>679</v>
      </c>
    </row>
    <row r="555" spans="2:6">
      <c r="B555" s="541"/>
      <c r="C555" s="542"/>
      <c r="D555" s="543" t="s">
        <v>1099</v>
      </c>
      <c r="E555" s="341" t="s">
        <v>1100</v>
      </c>
      <c r="F555" s="339" t="s">
        <v>679</v>
      </c>
    </row>
    <row r="556" spans="2:6">
      <c r="B556" s="541"/>
      <c r="C556" s="542"/>
      <c r="D556" s="543"/>
      <c r="E556" s="349" t="s">
        <v>1101</v>
      </c>
      <c r="F556" s="339" t="s">
        <v>679</v>
      </c>
    </row>
    <row r="557" spans="2:6">
      <c r="B557" s="541"/>
      <c r="C557" s="542"/>
      <c r="D557" s="543"/>
      <c r="E557" s="349" t="s">
        <v>1102</v>
      </c>
      <c r="F557" s="339" t="s">
        <v>679</v>
      </c>
    </row>
    <row r="558" spans="2:6">
      <c r="B558" s="541"/>
      <c r="C558" s="542"/>
      <c r="D558" s="543" t="s">
        <v>1103</v>
      </c>
      <c r="E558" s="341" t="s">
        <v>1104</v>
      </c>
      <c r="F558" s="339" t="s">
        <v>679</v>
      </c>
    </row>
    <row r="559" spans="2:6">
      <c r="B559" s="541"/>
      <c r="C559" s="542"/>
      <c r="D559" s="543"/>
      <c r="E559" s="349" t="s">
        <v>1105</v>
      </c>
      <c r="F559" s="339" t="s">
        <v>679</v>
      </c>
    </row>
    <row r="560" spans="2:6">
      <c r="B560" s="541"/>
      <c r="C560" s="542"/>
      <c r="D560" s="543"/>
      <c r="E560" s="349" t="s">
        <v>1106</v>
      </c>
      <c r="F560" s="339" t="s">
        <v>679</v>
      </c>
    </row>
    <row r="561" spans="2:6">
      <c r="B561" s="541"/>
      <c r="C561" s="542"/>
      <c r="D561" s="543" t="s">
        <v>1107</v>
      </c>
      <c r="E561" s="341" t="s">
        <v>1108</v>
      </c>
      <c r="F561" s="339" t="s">
        <v>679</v>
      </c>
    </row>
    <row r="562" spans="2:6">
      <c r="B562" s="541"/>
      <c r="C562" s="542"/>
      <c r="D562" s="543"/>
      <c r="E562" s="349" t="s">
        <v>1109</v>
      </c>
      <c r="F562" s="339" t="s">
        <v>679</v>
      </c>
    </row>
    <row r="563" spans="2:6">
      <c r="B563" s="541"/>
      <c r="C563" s="542"/>
      <c r="D563" s="543"/>
      <c r="E563" s="349" t="s">
        <v>1110</v>
      </c>
      <c r="F563" s="339" t="s">
        <v>679</v>
      </c>
    </row>
    <row r="564" spans="2:6">
      <c r="B564" s="541"/>
      <c r="C564" s="542"/>
      <c r="D564" s="543" t="s">
        <v>1111</v>
      </c>
      <c r="E564" s="341" t="s">
        <v>1112</v>
      </c>
      <c r="F564" s="339" t="s">
        <v>679</v>
      </c>
    </row>
    <row r="565" spans="2:6">
      <c r="B565" s="541"/>
      <c r="C565" s="542"/>
      <c r="D565" s="543"/>
      <c r="E565" s="349" t="s">
        <v>1113</v>
      </c>
      <c r="F565" s="339" t="s">
        <v>679</v>
      </c>
    </row>
    <row r="566" spans="2:6">
      <c r="B566" s="541"/>
      <c r="C566" s="542"/>
      <c r="D566" s="543"/>
      <c r="E566" s="349" t="s">
        <v>1114</v>
      </c>
      <c r="F566" s="339" t="s">
        <v>679</v>
      </c>
    </row>
    <row r="567" spans="2:6">
      <c r="B567" s="541"/>
      <c r="C567" s="542"/>
      <c r="D567" s="543"/>
      <c r="E567" s="349" t="s">
        <v>1115</v>
      </c>
      <c r="F567" s="339" t="s">
        <v>679</v>
      </c>
    </row>
    <row r="568" spans="2:6">
      <c r="B568" s="541"/>
      <c r="C568" s="542"/>
      <c r="D568" s="543" t="s">
        <v>1116</v>
      </c>
      <c r="E568" s="341" t="s">
        <v>1117</v>
      </c>
      <c r="F568" s="339" t="s">
        <v>679</v>
      </c>
    </row>
    <row r="569" spans="2:6">
      <c r="B569" s="541"/>
      <c r="C569" s="542"/>
      <c r="D569" s="543"/>
      <c r="E569" s="349" t="s">
        <v>1118</v>
      </c>
      <c r="F569" s="339" t="s">
        <v>679</v>
      </c>
    </row>
    <row r="570" spans="2:6">
      <c r="B570" s="541"/>
      <c r="C570" s="542"/>
      <c r="D570" s="543"/>
      <c r="E570" s="349" t="s">
        <v>1119</v>
      </c>
      <c r="F570" s="339" t="s">
        <v>679</v>
      </c>
    </row>
    <row r="571" spans="2:6">
      <c r="B571" s="541"/>
      <c r="C571" s="542"/>
      <c r="D571" s="543"/>
      <c r="E571" s="349" t="s">
        <v>1120</v>
      </c>
      <c r="F571" s="339" t="s">
        <v>679</v>
      </c>
    </row>
    <row r="572" spans="2:6">
      <c r="B572" s="541"/>
      <c r="C572" s="542"/>
      <c r="D572" s="543"/>
      <c r="E572" s="349" t="s">
        <v>1121</v>
      </c>
      <c r="F572" s="339" t="s">
        <v>679</v>
      </c>
    </row>
    <row r="573" spans="2:6">
      <c r="B573" s="541"/>
      <c r="C573" s="542"/>
      <c r="D573" s="543"/>
      <c r="E573" s="349" t="s">
        <v>1122</v>
      </c>
      <c r="F573" s="339" t="s">
        <v>679</v>
      </c>
    </row>
    <row r="574" spans="2:6">
      <c r="B574" s="541"/>
      <c r="C574" s="542"/>
      <c r="D574" s="543"/>
      <c r="E574" s="349" t="s">
        <v>1123</v>
      </c>
      <c r="F574" s="339" t="s">
        <v>679</v>
      </c>
    </row>
    <row r="575" spans="2:6">
      <c r="B575" s="539" t="s">
        <v>423</v>
      </c>
      <c r="C575" s="540" t="s">
        <v>1124</v>
      </c>
      <c r="D575" s="544"/>
      <c r="E575" s="348" t="s">
        <v>1125</v>
      </c>
      <c r="F575" s="339" t="s">
        <v>679</v>
      </c>
    </row>
    <row r="576" spans="2:6">
      <c r="B576" s="541"/>
      <c r="C576" s="542"/>
      <c r="D576" s="543" t="s">
        <v>1126</v>
      </c>
      <c r="E576" s="341" t="s">
        <v>1127</v>
      </c>
      <c r="F576" s="339" t="s">
        <v>679</v>
      </c>
    </row>
    <row r="577" spans="2:6">
      <c r="B577" s="541"/>
      <c r="C577" s="542"/>
      <c r="D577" s="543"/>
      <c r="E577" s="349" t="s">
        <v>1128</v>
      </c>
      <c r="F577" s="339" t="s">
        <v>679</v>
      </c>
    </row>
    <row r="578" spans="2:6">
      <c r="B578" s="541"/>
      <c r="C578" s="542"/>
      <c r="D578" s="543"/>
      <c r="E578" s="349" t="s">
        <v>1129</v>
      </c>
      <c r="F578" s="339" t="s">
        <v>679</v>
      </c>
    </row>
    <row r="579" spans="2:6">
      <c r="B579" s="541"/>
      <c r="C579" s="542"/>
      <c r="D579" s="543" t="s">
        <v>1130</v>
      </c>
      <c r="E579" s="341" t="s">
        <v>1131</v>
      </c>
      <c r="F579" s="339" t="s">
        <v>679</v>
      </c>
    </row>
    <row r="580" spans="2:6">
      <c r="B580" s="541"/>
      <c r="C580" s="542"/>
      <c r="D580" s="543"/>
      <c r="E580" s="349" t="s">
        <v>1132</v>
      </c>
      <c r="F580" s="339" t="s">
        <v>679</v>
      </c>
    </row>
    <row r="581" spans="2:6">
      <c r="B581" s="541"/>
      <c r="C581" s="542"/>
      <c r="D581" s="543" t="s">
        <v>1133</v>
      </c>
      <c r="E581" s="341" t="s">
        <v>1134</v>
      </c>
      <c r="F581" s="339" t="s">
        <v>679</v>
      </c>
    </row>
    <row r="582" spans="2:6">
      <c r="B582" s="541"/>
      <c r="C582" s="542"/>
      <c r="D582" s="543"/>
      <c r="E582" s="349" t="s">
        <v>1135</v>
      </c>
      <c r="F582" s="339" t="s">
        <v>679</v>
      </c>
    </row>
    <row r="583" spans="2:6">
      <c r="B583" s="541"/>
      <c r="C583" s="542"/>
      <c r="D583" s="543" t="s">
        <v>1136</v>
      </c>
      <c r="E583" s="341" t="s">
        <v>1137</v>
      </c>
      <c r="F583" s="339" t="s">
        <v>679</v>
      </c>
    </row>
    <row r="584" spans="2:6">
      <c r="B584" s="541"/>
      <c r="C584" s="542"/>
      <c r="D584" s="543"/>
      <c r="E584" s="349" t="s">
        <v>1138</v>
      </c>
      <c r="F584" s="339" t="s">
        <v>679</v>
      </c>
    </row>
    <row r="585" spans="2:6">
      <c r="B585" s="541"/>
      <c r="C585" s="542"/>
      <c r="D585" s="543" t="s">
        <v>1139</v>
      </c>
      <c r="E585" s="341" t="s">
        <v>1140</v>
      </c>
      <c r="F585" s="339" t="s">
        <v>679</v>
      </c>
    </row>
    <row r="586" spans="2:6">
      <c r="B586" s="541"/>
      <c r="C586" s="542"/>
      <c r="D586" s="543"/>
      <c r="E586" s="349" t="s">
        <v>1141</v>
      </c>
      <c r="F586" s="339" t="s">
        <v>679</v>
      </c>
    </row>
    <row r="587" spans="2:6">
      <c r="B587" s="541"/>
      <c r="C587" s="542"/>
      <c r="D587" s="543" t="s">
        <v>1142</v>
      </c>
      <c r="E587" s="341" t="s">
        <v>1143</v>
      </c>
      <c r="F587" s="339" t="s">
        <v>679</v>
      </c>
    </row>
    <row r="588" spans="2:6">
      <c r="B588" s="541"/>
      <c r="C588" s="542"/>
      <c r="D588" s="543"/>
      <c r="E588" s="349" t="s">
        <v>1144</v>
      </c>
      <c r="F588" s="339" t="s">
        <v>679</v>
      </c>
    </row>
    <row r="589" spans="2:6">
      <c r="B589" s="541"/>
      <c r="C589" s="542"/>
      <c r="D589" s="543" t="s">
        <v>1145</v>
      </c>
      <c r="E589" s="341" t="s">
        <v>1146</v>
      </c>
      <c r="F589" s="339" t="s">
        <v>679</v>
      </c>
    </row>
    <row r="590" spans="2:6">
      <c r="B590" s="541"/>
      <c r="C590" s="542"/>
      <c r="D590" s="543"/>
      <c r="E590" s="349" t="s">
        <v>1147</v>
      </c>
      <c r="F590" s="339" t="s">
        <v>679</v>
      </c>
    </row>
    <row r="591" spans="2:6">
      <c r="B591" s="541"/>
      <c r="C591" s="542"/>
      <c r="D591" s="543" t="s">
        <v>1148</v>
      </c>
      <c r="E591" s="341" t="s">
        <v>1149</v>
      </c>
      <c r="F591" s="339" t="s">
        <v>679</v>
      </c>
    </row>
    <row r="592" spans="2:6">
      <c r="B592" s="541"/>
      <c r="C592" s="542"/>
      <c r="D592" s="543"/>
      <c r="E592" s="349" t="s">
        <v>1150</v>
      </c>
      <c r="F592" s="339" t="s">
        <v>679</v>
      </c>
    </row>
    <row r="593" spans="2:6">
      <c r="B593" s="541"/>
      <c r="C593" s="542"/>
      <c r="D593" s="543"/>
      <c r="E593" s="349" t="s">
        <v>1151</v>
      </c>
      <c r="F593" s="339" t="s">
        <v>679</v>
      </c>
    </row>
    <row r="594" spans="2:6">
      <c r="B594" s="541"/>
      <c r="C594" s="542"/>
      <c r="D594" s="543" t="s">
        <v>1152</v>
      </c>
      <c r="E594" s="341" t="s">
        <v>1153</v>
      </c>
      <c r="F594" s="339" t="s">
        <v>679</v>
      </c>
    </row>
    <row r="595" spans="2:6">
      <c r="B595" s="541"/>
      <c r="C595" s="542"/>
      <c r="D595" s="543"/>
      <c r="E595" s="349" t="s">
        <v>1154</v>
      </c>
      <c r="F595" s="339" t="s">
        <v>679</v>
      </c>
    </row>
    <row r="596" spans="2:6">
      <c r="B596" s="541"/>
      <c r="C596" s="542"/>
      <c r="D596" s="543" t="s">
        <v>1155</v>
      </c>
      <c r="E596" s="341" t="s">
        <v>1156</v>
      </c>
      <c r="F596" s="339" t="s">
        <v>679</v>
      </c>
    </row>
    <row r="597" spans="2:6">
      <c r="B597" s="541"/>
      <c r="C597" s="542"/>
      <c r="D597" s="543"/>
      <c r="E597" s="349" t="s">
        <v>1157</v>
      </c>
      <c r="F597" s="339" t="s">
        <v>679</v>
      </c>
    </row>
    <row r="598" spans="2:6">
      <c r="B598" s="539" t="s">
        <v>423</v>
      </c>
      <c r="C598" s="540" t="s">
        <v>1158</v>
      </c>
      <c r="D598" s="544"/>
      <c r="E598" s="348" t="s">
        <v>1159</v>
      </c>
      <c r="F598" s="339" t="s">
        <v>679</v>
      </c>
    </row>
    <row r="599" spans="2:6">
      <c r="B599" s="541"/>
      <c r="C599" s="542"/>
      <c r="D599" s="543" t="s">
        <v>1160</v>
      </c>
      <c r="E599" s="341" t="s">
        <v>1161</v>
      </c>
      <c r="F599" s="339" t="s">
        <v>679</v>
      </c>
    </row>
    <row r="600" spans="2:6">
      <c r="B600" s="541"/>
      <c r="C600" s="542"/>
      <c r="D600" s="543"/>
      <c r="E600" s="349" t="s">
        <v>1162</v>
      </c>
      <c r="F600" s="339" t="s">
        <v>679</v>
      </c>
    </row>
    <row r="601" spans="2:6">
      <c r="B601" s="541"/>
      <c r="C601" s="542"/>
      <c r="D601" s="543"/>
      <c r="E601" s="349" t="s">
        <v>1163</v>
      </c>
      <c r="F601" s="339" t="s">
        <v>679</v>
      </c>
    </row>
    <row r="602" spans="2:6">
      <c r="B602" s="541"/>
      <c r="C602" s="542"/>
      <c r="D602" s="543" t="s">
        <v>1164</v>
      </c>
      <c r="E602" s="341" t="s">
        <v>1165</v>
      </c>
      <c r="F602" s="339" t="s">
        <v>679</v>
      </c>
    </row>
    <row r="603" spans="2:6">
      <c r="B603" s="541"/>
      <c r="C603" s="542"/>
      <c r="D603" s="543"/>
      <c r="E603" s="349" t="s">
        <v>1166</v>
      </c>
      <c r="F603" s="339" t="s">
        <v>679</v>
      </c>
    </row>
    <row r="604" spans="2:6">
      <c r="B604" s="541"/>
      <c r="C604" s="542"/>
      <c r="D604" s="543"/>
      <c r="E604" s="349" t="s">
        <v>1167</v>
      </c>
      <c r="F604" s="339" t="s">
        <v>679</v>
      </c>
    </row>
    <row r="605" spans="2:6">
      <c r="B605" s="541"/>
      <c r="C605" s="542"/>
      <c r="D605" s="543"/>
      <c r="E605" s="349" t="s">
        <v>1168</v>
      </c>
      <c r="F605" s="339" t="s">
        <v>679</v>
      </c>
    </row>
    <row r="606" spans="2:6">
      <c r="B606" s="541"/>
      <c r="C606" s="542"/>
      <c r="D606" s="543"/>
      <c r="E606" s="349" t="s">
        <v>1169</v>
      </c>
      <c r="F606" s="339" t="s">
        <v>679</v>
      </c>
    </row>
    <row r="607" spans="2:6">
      <c r="B607" s="541"/>
      <c r="C607" s="542"/>
      <c r="D607" s="543"/>
      <c r="E607" s="349" t="s">
        <v>1170</v>
      </c>
      <c r="F607" s="339" t="s">
        <v>679</v>
      </c>
    </row>
    <row r="608" spans="2:6">
      <c r="B608" s="541"/>
      <c r="C608" s="542"/>
      <c r="D608" s="543"/>
      <c r="E608" s="349" t="s">
        <v>1171</v>
      </c>
      <c r="F608" s="339" t="s">
        <v>679</v>
      </c>
    </row>
    <row r="609" spans="2:6">
      <c r="B609" s="541"/>
      <c r="C609" s="542"/>
      <c r="D609" s="543"/>
      <c r="E609" s="349" t="s">
        <v>1172</v>
      </c>
      <c r="F609" s="339" t="s">
        <v>679</v>
      </c>
    </row>
    <row r="610" spans="2:6">
      <c r="B610" s="541"/>
      <c r="C610" s="542"/>
      <c r="D610" s="543"/>
      <c r="E610" s="349" t="s">
        <v>1173</v>
      </c>
      <c r="F610" s="339" t="s">
        <v>679</v>
      </c>
    </row>
    <row r="611" spans="2:6">
      <c r="B611" s="541"/>
      <c r="C611" s="542"/>
      <c r="D611" s="543" t="s">
        <v>1174</v>
      </c>
      <c r="E611" s="341" t="s">
        <v>1175</v>
      </c>
      <c r="F611" s="339" t="s">
        <v>679</v>
      </c>
    </row>
    <row r="612" spans="2:6">
      <c r="B612" s="541"/>
      <c r="C612" s="542"/>
      <c r="D612" s="543"/>
      <c r="E612" s="349" t="s">
        <v>1176</v>
      </c>
      <c r="F612" s="339" t="s">
        <v>679</v>
      </c>
    </row>
    <row r="613" spans="2:6">
      <c r="B613" s="541"/>
      <c r="C613" s="542"/>
      <c r="D613" s="543"/>
      <c r="E613" s="349" t="s">
        <v>1177</v>
      </c>
      <c r="F613" s="339" t="s">
        <v>679</v>
      </c>
    </row>
    <row r="614" spans="2:6">
      <c r="B614" s="541"/>
      <c r="C614" s="542"/>
      <c r="D614" s="543"/>
      <c r="E614" s="349" t="s">
        <v>1178</v>
      </c>
      <c r="F614" s="339" t="s">
        <v>679</v>
      </c>
    </row>
    <row r="615" spans="2:6">
      <c r="B615" s="541"/>
      <c r="C615" s="542"/>
      <c r="D615" s="543"/>
      <c r="E615" s="349" t="s">
        <v>1179</v>
      </c>
      <c r="F615" s="339" t="s">
        <v>679</v>
      </c>
    </row>
    <row r="616" spans="2:6">
      <c r="B616" s="541"/>
      <c r="C616" s="542"/>
      <c r="D616" s="543" t="s">
        <v>1180</v>
      </c>
      <c r="E616" s="341" t="s">
        <v>1181</v>
      </c>
      <c r="F616" s="339" t="s">
        <v>679</v>
      </c>
    </row>
    <row r="617" spans="2:6">
      <c r="B617" s="541"/>
      <c r="C617" s="542"/>
      <c r="D617" s="543"/>
      <c r="E617" s="349" t="s">
        <v>1182</v>
      </c>
      <c r="F617" s="339" t="s">
        <v>679</v>
      </c>
    </row>
    <row r="618" spans="2:6">
      <c r="B618" s="541"/>
      <c r="C618" s="542"/>
      <c r="D618" s="543"/>
      <c r="E618" s="349" t="s">
        <v>1183</v>
      </c>
      <c r="F618" s="339" t="s">
        <v>679</v>
      </c>
    </row>
    <row r="619" spans="2:6">
      <c r="B619" s="541"/>
      <c r="C619" s="542"/>
      <c r="D619" s="543"/>
      <c r="E619" s="349" t="s">
        <v>1184</v>
      </c>
      <c r="F619" s="339" t="s">
        <v>679</v>
      </c>
    </row>
    <row r="620" spans="2:6">
      <c r="B620" s="541"/>
      <c r="C620" s="542"/>
      <c r="D620" s="543" t="s">
        <v>1185</v>
      </c>
      <c r="E620" s="341" t="s">
        <v>1186</v>
      </c>
      <c r="F620" s="339" t="s">
        <v>679</v>
      </c>
    </row>
    <row r="621" spans="2:6">
      <c r="B621" s="541"/>
      <c r="C621" s="542"/>
      <c r="D621" s="543"/>
      <c r="E621" s="349" t="s">
        <v>1187</v>
      </c>
      <c r="F621" s="339" t="s">
        <v>679</v>
      </c>
    </row>
    <row r="622" spans="2:6">
      <c r="B622" s="541"/>
      <c r="C622" s="542"/>
      <c r="D622" s="543"/>
      <c r="E622" s="349" t="s">
        <v>1188</v>
      </c>
      <c r="F622" s="339" t="s">
        <v>679</v>
      </c>
    </row>
    <row r="623" spans="2:6">
      <c r="B623" s="541"/>
      <c r="C623" s="542"/>
      <c r="D623" s="543"/>
      <c r="E623" s="349" t="s">
        <v>1189</v>
      </c>
      <c r="F623" s="339" t="s">
        <v>679</v>
      </c>
    </row>
    <row r="624" spans="2:6">
      <c r="B624" s="541"/>
      <c r="C624" s="542"/>
      <c r="D624" s="543"/>
      <c r="E624" s="349" t="s">
        <v>1190</v>
      </c>
      <c r="F624" s="339" t="s">
        <v>679</v>
      </c>
    </row>
    <row r="625" spans="2:6">
      <c r="B625" s="541"/>
      <c r="C625" s="542"/>
      <c r="D625" s="543"/>
      <c r="E625" s="349" t="s">
        <v>1191</v>
      </c>
      <c r="F625" s="339" t="s">
        <v>679</v>
      </c>
    </row>
    <row r="626" spans="2:6">
      <c r="B626" s="541"/>
      <c r="C626" s="542"/>
      <c r="D626" s="543"/>
      <c r="E626" s="349" t="s">
        <v>1192</v>
      </c>
      <c r="F626" s="339" t="s">
        <v>679</v>
      </c>
    </row>
    <row r="627" spans="2:6">
      <c r="B627" s="541"/>
      <c r="C627" s="542"/>
      <c r="D627" s="543"/>
      <c r="E627" s="349" t="s">
        <v>1193</v>
      </c>
      <c r="F627" s="339" t="s">
        <v>679</v>
      </c>
    </row>
    <row r="628" spans="2:6">
      <c r="B628" s="541"/>
      <c r="C628" s="542"/>
      <c r="D628" s="543"/>
      <c r="E628" s="349" t="s">
        <v>1194</v>
      </c>
      <c r="F628" s="339" t="s">
        <v>679</v>
      </c>
    </row>
    <row r="629" spans="2:6">
      <c r="B629" s="541"/>
      <c r="C629" s="542"/>
      <c r="D629" s="543"/>
      <c r="E629" s="349" t="s">
        <v>1195</v>
      </c>
      <c r="F629" s="339" t="s">
        <v>679</v>
      </c>
    </row>
    <row r="630" spans="2:6">
      <c r="B630" s="541"/>
      <c r="C630" s="542"/>
      <c r="D630" s="543" t="s">
        <v>1196</v>
      </c>
      <c r="E630" s="341" t="s">
        <v>1197</v>
      </c>
      <c r="F630" s="339" t="s">
        <v>679</v>
      </c>
    </row>
    <row r="631" spans="2:6">
      <c r="B631" s="541"/>
      <c r="C631" s="542"/>
      <c r="D631" s="543"/>
      <c r="E631" s="349" t="s">
        <v>1198</v>
      </c>
      <c r="F631" s="339" t="s">
        <v>679</v>
      </c>
    </row>
    <row r="632" spans="2:6">
      <c r="B632" s="541"/>
      <c r="C632" s="542"/>
      <c r="D632" s="543"/>
      <c r="E632" s="349" t="s">
        <v>1199</v>
      </c>
      <c r="F632" s="339" t="s">
        <v>679</v>
      </c>
    </row>
    <row r="633" spans="2:6">
      <c r="B633" s="541"/>
      <c r="C633" s="542"/>
      <c r="D633" s="543"/>
      <c r="E633" s="349" t="s">
        <v>1200</v>
      </c>
      <c r="F633" s="339" t="s">
        <v>679</v>
      </c>
    </row>
    <row r="634" spans="2:6">
      <c r="B634" s="541"/>
      <c r="C634" s="542"/>
      <c r="D634" s="543" t="s">
        <v>1201</v>
      </c>
      <c r="E634" s="341" t="s">
        <v>1202</v>
      </c>
      <c r="F634" s="339" t="s">
        <v>679</v>
      </c>
    </row>
    <row r="635" spans="2:6">
      <c r="B635" s="541"/>
      <c r="C635" s="542"/>
      <c r="D635" s="543"/>
      <c r="E635" s="349" t="s">
        <v>1203</v>
      </c>
      <c r="F635" s="339" t="s">
        <v>679</v>
      </c>
    </row>
    <row r="636" spans="2:6">
      <c r="B636" s="541"/>
      <c r="C636" s="542"/>
      <c r="D636" s="543"/>
      <c r="E636" s="349" t="s">
        <v>1204</v>
      </c>
      <c r="F636" s="339" t="s">
        <v>679</v>
      </c>
    </row>
    <row r="637" spans="2:6">
      <c r="B637" s="541"/>
      <c r="C637" s="542"/>
      <c r="D637" s="543" t="s">
        <v>1205</v>
      </c>
      <c r="E637" s="341" t="s">
        <v>1206</v>
      </c>
      <c r="F637" s="339" t="s">
        <v>679</v>
      </c>
    </row>
    <row r="638" spans="2:6">
      <c r="B638" s="541"/>
      <c r="C638" s="542"/>
      <c r="D638" s="543"/>
      <c r="E638" s="349" t="s">
        <v>1207</v>
      </c>
      <c r="F638" s="339" t="s">
        <v>679</v>
      </c>
    </row>
    <row r="639" spans="2:6">
      <c r="B639" s="541"/>
      <c r="C639" s="542"/>
      <c r="D639" s="543"/>
      <c r="E639" s="349" t="s">
        <v>1208</v>
      </c>
      <c r="F639" s="339" t="s">
        <v>679</v>
      </c>
    </row>
    <row r="640" spans="2:6">
      <c r="B640" s="541"/>
      <c r="C640" s="542"/>
      <c r="D640" s="543"/>
      <c r="E640" s="349" t="s">
        <v>1209</v>
      </c>
      <c r="F640" s="339" t="s">
        <v>679</v>
      </c>
    </row>
    <row r="641" spans="2:6">
      <c r="B641" s="541"/>
      <c r="C641" s="542"/>
      <c r="D641" s="543"/>
      <c r="E641" s="349" t="s">
        <v>1210</v>
      </c>
      <c r="F641" s="339" t="s">
        <v>679</v>
      </c>
    </row>
    <row r="642" spans="2:6">
      <c r="B642" s="541"/>
      <c r="C642" s="542"/>
      <c r="D642" s="543" t="s">
        <v>1211</v>
      </c>
      <c r="E642" s="341" t="s">
        <v>1212</v>
      </c>
      <c r="F642" s="339" t="s">
        <v>679</v>
      </c>
    </row>
    <row r="643" spans="2:6">
      <c r="B643" s="541"/>
      <c r="C643" s="542"/>
      <c r="D643" s="543"/>
      <c r="E643" s="349" t="s">
        <v>1213</v>
      </c>
      <c r="F643" s="339" t="s">
        <v>679</v>
      </c>
    </row>
    <row r="644" spans="2:6">
      <c r="B644" s="541"/>
      <c r="C644" s="542"/>
      <c r="D644" s="543"/>
      <c r="E644" s="349" t="s">
        <v>1214</v>
      </c>
      <c r="F644" s="339" t="s">
        <v>679</v>
      </c>
    </row>
    <row r="645" spans="2:6">
      <c r="B645" s="541"/>
      <c r="C645" s="542"/>
      <c r="D645" s="543"/>
      <c r="E645" s="349" t="s">
        <v>1215</v>
      </c>
      <c r="F645" s="339" t="s">
        <v>679</v>
      </c>
    </row>
    <row r="646" spans="2:6">
      <c r="B646" s="541"/>
      <c r="C646" s="542"/>
      <c r="D646" s="543"/>
      <c r="E646" s="349" t="s">
        <v>1216</v>
      </c>
      <c r="F646" s="339" t="s">
        <v>679</v>
      </c>
    </row>
    <row r="647" spans="2:6">
      <c r="B647" s="541"/>
      <c r="C647" s="542"/>
      <c r="D647" s="543"/>
      <c r="E647" s="349" t="s">
        <v>1217</v>
      </c>
      <c r="F647" s="339" t="s">
        <v>679</v>
      </c>
    </row>
    <row r="648" spans="2:6">
      <c r="B648" s="541"/>
      <c r="C648" s="542"/>
      <c r="D648" s="543"/>
      <c r="E648" s="349" t="s">
        <v>1218</v>
      </c>
      <c r="F648" s="339" t="s">
        <v>679</v>
      </c>
    </row>
    <row r="649" spans="2:6">
      <c r="B649" s="541"/>
      <c r="C649" s="542"/>
      <c r="D649" s="543" t="s">
        <v>1219</v>
      </c>
      <c r="E649" s="341" t="s">
        <v>1220</v>
      </c>
      <c r="F649" s="339" t="s">
        <v>679</v>
      </c>
    </row>
    <row r="650" spans="2:6">
      <c r="B650" s="541"/>
      <c r="C650" s="542"/>
      <c r="D650" s="543"/>
      <c r="E650" s="349" t="s">
        <v>1221</v>
      </c>
      <c r="F650" s="339" t="s">
        <v>679</v>
      </c>
    </row>
    <row r="651" spans="2:6">
      <c r="B651" s="541"/>
      <c r="C651" s="542"/>
      <c r="D651" s="543"/>
      <c r="E651" s="349" t="s">
        <v>1222</v>
      </c>
      <c r="F651" s="339" t="s">
        <v>679</v>
      </c>
    </row>
    <row r="652" spans="2:6">
      <c r="B652" s="541"/>
      <c r="C652" s="542"/>
      <c r="D652" s="543"/>
      <c r="E652" s="349" t="s">
        <v>1223</v>
      </c>
      <c r="F652" s="339" t="s">
        <v>679</v>
      </c>
    </row>
    <row r="653" spans="2:6">
      <c r="B653" s="541"/>
      <c r="C653" s="542"/>
      <c r="D653" s="543"/>
      <c r="E653" s="349" t="s">
        <v>1224</v>
      </c>
      <c r="F653" s="339" t="s">
        <v>679</v>
      </c>
    </row>
    <row r="654" spans="2:6">
      <c r="B654" s="541"/>
      <c r="C654" s="542"/>
      <c r="D654" s="543"/>
      <c r="E654" s="349" t="s">
        <v>1225</v>
      </c>
      <c r="F654" s="339" t="s">
        <v>679</v>
      </c>
    </row>
    <row r="655" spans="2:6">
      <c r="B655" s="539" t="s">
        <v>423</v>
      </c>
      <c r="C655" s="540" t="s">
        <v>1226</v>
      </c>
      <c r="D655" s="544"/>
      <c r="E655" s="348" t="s">
        <v>1227</v>
      </c>
      <c r="F655" s="339" t="s">
        <v>679</v>
      </c>
    </row>
    <row r="656" spans="2:6">
      <c r="B656" s="541"/>
      <c r="C656" s="542"/>
      <c r="D656" s="543" t="s">
        <v>1228</v>
      </c>
      <c r="E656" s="341" t="s">
        <v>1229</v>
      </c>
      <c r="F656" s="339" t="s">
        <v>679</v>
      </c>
    </row>
    <row r="657" spans="2:6">
      <c r="B657" s="541"/>
      <c r="C657" s="542"/>
      <c r="D657" s="543"/>
      <c r="E657" s="349" t="s">
        <v>1230</v>
      </c>
      <c r="F657" s="339" t="s">
        <v>679</v>
      </c>
    </row>
    <row r="658" spans="2:6">
      <c r="B658" s="541"/>
      <c r="C658" s="542"/>
      <c r="D658" s="543"/>
      <c r="E658" s="349" t="s">
        <v>1231</v>
      </c>
      <c r="F658" s="339" t="s">
        <v>679</v>
      </c>
    </row>
    <row r="659" spans="2:6">
      <c r="B659" s="541"/>
      <c r="C659" s="542"/>
      <c r="D659" s="543" t="s">
        <v>1232</v>
      </c>
      <c r="E659" s="341" t="s">
        <v>1233</v>
      </c>
      <c r="F659" s="339" t="s">
        <v>679</v>
      </c>
    </row>
    <row r="660" spans="2:6">
      <c r="B660" s="541"/>
      <c r="C660" s="542"/>
      <c r="D660" s="543"/>
      <c r="E660" s="349" t="s">
        <v>1234</v>
      </c>
      <c r="F660" s="339" t="s">
        <v>679</v>
      </c>
    </row>
    <row r="661" spans="2:6">
      <c r="B661" s="541"/>
      <c r="C661" s="542"/>
      <c r="D661" s="543"/>
      <c r="E661" s="349" t="s">
        <v>1235</v>
      </c>
      <c r="F661" s="339" t="s">
        <v>679</v>
      </c>
    </row>
    <row r="662" spans="2:6">
      <c r="B662" s="541"/>
      <c r="C662" s="542"/>
      <c r="D662" s="543"/>
      <c r="E662" s="349" t="s">
        <v>1236</v>
      </c>
      <c r="F662" s="339" t="s">
        <v>679</v>
      </c>
    </row>
    <row r="663" spans="2:6">
      <c r="B663" s="541"/>
      <c r="C663" s="542"/>
      <c r="D663" s="543" t="s">
        <v>1237</v>
      </c>
      <c r="E663" s="341" t="s">
        <v>1238</v>
      </c>
      <c r="F663" s="339" t="s">
        <v>679</v>
      </c>
    </row>
    <row r="664" spans="2:6">
      <c r="B664" s="541"/>
      <c r="C664" s="542"/>
      <c r="D664" s="543"/>
      <c r="E664" s="349" t="s">
        <v>1239</v>
      </c>
      <c r="F664" s="339" t="s">
        <v>679</v>
      </c>
    </row>
    <row r="665" spans="2:6">
      <c r="B665" s="541"/>
      <c r="C665" s="542"/>
      <c r="D665" s="543" t="s">
        <v>1240</v>
      </c>
      <c r="E665" s="341" t="s">
        <v>1241</v>
      </c>
      <c r="F665" s="339" t="s">
        <v>679</v>
      </c>
    </row>
    <row r="666" spans="2:6">
      <c r="B666" s="541"/>
      <c r="C666" s="542"/>
      <c r="D666" s="543"/>
      <c r="E666" s="349" t="s">
        <v>1242</v>
      </c>
      <c r="F666" s="339" t="s">
        <v>679</v>
      </c>
    </row>
    <row r="667" spans="2:6">
      <c r="B667" s="541"/>
      <c r="C667" s="542"/>
      <c r="D667" s="543"/>
      <c r="E667" s="349" t="s">
        <v>1243</v>
      </c>
      <c r="F667" s="339" t="s">
        <v>679</v>
      </c>
    </row>
    <row r="668" spans="2:6">
      <c r="B668" s="541"/>
      <c r="C668" s="542"/>
      <c r="D668" s="543"/>
      <c r="E668" s="349" t="s">
        <v>1244</v>
      </c>
      <c r="F668" s="339" t="s">
        <v>679</v>
      </c>
    </row>
    <row r="669" spans="2:6">
      <c r="B669" s="541"/>
      <c r="C669" s="542"/>
      <c r="D669" s="543"/>
      <c r="E669" s="349" t="s">
        <v>1245</v>
      </c>
      <c r="F669" s="339" t="s">
        <v>679</v>
      </c>
    </row>
    <row r="670" spans="2:6">
      <c r="B670" s="541"/>
      <c r="C670" s="542"/>
      <c r="D670" s="543"/>
      <c r="E670" s="349" t="s">
        <v>1246</v>
      </c>
      <c r="F670" s="339" t="s">
        <v>679</v>
      </c>
    </row>
    <row r="671" spans="2:6">
      <c r="B671" s="541"/>
      <c r="C671" s="542"/>
      <c r="D671" s="543"/>
      <c r="E671" s="349" t="s">
        <v>1247</v>
      </c>
      <c r="F671" s="339" t="s">
        <v>679</v>
      </c>
    </row>
    <row r="672" spans="2:6">
      <c r="B672" s="541"/>
      <c r="C672" s="542"/>
      <c r="D672" s="543"/>
      <c r="E672" s="349" t="s">
        <v>1248</v>
      </c>
      <c r="F672" s="339" t="s">
        <v>679</v>
      </c>
    </row>
    <row r="673" spans="2:6">
      <c r="B673" s="541"/>
      <c r="C673" s="542"/>
      <c r="D673" s="543"/>
      <c r="E673" s="349" t="s">
        <v>1249</v>
      </c>
      <c r="F673" s="339" t="s">
        <v>679</v>
      </c>
    </row>
    <row r="674" spans="2:6">
      <c r="B674" s="541"/>
      <c r="C674" s="542"/>
      <c r="D674" s="543"/>
      <c r="E674" s="349" t="s">
        <v>1250</v>
      </c>
      <c r="F674" s="339" t="s">
        <v>679</v>
      </c>
    </row>
    <row r="675" spans="2:6">
      <c r="B675" s="541"/>
      <c r="C675" s="542"/>
      <c r="D675" s="543" t="s">
        <v>1251</v>
      </c>
      <c r="E675" s="341" t="s">
        <v>1252</v>
      </c>
      <c r="F675" s="339" t="s">
        <v>679</v>
      </c>
    </row>
    <row r="676" spans="2:6">
      <c r="B676" s="541"/>
      <c r="C676" s="542"/>
      <c r="D676" s="543"/>
      <c r="E676" s="349" t="s">
        <v>1253</v>
      </c>
      <c r="F676" s="339" t="s">
        <v>679</v>
      </c>
    </row>
    <row r="677" spans="2:6">
      <c r="B677" s="541"/>
      <c r="C677" s="542"/>
      <c r="D677" s="543"/>
      <c r="E677" s="349" t="s">
        <v>1254</v>
      </c>
      <c r="F677" s="339" t="s">
        <v>679</v>
      </c>
    </row>
    <row r="678" spans="2:6">
      <c r="B678" s="541"/>
      <c r="C678" s="542"/>
      <c r="D678" s="543" t="s">
        <v>1255</v>
      </c>
      <c r="E678" s="341" t="s">
        <v>1256</v>
      </c>
      <c r="F678" s="339" t="s">
        <v>679</v>
      </c>
    </row>
    <row r="679" spans="2:6">
      <c r="B679" s="541"/>
      <c r="C679" s="542"/>
      <c r="D679" s="543"/>
      <c r="E679" s="349" t="s">
        <v>1257</v>
      </c>
      <c r="F679" s="339" t="s">
        <v>679</v>
      </c>
    </row>
    <row r="680" spans="2:6">
      <c r="B680" s="541"/>
      <c r="C680" s="542"/>
      <c r="D680" s="543"/>
      <c r="E680" s="349" t="s">
        <v>1258</v>
      </c>
      <c r="F680" s="339" t="s">
        <v>679</v>
      </c>
    </row>
    <row r="681" spans="2:6">
      <c r="B681" s="541"/>
      <c r="C681" s="542"/>
      <c r="D681" s="543"/>
      <c r="E681" s="349" t="s">
        <v>1259</v>
      </c>
      <c r="F681" s="339" t="s">
        <v>679</v>
      </c>
    </row>
    <row r="682" spans="2:6">
      <c r="B682" s="541"/>
      <c r="C682" s="542"/>
      <c r="D682" s="543"/>
      <c r="E682" s="349" t="s">
        <v>1260</v>
      </c>
      <c r="F682" s="339" t="s">
        <v>679</v>
      </c>
    </row>
    <row r="683" spans="2:6">
      <c r="B683" s="541"/>
      <c r="C683" s="542"/>
      <c r="D683" s="543"/>
      <c r="E683" s="349" t="s">
        <v>1261</v>
      </c>
      <c r="F683" s="339" t="s">
        <v>679</v>
      </c>
    </row>
    <row r="684" spans="2:6">
      <c r="B684" s="541"/>
      <c r="C684" s="542"/>
      <c r="D684" s="543" t="s">
        <v>1262</v>
      </c>
      <c r="E684" s="341" t="s">
        <v>1263</v>
      </c>
      <c r="F684" s="339" t="s">
        <v>679</v>
      </c>
    </row>
    <row r="685" spans="2:6">
      <c r="B685" s="541"/>
      <c r="C685" s="542"/>
      <c r="D685" s="543"/>
      <c r="E685" s="349" t="s">
        <v>1264</v>
      </c>
      <c r="F685" s="339" t="s">
        <v>679</v>
      </c>
    </row>
    <row r="686" spans="2:6">
      <c r="B686" s="541"/>
      <c r="C686" s="542"/>
      <c r="D686" s="543"/>
      <c r="E686" s="349" t="s">
        <v>1265</v>
      </c>
      <c r="F686" s="339" t="s">
        <v>679</v>
      </c>
    </row>
    <row r="687" spans="2:6">
      <c r="B687" s="541"/>
      <c r="C687" s="542"/>
      <c r="D687" s="543"/>
      <c r="E687" s="349" t="s">
        <v>1266</v>
      </c>
      <c r="F687" s="339" t="s">
        <v>679</v>
      </c>
    </row>
    <row r="688" spans="2:6">
      <c r="B688" s="541"/>
      <c r="C688" s="542"/>
      <c r="D688" s="543"/>
      <c r="E688" s="349" t="s">
        <v>1267</v>
      </c>
      <c r="F688" s="339" t="s">
        <v>679</v>
      </c>
    </row>
    <row r="689" spans="2:6">
      <c r="B689" s="539" t="s">
        <v>423</v>
      </c>
      <c r="C689" s="540" t="s">
        <v>1268</v>
      </c>
      <c r="D689" s="544"/>
      <c r="E689" s="348" t="s">
        <v>1269</v>
      </c>
      <c r="F689" s="339" t="s">
        <v>679</v>
      </c>
    </row>
    <row r="690" spans="2:6">
      <c r="B690" s="541"/>
      <c r="C690" s="542"/>
      <c r="D690" s="543" t="s">
        <v>1270</v>
      </c>
      <c r="E690" s="341" t="s">
        <v>1271</v>
      </c>
      <c r="F690" s="339" t="s">
        <v>679</v>
      </c>
    </row>
    <row r="691" spans="2:6">
      <c r="B691" s="541"/>
      <c r="C691" s="542"/>
      <c r="D691" s="543"/>
      <c r="E691" s="349" t="s">
        <v>1272</v>
      </c>
      <c r="F691" s="339" t="s">
        <v>679</v>
      </c>
    </row>
    <row r="692" spans="2:6">
      <c r="B692" s="541"/>
      <c r="C692" s="542"/>
      <c r="D692" s="543"/>
      <c r="E692" s="349" t="s">
        <v>1273</v>
      </c>
      <c r="F692" s="339" t="s">
        <v>679</v>
      </c>
    </row>
    <row r="693" spans="2:6">
      <c r="B693" s="541"/>
      <c r="C693" s="542"/>
      <c r="D693" s="543" t="s">
        <v>1274</v>
      </c>
      <c r="E693" s="341" t="s">
        <v>1275</v>
      </c>
      <c r="F693" s="339" t="s">
        <v>679</v>
      </c>
    </row>
    <row r="694" spans="2:6">
      <c r="B694" s="541"/>
      <c r="C694" s="542"/>
      <c r="D694" s="543"/>
      <c r="E694" s="349" t="s">
        <v>1276</v>
      </c>
      <c r="F694" s="339" t="s">
        <v>679</v>
      </c>
    </row>
    <row r="695" spans="2:6">
      <c r="B695" s="541"/>
      <c r="C695" s="542"/>
      <c r="D695" s="543"/>
      <c r="E695" s="349" t="s">
        <v>1277</v>
      </c>
      <c r="F695" s="339" t="s">
        <v>679</v>
      </c>
    </row>
    <row r="696" spans="2:6">
      <c r="B696" s="541"/>
      <c r="C696" s="542"/>
      <c r="D696" s="543"/>
      <c r="E696" s="349" t="s">
        <v>1278</v>
      </c>
      <c r="F696" s="339" t="s">
        <v>679</v>
      </c>
    </row>
    <row r="697" spans="2:6">
      <c r="B697" s="541"/>
      <c r="C697" s="542"/>
      <c r="D697" s="543" t="s">
        <v>1279</v>
      </c>
      <c r="E697" s="341" t="s">
        <v>1280</v>
      </c>
      <c r="F697" s="339" t="s">
        <v>679</v>
      </c>
    </row>
    <row r="698" spans="2:6">
      <c r="B698" s="541"/>
      <c r="C698" s="542"/>
      <c r="D698" s="543"/>
      <c r="E698" s="349" t="s">
        <v>1281</v>
      </c>
      <c r="F698" s="339" t="s">
        <v>679</v>
      </c>
    </row>
    <row r="699" spans="2:6">
      <c r="B699" s="541"/>
      <c r="C699" s="542"/>
      <c r="D699" s="543"/>
      <c r="E699" s="349" t="s">
        <v>1282</v>
      </c>
      <c r="F699" s="339" t="s">
        <v>679</v>
      </c>
    </row>
    <row r="700" spans="2:6">
      <c r="B700" s="541"/>
      <c r="C700" s="542"/>
      <c r="D700" s="543"/>
      <c r="E700" s="349" t="s">
        <v>1283</v>
      </c>
      <c r="F700" s="339" t="s">
        <v>679</v>
      </c>
    </row>
    <row r="701" spans="2:6">
      <c r="B701" s="541"/>
      <c r="C701" s="542"/>
      <c r="D701" s="543" t="s">
        <v>1284</v>
      </c>
      <c r="E701" s="341" t="s">
        <v>1285</v>
      </c>
      <c r="F701" s="339" t="s">
        <v>679</v>
      </c>
    </row>
    <row r="702" spans="2:6">
      <c r="B702" s="541"/>
      <c r="C702" s="542"/>
      <c r="D702" s="543"/>
      <c r="E702" s="349" t="s">
        <v>1286</v>
      </c>
      <c r="F702" s="339" t="s">
        <v>679</v>
      </c>
    </row>
    <row r="703" spans="2:6">
      <c r="B703" s="541"/>
      <c r="C703" s="542"/>
      <c r="D703" s="543"/>
      <c r="E703" s="349" t="s">
        <v>1287</v>
      </c>
      <c r="F703" s="339" t="s">
        <v>679</v>
      </c>
    </row>
    <row r="704" spans="2:6">
      <c r="B704" s="541"/>
      <c r="C704" s="542"/>
      <c r="D704" s="543"/>
      <c r="E704" s="349" t="s">
        <v>1288</v>
      </c>
      <c r="F704" s="339" t="s">
        <v>679</v>
      </c>
    </row>
    <row r="705" spans="2:6">
      <c r="B705" s="541"/>
      <c r="C705" s="542"/>
      <c r="D705" s="543" t="s">
        <v>1289</v>
      </c>
      <c r="E705" s="341" t="s">
        <v>1290</v>
      </c>
      <c r="F705" s="339" t="s">
        <v>679</v>
      </c>
    </row>
    <row r="706" spans="2:6">
      <c r="B706" s="541"/>
      <c r="C706" s="542"/>
      <c r="D706" s="543"/>
      <c r="E706" s="349" t="s">
        <v>1291</v>
      </c>
      <c r="F706" s="339" t="s">
        <v>679</v>
      </c>
    </row>
    <row r="707" spans="2:6">
      <c r="B707" s="541"/>
      <c r="C707" s="542"/>
      <c r="D707" s="543"/>
      <c r="E707" s="349" t="s">
        <v>1292</v>
      </c>
      <c r="F707" s="339" t="s">
        <v>679</v>
      </c>
    </row>
    <row r="708" spans="2:6">
      <c r="B708" s="541"/>
      <c r="C708" s="542"/>
      <c r="D708" s="543" t="s">
        <v>1293</v>
      </c>
      <c r="E708" s="341" t="s">
        <v>1294</v>
      </c>
      <c r="F708" s="339" t="s">
        <v>679</v>
      </c>
    </row>
    <row r="709" spans="2:6">
      <c r="B709" s="541"/>
      <c r="C709" s="542"/>
      <c r="D709" s="543"/>
      <c r="E709" s="349" t="s">
        <v>1295</v>
      </c>
      <c r="F709" s="339" t="s">
        <v>679</v>
      </c>
    </row>
    <row r="710" spans="2:6">
      <c r="B710" s="541"/>
      <c r="C710" s="542"/>
      <c r="D710" s="543"/>
      <c r="E710" s="349" t="s">
        <v>1296</v>
      </c>
      <c r="F710" s="339" t="s">
        <v>679</v>
      </c>
    </row>
    <row r="711" spans="2:6">
      <c r="B711" s="541"/>
      <c r="C711" s="542"/>
      <c r="D711" s="543"/>
      <c r="E711" s="349" t="s">
        <v>1297</v>
      </c>
      <c r="F711" s="339" t="s">
        <v>679</v>
      </c>
    </row>
    <row r="712" spans="2:6">
      <c r="B712" s="541"/>
      <c r="C712" s="542"/>
      <c r="D712" s="543"/>
      <c r="E712" s="349" t="s">
        <v>1298</v>
      </c>
      <c r="F712" s="339" t="s">
        <v>679</v>
      </c>
    </row>
    <row r="713" spans="2:6">
      <c r="B713" s="541"/>
      <c r="C713" s="542"/>
      <c r="D713" s="543"/>
      <c r="E713" s="349" t="s">
        <v>1299</v>
      </c>
      <c r="F713" s="339" t="s">
        <v>679</v>
      </c>
    </row>
    <row r="714" spans="2:6">
      <c r="B714" s="541"/>
      <c r="C714" s="542"/>
      <c r="D714" s="543" t="s">
        <v>1300</v>
      </c>
      <c r="E714" s="341" t="s">
        <v>1301</v>
      </c>
      <c r="F714" s="339" t="s">
        <v>679</v>
      </c>
    </row>
    <row r="715" spans="2:6">
      <c r="B715" s="541"/>
      <c r="C715" s="542"/>
      <c r="D715" s="543"/>
      <c r="E715" s="349" t="s">
        <v>1302</v>
      </c>
      <c r="F715" s="339" t="s">
        <v>679</v>
      </c>
    </row>
    <row r="716" spans="2:6">
      <c r="B716" s="541"/>
      <c r="C716" s="542"/>
      <c r="D716" s="543"/>
      <c r="E716" s="349" t="s">
        <v>1303</v>
      </c>
      <c r="F716" s="339" t="s">
        <v>679</v>
      </c>
    </row>
    <row r="717" spans="2:6">
      <c r="B717" s="539" t="s">
        <v>423</v>
      </c>
      <c r="C717" s="540" t="s">
        <v>1304</v>
      </c>
      <c r="D717" s="544"/>
      <c r="E717" s="348" t="s">
        <v>1305</v>
      </c>
      <c r="F717" s="339" t="s">
        <v>679</v>
      </c>
    </row>
    <row r="718" spans="2:6">
      <c r="B718" s="541"/>
      <c r="C718" s="542"/>
      <c r="D718" s="543" t="s">
        <v>1306</v>
      </c>
      <c r="E718" s="341" t="s">
        <v>1307</v>
      </c>
      <c r="F718" s="339" t="s">
        <v>679</v>
      </c>
    </row>
    <row r="719" spans="2:6">
      <c r="B719" s="541"/>
      <c r="C719" s="542"/>
      <c r="D719" s="543"/>
      <c r="E719" s="349" t="s">
        <v>1308</v>
      </c>
      <c r="F719" s="339" t="s">
        <v>679</v>
      </c>
    </row>
    <row r="720" spans="2:6">
      <c r="B720" s="541"/>
      <c r="C720" s="542"/>
      <c r="D720" s="543"/>
      <c r="E720" s="349" t="s">
        <v>1309</v>
      </c>
      <c r="F720" s="339" t="s">
        <v>679</v>
      </c>
    </row>
    <row r="721" spans="2:6">
      <c r="B721" s="541"/>
      <c r="C721" s="542"/>
      <c r="D721" s="543" t="s">
        <v>1310</v>
      </c>
      <c r="E721" s="341" t="s">
        <v>1311</v>
      </c>
      <c r="F721" s="339" t="s">
        <v>679</v>
      </c>
    </row>
    <row r="722" spans="2:6">
      <c r="B722" s="541"/>
      <c r="C722" s="542"/>
      <c r="D722" s="543"/>
      <c r="E722" s="349" t="s">
        <v>1312</v>
      </c>
      <c r="F722" s="339" t="s">
        <v>679</v>
      </c>
    </row>
    <row r="723" spans="2:6">
      <c r="B723" s="541"/>
      <c r="C723" s="542"/>
      <c r="D723" s="543" t="s">
        <v>1313</v>
      </c>
      <c r="E723" s="341" t="s">
        <v>1314</v>
      </c>
      <c r="F723" s="339" t="s">
        <v>679</v>
      </c>
    </row>
    <row r="724" spans="2:6">
      <c r="B724" s="541"/>
      <c r="C724" s="542"/>
      <c r="D724" s="543"/>
      <c r="E724" s="349" t="s">
        <v>1315</v>
      </c>
      <c r="F724" s="339" t="s">
        <v>679</v>
      </c>
    </row>
    <row r="725" spans="2:6">
      <c r="B725" s="541"/>
      <c r="C725" s="542"/>
      <c r="D725" s="543"/>
      <c r="E725" s="349" t="s">
        <v>1316</v>
      </c>
      <c r="F725" s="339" t="s">
        <v>679</v>
      </c>
    </row>
    <row r="726" spans="2:6">
      <c r="B726" s="541"/>
      <c r="C726" s="542"/>
      <c r="D726" s="543"/>
      <c r="E726" s="349" t="s">
        <v>1317</v>
      </c>
      <c r="F726" s="339" t="s">
        <v>679</v>
      </c>
    </row>
    <row r="727" spans="2:6">
      <c r="B727" s="541"/>
      <c r="C727" s="542"/>
      <c r="D727" s="543"/>
      <c r="E727" s="349" t="s">
        <v>1318</v>
      </c>
      <c r="F727" s="339" t="s">
        <v>679</v>
      </c>
    </row>
    <row r="728" spans="2:6">
      <c r="B728" s="541"/>
      <c r="C728" s="542"/>
      <c r="D728" s="543"/>
      <c r="E728" s="349" t="s">
        <v>1319</v>
      </c>
      <c r="F728" s="339" t="s">
        <v>679</v>
      </c>
    </row>
    <row r="729" spans="2:6">
      <c r="B729" s="541"/>
      <c r="C729" s="542"/>
      <c r="D729" s="543"/>
      <c r="E729" s="349" t="s">
        <v>1320</v>
      </c>
      <c r="F729" s="339" t="s">
        <v>679</v>
      </c>
    </row>
    <row r="730" spans="2:6">
      <c r="B730" s="541"/>
      <c r="C730" s="542"/>
      <c r="D730" s="543"/>
      <c r="E730" s="349" t="s">
        <v>1321</v>
      </c>
      <c r="F730" s="339" t="s">
        <v>679</v>
      </c>
    </row>
    <row r="731" spans="2:6">
      <c r="B731" s="541"/>
      <c r="C731" s="542"/>
      <c r="D731" s="543" t="s">
        <v>1322</v>
      </c>
      <c r="E731" s="341" t="s">
        <v>1323</v>
      </c>
      <c r="F731" s="339" t="s">
        <v>679</v>
      </c>
    </row>
    <row r="732" spans="2:6">
      <c r="B732" s="541"/>
      <c r="C732" s="542"/>
      <c r="D732" s="543"/>
      <c r="E732" s="349" t="s">
        <v>1324</v>
      </c>
      <c r="F732" s="339" t="s">
        <v>679</v>
      </c>
    </row>
    <row r="733" spans="2:6">
      <c r="B733" s="541"/>
      <c r="C733" s="542"/>
      <c r="D733" s="543"/>
      <c r="E733" s="349" t="s">
        <v>1325</v>
      </c>
      <c r="F733" s="339" t="s">
        <v>679</v>
      </c>
    </row>
    <row r="734" spans="2:6">
      <c r="B734" s="541"/>
      <c r="C734" s="542"/>
      <c r="D734" s="543"/>
      <c r="E734" s="349" t="s">
        <v>1326</v>
      </c>
      <c r="F734" s="339" t="s">
        <v>679</v>
      </c>
    </row>
    <row r="735" spans="2:6">
      <c r="B735" s="541"/>
      <c r="C735" s="542"/>
      <c r="D735" s="543"/>
      <c r="E735" s="349" t="s">
        <v>1327</v>
      </c>
      <c r="F735" s="339" t="s">
        <v>679</v>
      </c>
    </row>
    <row r="736" spans="2:6">
      <c r="B736" s="541"/>
      <c r="C736" s="542"/>
      <c r="D736" s="543" t="s">
        <v>1328</v>
      </c>
      <c r="E736" s="341" t="s">
        <v>1329</v>
      </c>
      <c r="F736" s="339" t="s">
        <v>679</v>
      </c>
    </row>
    <row r="737" spans="2:6">
      <c r="B737" s="541"/>
      <c r="C737" s="542"/>
      <c r="D737" s="543"/>
      <c r="E737" s="349" t="s">
        <v>1330</v>
      </c>
      <c r="F737" s="339" t="s">
        <v>679</v>
      </c>
    </row>
    <row r="738" spans="2:6">
      <c r="B738" s="541"/>
      <c r="C738" s="542"/>
      <c r="D738" s="543"/>
      <c r="E738" s="349" t="s">
        <v>1331</v>
      </c>
      <c r="F738" s="339" t="s">
        <v>679</v>
      </c>
    </row>
    <row r="739" spans="2:6">
      <c r="B739" s="541"/>
      <c r="C739" s="542"/>
      <c r="D739" s="543"/>
      <c r="E739" s="349" t="s">
        <v>1332</v>
      </c>
      <c r="F739" s="339" t="s">
        <v>679</v>
      </c>
    </row>
    <row r="740" spans="2:6">
      <c r="B740" s="541"/>
      <c r="C740" s="542"/>
      <c r="D740" s="543"/>
      <c r="E740" s="349" t="s">
        <v>1333</v>
      </c>
      <c r="F740" s="339" t="s">
        <v>679</v>
      </c>
    </row>
    <row r="741" spans="2:6">
      <c r="B741" s="541"/>
      <c r="C741" s="542"/>
      <c r="D741" s="543"/>
      <c r="E741" s="349" t="s">
        <v>1334</v>
      </c>
      <c r="F741" s="339" t="s">
        <v>679</v>
      </c>
    </row>
    <row r="742" spans="2:6">
      <c r="B742" s="541"/>
      <c r="C742" s="542"/>
      <c r="D742" s="543"/>
      <c r="E742" s="349" t="s">
        <v>1335</v>
      </c>
      <c r="F742" s="339" t="s">
        <v>679</v>
      </c>
    </row>
    <row r="743" spans="2:6">
      <c r="B743" s="541"/>
      <c r="C743" s="542"/>
      <c r="D743" s="543" t="s">
        <v>1336</v>
      </c>
      <c r="E743" s="341" t="s">
        <v>1337</v>
      </c>
      <c r="F743" s="339" t="s">
        <v>679</v>
      </c>
    </row>
    <row r="744" spans="2:6">
      <c r="B744" s="541"/>
      <c r="C744" s="542"/>
      <c r="D744" s="543"/>
      <c r="E744" s="349" t="s">
        <v>1338</v>
      </c>
      <c r="F744" s="339" t="s">
        <v>679</v>
      </c>
    </row>
    <row r="745" spans="2:6">
      <c r="B745" s="541"/>
      <c r="C745" s="542"/>
      <c r="D745" s="543"/>
      <c r="E745" s="349" t="s">
        <v>1339</v>
      </c>
      <c r="F745" s="339" t="s">
        <v>679</v>
      </c>
    </row>
    <row r="746" spans="2:6">
      <c r="B746" s="541"/>
      <c r="C746" s="542"/>
      <c r="D746" s="543"/>
      <c r="E746" s="349" t="s">
        <v>1340</v>
      </c>
      <c r="F746" s="339" t="s">
        <v>679</v>
      </c>
    </row>
    <row r="747" spans="2:6">
      <c r="B747" s="541"/>
      <c r="C747" s="542"/>
      <c r="D747" s="543" t="s">
        <v>1341</v>
      </c>
      <c r="E747" s="341" t="s">
        <v>1342</v>
      </c>
      <c r="F747" s="339" t="s">
        <v>679</v>
      </c>
    </row>
    <row r="748" spans="2:6">
      <c r="B748" s="541"/>
      <c r="C748" s="542"/>
      <c r="D748" s="543"/>
      <c r="E748" s="349" t="s">
        <v>1343</v>
      </c>
      <c r="F748" s="339" t="s">
        <v>679</v>
      </c>
    </row>
    <row r="749" spans="2:6">
      <c r="B749" s="541"/>
      <c r="C749" s="542"/>
      <c r="D749" s="543"/>
      <c r="E749" s="349" t="s">
        <v>1344</v>
      </c>
      <c r="F749" s="339" t="s">
        <v>679</v>
      </c>
    </row>
    <row r="750" spans="2:6">
      <c r="B750" s="541"/>
      <c r="C750" s="542"/>
      <c r="D750" s="543"/>
      <c r="E750" s="349" t="s">
        <v>1345</v>
      </c>
      <c r="F750" s="339" t="s">
        <v>679</v>
      </c>
    </row>
    <row r="751" spans="2:6">
      <c r="B751" s="541"/>
      <c r="C751" s="542"/>
      <c r="D751" s="543"/>
      <c r="E751" s="349" t="s">
        <v>1346</v>
      </c>
      <c r="F751" s="339" t="s">
        <v>679</v>
      </c>
    </row>
    <row r="752" spans="2:6">
      <c r="B752" s="541"/>
      <c r="C752" s="542"/>
      <c r="D752" s="543"/>
      <c r="E752" s="349" t="s">
        <v>1347</v>
      </c>
      <c r="F752" s="339" t="s">
        <v>679</v>
      </c>
    </row>
    <row r="753" spans="2:6">
      <c r="B753" s="541"/>
      <c r="C753" s="542"/>
      <c r="D753" s="543"/>
      <c r="E753" s="349" t="s">
        <v>1348</v>
      </c>
      <c r="F753" s="339" t="s">
        <v>679</v>
      </c>
    </row>
    <row r="754" spans="2:6">
      <c r="B754" s="541"/>
      <c r="C754" s="542"/>
      <c r="D754" s="543" t="s">
        <v>1349</v>
      </c>
      <c r="E754" s="341" t="s">
        <v>1350</v>
      </c>
      <c r="F754" s="339" t="s">
        <v>679</v>
      </c>
    </row>
    <row r="755" spans="2:6">
      <c r="B755" s="541"/>
      <c r="C755" s="542"/>
      <c r="D755" s="543"/>
      <c r="E755" s="349" t="s">
        <v>1351</v>
      </c>
      <c r="F755" s="339" t="s">
        <v>679</v>
      </c>
    </row>
    <row r="756" spans="2:6">
      <c r="B756" s="541"/>
      <c r="C756" s="542"/>
      <c r="D756" s="543"/>
      <c r="E756" s="349" t="s">
        <v>1352</v>
      </c>
      <c r="F756" s="339" t="s">
        <v>679</v>
      </c>
    </row>
    <row r="757" spans="2:6">
      <c r="B757" s="541"/>
      <c r="C757" s="542"/>
      <c r="D757" s="543" t="s">
        <v>1353</v>
      </c>
      <c r="E757" s="341" t="s">
        <v>1354</v>
      </c>
      <c r="F757" s="339" t="s">
        <v>679</v>
      </c>
    </row>
    <row r="758" spans="2:6">
      <c r="B758" s="541"/>
      <c r="C758" s="542"/>
      <c r="D758" s="543"/>
      <c r="E758" s="349" t="s">
        <v>1355</v>
      </c>
      <c r="F758" s="339" t="s">
        <v>679</v>
      </c>
    </row>
    <row r="759" spans="2:6">
      <c r="B759" s="541"/>
      <c r="C759" s="542"/>
      <c r="D759" s="543" t="s">
        <v>1356</v>
      </c>
      <c r="E759" s="341" t="s">
        <v>1357</v>
      </c>
      <c r="F759" s="339" t="s">
        <v>679</v>
      </c>
    </row>
    <row r="760" spans="2:6">
      <c r="B760" s="541"/>
      <c r="C760" s="542"/>
      <c r="D760" s="543"/>
      <c r="E760" s="349" t="s">
        <v>1358</v>
      </c>
      <c r="F760" s="339" t="s">
        <v>679</v>
      </c>
    </row>
    <row r="761" spans="2:6">
      <c r="B761" s="541"/>
      <c r="C761" s="542"/>
      <c r="D761" s="543"/>
      <c r="E761" s="349" t="s">
        <v>1359</v>
      </c>
      <c r="F761" s="339" t="s">
        <v>679</v>
      </c>
    </row>
    <row r="762" spans="2:6">
      <c r="B762" s="541"/>
      <c r="C762" s="542"/>
      <c r="D762" s="543"/>
      <c r="E762" s="349" t="s">
        <v>1360</v>
      </c>
      <c r="F762" s="339" t="s">
        <v>679</v>
      </c>
    </row>
    <row r="763" spans="2:6">
      <c r="B763" s="539" t="s">
        <v>423</v>
      </c>
      <c r="C763" s="540" t="s">
        <v>1361</v>
      </c>
      <c r="D763" s="544"/>
      <c r="E763" s="348" t="s">
        <v>1362</v>
      </c>
      <c r="F763" s="339" t="s">
        <v>679</v>
      </c>
    </row>
    <row r="764" spans="2:6">
      <c r="B764" s="541"/>
      <c r="C764" s="542"/>
      <c r="D764" s="543" t="s">
        <v>1363</v>
      </c>
      <c r="E764" s="341" t="s">
        <v>1364</v>
      </c>
      <c r="F764" s="339" t="s">
        <v>679</v>
      </c>
    </row>
    <row r="765" spans="2:6">
      <c r="B765" s="541"/>
      <c r="C765" s="542"/>
      <c r="D765" s="543"/>
      <c r="E765" s="349" t="s">
        <v>1365</v>
      </c>
      <c r="F765" s="339" t="s">
        <v>679</v>
      </c>
    </row>
    <row r="766" spans="2:6">
      <c r="B766" s="541"/>
      <c r="C766" s="542"/>
      <c r="D766" s="543"/>
      <c r="E766" s="349" t="s">
        <v>1366</v>
      </c>
      <c r="F766" s="339" t="s">
        <v>679</v>
      </c>
    </row>
    <row r="767" spans="2:6">
      <c r="B767" s="541"/>
      <c r="C767" s="542"/>
      <c r="D767" s="543" t="s">
        <v>1367</v>
      </c>
      <c r="E767" s="341" t="s">
        <v>1368</v>
      </c>
      <c r="F767" s="339" t="s">
        <v>679</v>
      </c>
    </row>
    <row r="768" spans="2:6">
      <c r="B768" s="541"/>
      <c r="C768" s="542"/>
      <c r="D768" s="543"/>
      <c r="E768" s="349" t="s">
        <v>1369</v>
      </c>
      <c r="F768" s="339" t="s">
        <v>679</v>
      </c>
    </row>
    <row r="769" spans="2:6">
      <c r="B769" s="541"/>
      <c r="C769" s="542"/>
      <c r="D769" s="543"/>
      <c r="E769" s="349" t="s">
        <v>1370</v>
      </c>
      <c r="F769" s="339" t="s">
        <v>679</v>
      </c>
    </row>
    <row r="770" spans="2:6">
      <c r="B770" s="541"/>
      <c r="C770" s="542"/>
      <c r="D770" s="543"/>
      <c r="E770" s="349" t="s">
        <v>1371</v>
      </c>
      <c r="F770" s="339" t="s">
        <v>679</v>
      </c>
    </row>
    <row r="771" spans="2:6">
      <c r="B771" s="541"/>
      <c r="C771" s="542"/>
      <c r="D771" s="543"/>
      <c r="E771" s="349" t="s">
        <v>1372</v>
      </c>
      <c r="F771" s="339" t="s">
        <v>679</v>
      </c>
    </row>
    <row r="772" spans="2:6">
      <c r="B772" s="541"/>
      <c r="C772" s="542"/>
      <c r="D772" s="543" t="s">
        <v>1373</v>
      </c>
      <c r="E772" s="341" t="s">
        <v>1374</v>
      </c>
      <c r="F772" s="339" t="s">
        <v>679</v>
      </c>
    </row>
    <row r="773" spans="2:6">
      <c r="B773" s="541"/>
      <c r="C773" s="542"/>
      <c r="D773" s="543"/>
      <c r="E773" s="349" t="s">
        <v>1375</v>
      </c>
      <c r="F773" s="339" t="s">
        <v>679</v>
      </c>
    </row>
    <row r="774" spans="2:6">
      <c r="B774" s="541"/>
      <c r="C774" s="542"/>
      <c r="D774" s="543"/>
      <c r="E774" s="349" t="s">
        <v>1376</v>
      </c>
      <c r="F774" s="339" t="s">
        <v>679</v>
      </c>
    </row>
    <row r="775" spans="2:6">
      <c r="B775" s="541"/>
      <c r="C775" s="542"/>
      <c r="D775" s="543"/>
      <c r="E775" s="349" t="s">
        <v>1377</v>
      </c>
      <c r="F775" s="339" t="s">
        <v>679</v>
      </c>
    </row>
    <row r="776" spans="2:6">
      <c r="B776" s="541"/>
      <c r="C776" s="542"/>
      <c r="D776" s="543" t="s">
        <v>1378</v>
      </c>
      <c r="E776" s="341" t="s">
        <v>1379</v>
      </c>
      <c r="F776" s="339" t="s">
        <v>679</v>
      </c>
    </row>
    <row r="777" spans="2:6">
      <c r="B777" s="541"/>
      <c r="C777" s="542"/>
      <c r="D777" s="543"/>
      <c r="E777" s="349" t="s">
        <v>1380</v>
      </c>
      <c r="F777" s="339" t="s">
        <v>679</v>
      </c>
    </row>
    <row r="778" spans="2:6">
      <c r="B778" s="541"/>
      <c r="C778" s="542"/>
      <c r="D778" s="543"/>
      <c r="E778" s="349" t="s">
        <v>1381</v>
      </c>
      <c r="F778" s="339" t="s">
        <v>679</v>
      </c>
    </row>
    <row r="779" spans="2:6">
      <c r="B779" s="541"/>
      <c r="C779" s="542"/>
      <c r="D779" s="543"/>
      <c r="E779" s="349" t="s">
        <v>1382</v>
      </c>
      <c r="F779" s="339" t="s">
        <v>679</v>
      </c>
    </row>
    <row r="780" spans="2:6">
      <c r="B780" s="541"/>
      <c r="C780" s="542"/>
      <c r="D780" s="543"/>
      <c r="E780" s="349" t="s">
        <v>1383</v>
      </c>
      <c r="F780" s="339" t="s">
        <v>679</v>
      </c>
    </row>
    <row r="781" spans="2:6">
      <c r="B781" s="541"/>
      <c r="C781" s="542"/>
      <c r="D781" s="543"/>
      <c r="E781" s="349" t="s">
        <v>1384</v>
      </c>
      <c r="F781" s="339" t="s">
        <v>679</v>
      </c>
    </row>
    <row r="782" spans="2:6">
      <c r="B782" s="541"/>
      <c r="C782" s="542"/>
      <c r="D782" s="543" t="s">
        <v>1385</v>
      </c>
      <c r="E782" s="341" t="s">
        <v>1386</v>
      </c>
      <c r="F782" s="339" t="s">
        <v>679</v>
      </c>
    </row>
    <row r="783" spans="2:6">
      <c r="B783" s="541"/>
      <c r="C783" s="542"/>
      <c r="D783" s="543"/>
      <c r="E783" s="349" t="s">
        <v>1387</v>
      </c>
      <c r="F783" s="339" t="s">
        <v>679</v>
      </c>
    </row>
    <row r="784" spans="2:6">
      <c r="B784" s="541"/>
      <c r="C784" s="542"/>
      <c r="D784" s="543"/>
      <c r="E784" s="349" t="s">
        <v>1388</v>
      </c>
      <c r="F784" s="339" t="s">
        <v>679</v>
      </c>
    </row>
    <row r="785" spans="2:6">
      <c r="B785" s="541"/>
      <c r="C785" s="542"/>
      <c r="D785" s="543"/>
      <c r="E785" s="349" t="s">
        <v>1389</v>
      </c>
      <c r="F785" s="339" t="s">
        <v>679</v>
      </c>
    </row>
    <row r="786" spans="2:6">
      <c r="B786" s="541"/>
      <c r="C786" s="542"/>
      <c r="D786" s="543"/>
      <c r="E786" s="349" t="s">
        <v>1390</v>
      </c>
      <c r="F786" s="339" t="s">
        <v>679</v>
      </c>
    </row>
    <row r="787" spans="2:6">
      <c r="B787" s="541"/>
      <c r="C787" s="542"/>
      <c r="D787" s="543"/>
      <c r="E787" s="349" t="s">
        <v>1391</v>
      </c>
      <c r="F787" s="339" t="s">
        <v>679</v>
      </c>
    </row>
    <row r="788" spans="2:6">
      <c r="B788" s="541"/>
      <c r="C788" s="542"/>
      <c r="D788" s="543"/>
      <c r="E788" s="349" t="s">
        <v>1392</v>
      </c>
      <c r="F788" s="339" t="s">
        <v>679</v>
      </c>
    </row>
    <row r="789" spans="2:6">
      <c r="B789" s="541"/>
      <c r="C789" s="542"/>
      <c r="D789" s="543"/>
      <c r="E789" s="349" t="s">
        <v>1393</v>
      </c>
      <c r="F789" s="339" t="s">
        <v>679</v>
      </c>
    </row>
    <row r="790" spans="2:6">
      <c r="B790" s="539" t="s">
        <v>423</v>
      </c>
      <c r="C790" s="540" t="s">
        <v>1394</v>
      </c>
      <c r="D790" s="544"/>
      <c r="E790" s="348" t="s">
        <v>1395</v>
      </c>
      <c r="F790" s="339" t="s">
        <v>679</v>
      </c>
    </row>
    <row r="791" spans="2:6">
      <c r="B791" s="541"/>
      <c r="C791" s="542"/>
      <c r="D791" s="543" t="s">
        <v>1396</v>
      </c>
      <c r="E791" s="341" t="s">
        <v>1397</v>
      </c>
      <c r="F791" s="339" t="s">
        <v>679</v>
      </c>
    </row>
    <row r="792" spans="2:6">
      <c r="B792" s="541"/>
      <c r="C792" s="542"/>
      <c r="D792" s="543"/>
      <c r="E792" s="349" t="s">
        <v>1398</v>
      </c>
      <c r="F792" s="339" t="s">
        <v>679</v>
      </c>
    </row>
    <row r="793" spans="2:6">
      <c r="B793" s="541"/>
      <c r="C793" s="542"/>
      <c r="D793" s="543"/>
      <c r="E793" s="349" t="s">
        <v>1399</v>
      </c>
      <c r="F793" s="339" t="s">
        <v>679</v>
      </c>
    </row>
    <row r="794" spans="2:6">
      <c r="B794" s="541"/>
      <c r="C794" s="542"/>
      <c r="D794" s="543" t="s">
        <v>1400</v>
      </c>
      <c r="E794" s="341" t="s">
        <v>1401</v>
      </c>
      <c r="F794" s="339" t="s">
        <v>679</v>
      </c>
    </row>
    <row r="795" spans="2:6">
      <c r="B795" s="541"/>
      <c r="C795" s="542"/>
      <c r="D795" s="543"/>
      <c r="E795" s="349" t="s">
        <v>1402</v>
      </c>
      <c r="F795" s="339" t="s">
        <v>679</v>
      </c>
    </row>
    <row r="796" spans="2:6">
      <c r="B796" s="541"/>
      <c r="C796" s="542"/>
      <c r="D796" s="543" t="s">
        <v>1403</v>
      </c>
      <c r="E796" s="341" t="s">
        <v>1404</v>
      </c>
      <c r="F796" s="339" t="s">
        <v>679</v>
      </c>
    </row>
    <row r="797" spans="2:6">
      <c r="B797" s="541"/>
      <c r="C797" s="542"/>
      <c r="D797" s="543"/>
      <c r="E797" s="349" t="s">
        <v>1405</v>
      </c>
      <c r="F797" s="339" t="s">
        <v>679</v>
      </c>
    </row>
    <row r="798" spans="2:6">
      <c r="B798" s="541"/>
      <c r="C798" s="542"/>
      <c r="D798" s="543" t="s">
        <v>1406</v>
      </c>
      <c r="E798" s="341" t="s">
        <v>1407</v>
      </c>
      <c r="F798" s="339" t="s">
        <v>679</v>
      </c>
    </row>
    <row r="799" spans="2:6">
      <c r="B799" s="541"/>
      <c r="C799" s="542"/>
      <c r="D799" s="543"/>
      <c r="E799" s="349" t="s">
        <v>1408</v>
      </c>
      <c r="F799" s="339" t="s">
        <v>679</v>
      </c>
    </row>
    <row r="800" spans="2:6">
      <c r="B800" s="541"/>
      <c r="C800" s="542"/>
      <c r="D800" s="543"/>
      <c r="E800" s="349" t="s">
        <v>1409</v>
      </c>
      <c r="F800" s="339" t="s">
        <v>679</v>
      </c>
    </row>
    <row r="801" spans="2:6">
      <c r="B801" s="541"/>
      <c r="C801" s="542"/>
      <c r="D801" s="543"/>
      <c r="E801" s="349" t="s">
        <v>1410</v>
      </c>
      <c r="F801" s="339" t="s">
        <v>679</v>
      </c>
    </row>
    <row r="802" spans="2:6">
      <c r="B802" s="541"/>
      <c r="C802" s="542"/>
      <c r="D802" s="543"/>
      <c r="E802" s="349" t="s">
        <v>1411</v>
      </c>
      <c r="F802" s="339" t="s">
        <v>679</v>
      </c>
    </row>
    <row r="803" spans="2:6">
      <c r="B803" s="541"/>
      <c r="C803" s="542"/>
      <c r="D803" s="543"/>
      <c r="E803" s="349" t="s">
        <v>1412</v>
      </c>
      <c r="F803" s="339" t="s">
        <v>679</v>
      </c>
    </row>
    <row r="804" spans="2:6">
      <c r="B804" s="541"/>
      <c r="C804" s="542"/>
      <c r="D804" s="543" t="s">
        <v>1413</v>
      </c>
      <c r="E804" s="341" t="s">
        <v>1414</v>
      </c>
      <c r="F804" s="339" t="s">
        <v>679</v>
      </c>
    </row>
    <row r="805" spans="2:6">
      <c r="B805" s="541"/>
      <c r="C805" s="542"/>
      <c r="D805" s="543"/>
      <c r="E805" s="349" t="s">
        <v>1415</v>
      </c>
      <c r="F805" s="339" t="s">
        <v>679</v>
      </c>
    </row>
    <row r="806" spans="2:6">
      <c r="B806" s="541"/>
      <c r="C806" s="542"/>
      <c r="D806" s="543"/>
      <c r="E806" s="349" t="s">
        <v>1416</v>
      </c>
      <c r="F806" s="339" t="s">
        <v>679</v>
      </c>
    </row>
    <row r="807" spans="2:6">
      <c r="B807" s="541"/>
      <c r="C807" s="542"/>
      <c r="D807" s="543"/>
      <c r="E807" s="349" t="s">
        <v>1417</v>
      </c>
      <c r="F807" s="339" t="s">
        <v>679</v>
      </c>
    </row>
    <row r="808" spans="2:6">
      <c r="B808" s="541"/>
      <c r="C808" s="542"/>
      <c r="D808" s="543"/>
      <c r="E808" s="349" t="s">
        <v>1418</v>
      </c>
      <c r="F808" s="339" t="s">
        <v>679</v>
      </c>
    </row>
    <row r="809" spans="2:6">
      <c r="B809" s="541"/>
      <c r="C809" s="542"/>
      <c r="D809" s="543"/>
      <c r="E809" s="349" t="s">
        <v>1419</v>
      </c>
      <c r="F809" s="339" t="s">
        <v>679</v>
      </c>
    </row>
    <row r="810" spans="2:6">
      <c r="B810" s="541"/>
      <c r="C810" s="542"/>
      <c r="D810" s="543" t="s">
        <v>1420</v>
      </c>
      <c r="E810" s="341" t="s">
        <v>1421</v>
      </c>
      <c r="F810" s="339" t="s">
        <v>679</v>
      </c>
    </row>
    <row r="811" spans="2:6">
      <c r="B811" s="541"/>
      <c r="C811" s="542"/>
      <c r="D811" s="543"/>
      <c r="E811" s="349" t="s">
        <v>1422</v>
      </c>
      <c r="F811" s="339" t="s">
        <v>679</v>
      </c>
    </row>
    <row r="812" spans="2:6">
      <c r="B812" s="541"/>
      <c r="C812" s="542"/>
      <c r="D812" s="543"/>
      <c r="E812" s="349" t="s">
        <v>1423</v>
      </c>
      <c r="F812" s="339" t="s">
        <v>679</v>
      </c>
    </row>
    <row r="813" spans="2:6">
      <c r="B813" s="541"/>
      <c r="C813" s="542"/>
      <c r="D813" s="543"/>
      <c r="E813" s="349" t="s">
        <v>1424</v>
      </c>
      <c r="F813" s="339" t="s">
        <v>679</v>
      </c>
    </row>
    <row r="814" spans="2:6">
      <c r="B814" s="541"/>
      <c r="C814" s="542"/>
      <c r="D814" s="543" t="s">
        <v>1425</v>
      </c>
      <c r="E814" s="341" t="s">
        <v>1426</v>
      </c>
      <c r="F814" s="339" t="s">
        <v>679</v>
      </c>
    </row>
    <row r="815" spans="2:6">
      <c r="B815" s="541"/>
      <c r="C815" s="542"/>
      <c r="D815" s="543"/>
      <c r="E815" s="349" t="s">
        <v>1427</v>
      </c>
      <c r="F815" s="339" t="s">
        <v>679</v>
      </c>
    </row>
    <row r="816" spans="2:6">
      <c r="B816" s="541"/>
      <c r="C816" s="542"/>
      <c r="D816" s="543"/>
      <c r="E816" s="349" t="s">
        <v>1428</v>
      </c>
      <c r="F816" s="339" t="s">
        <v>679</v>
      </c>
    </row>
    <row r="817" spans="2:6">
      <c r="B817" s="541"/>
      <c r="C817" s="542"/>
      <c r="D817" s="543"/>
      <c r="E817" s="349" t="s">
        <v>1429</v>
      </c>
      <c r="F817" s="339" t="s">
        <v>679</v>
      </c>
    </row>
    <row r="818" spans="2:6">
      <c r="B818" s="541"/>
      <c r="C818" s="542"/>
      <c r="D818" s="543"/>
      <c r="E818" s="349" t="s">
        <v>1430</v>
      </c>
      <c r="F818" s="339" t="s">
        <v>679</v>
      </c>
    </row>
    <row r="819" spans="2:6">
      <c r="B819" s="541"/>
      <c r="C819" s="542"/>
      <c r="D819" s="543" t="s">
        <v>1431</v>
      </c>
      <c r="E819" s="341" t="s">
        <v>1432</v>
      </c>
      <c r="F819" s="339" t="s">
        <v>679</v>
      </c>
    </row>
    <row r="820" spans="2:6">
      <c r="B820" s="541"/>
      <c r="C820" s="542"/>
      <c r="D820" s="543"/>
      <c r="E820" s="349" t="s">
        <v>1433</v>
      </c>
      <c r="F820" s="339" t="s">
        <v>679</v>
      </c>
    </row>
    <row r="821" spans="2:6">
      <c r="B821" s="541"/>
      <c r="C821" s="542"/>
      <c r="D821" s="543"/>
      <c r="E821" s="349" t="s">
        <v>1434</v>
      </c>
      <c r="F821" s="339" t="s">
        <v>679</v>
      </c>
    </row>
    <row r="822" spans="2:6">
      <c r="B822" s="541"/>
      <c r="C822" s="542"/>
      <c r="D822" s="543" t="s">
        <v>1435</v>
      </c>
      <c r="E822" s="341" t="s">
        <v>1436</v>
      </c>
      <c r="F822" s="339" t="s">
        <v>679</v>
      </c>
    </row>
    <row r="823" spans="2:6">
      <c r="B823" s="541"/>
      <c r="C823" s="542"/>
      <c r="D823" s="543"/>
      <c r="E823" s="349" t="s">
        <v>1437</v>
      </c>
      <c r="F823" s="339" t="s">
        <v>679</v>
      </c>
    </row>
    <row r="824" spans="2:6">
      <c r="B824" s="541"/>
      <c r="C824" s="542"/>
      <c r="D824" s="543"/>
      <c r="E824" s="349" t="s">
        <v>1438</v>
      </c>
      <c r="F824" s="339" t="s">
        <v>679</v>
      </c>
    </row>
    <row r="825" spans="2:6">
      <c r="B825" s="541"/>
      <c r="C825" s="542"/>
      <c r="D825" s="543"/>
      <c r="E825" s="349" t="s">
        <v>1439</v>
      </c>
      <c r="F825" s="339" t="s">
        <v>679</v>
      </c>
    </row>
    <row r="826" spans="2:6">
      <c r="B826" s="541"/>
      <c r="C826" s="542"/>
      <c r="D826" s="543"/>
      <c r="E826" s="349" t="s">
        <v>1440</v>
      </c>
      <c r="F826" s="339" t="s">
        <v>679</v>
      </c>
    </row>
    <row r="827" spans="2:6">
      <c r="B827" s="541"/>
      <c r="C827" s="542"/>
      <c r="D827" s="543"/>
      <c r="E827" s="349" t="s">
        <v>1441</v>
      </c>
      <c r="F827" s="339" t="s">
        <v>679</v>
      </c>
    </row>
    <row r="828" spans="2:6">
      <c r="B828" s="539" t="s">
        <v>423</v>
      </c>
      <c r="C828" s="540" t="s">
        <v>1442</v>
      </c>
      <c r="D828" s="544"/>
      <c r="E828" s="348" t="s">
        <v>1443</v>
      </c>
      <c r="F828" s="339" t="s">
        <v>679</v>
      </c>
    </row>
    <row r="829" spans="2:6">
      <c r="B829" s="541"/>
      <c r="C829" s="542"/>
      <c r="D829" s="543" t="s">
        <v>1444</v>
      </c>
      <c r="E829" s="341" t="s">
        <v>1445</v>
      </c>
      <c r="F829" s="339" t="s">
        <v>679</v>
      </c>
    </row>
    <row r="830" spans="2:6">
      <c r="B830" s="541"/>
      <c r="C830" s="542"/>
      <c r="D830" s="543"/>
      <c r="E830" s="349" t="s">
        <v>1446</v>
      </c>
      <c r="F830" s="339" t="s">
        <v>679</v>
      </c>
    </row>
    <row r="831" spans="2:6">
      <c r="B831" s="541"/>
      <c r="C831" s="542"/>
      <c r="D831" s="543"/>
      <c r="E831" s="349" t="s">
        <v>1447</v>
      </c>
      <c r="F831" s="339" t="s">
        <v>679</v>
      </c>
    </row>
    <row r="832" spans="2:6">
      <c r="B832" s="541"/>
      <c r="C832" s="542"/>
      <c r="D832" s="543" t="s">
        <v>1448</v>
      </c>
      <c r="E832" s="341" t="s">
        <v>1449</v>
      </c>
      <c r="F832" s="339" t="s">
        <v>679</v>
      </c>
    </row>
    <row r="833" spans="2:6">
      <c r="B833" s="541"/>
      <c r="C833" s="542"/>
      <c r="D833" s="543"/>
      <c r="E833" s="349" t="s">
        <v>1450</v>
      </c>
      <c r="F833" s="339" t="s">
        <v>679</v>
      </c>
    </row>
    <row r="834" spans="2:6">
      <c r="B834" s="541"/>
      <c r="C834" s="542"/>
      <c r="D834" s="543"/>
      <c r="E834" s="349" t="s">
        <v>1451</v>
      </c>
      <c r="F834" s="339" t="s">
        <v>679</v>
      </c>
    </row>
    <row r="835" spans="2:6">
      <c r="B835" s="541"/>
      <c r="C835" s="542"/>
      <c r="D835" s="543" t="s">
        <v>1452</v>
      </c>
      <c r="E835" s="341" t="s">
        <v>1453</v>
      </c>
      <c r="F835" s="339" t="s">
        <v>679</v>
      </c>
    </row>
    <row r="836" spans="2:6">
      <c r="B836" s="541"/>
      <c r="C836" s="542"/>
      <c r="D836" s="543"/>
      <c r="E836" s="349" t="s">
        <v>1454</v>
      </c>
      <c r="F836" s="339" t="s">
        <v>679</v>
      </c>
    </row>
    <row r="837" spans="2:6">
      <c r="B837" s="541"/>
      <c r="C837" s="542"/>
      <c r="D837" s="543"/>
      <c r="E837" s="349" t="s">
        <v>1455</v>
      </c>
      <c r="F837" s="339" t="s">
        <v>679</v>
      </c>
    </row>
    <row r="838" spans="2:6">
      <c r="B838" s="541"/>
      <c r="C838" s="542"/>
      <c r="D838" s="543"/>
      <c r="E838" s="349" t="s">
        <v>1456</v>
      </c>
      <c r="F838" s="339" t="s">
        <v>679</v>
      </c>
    </row>
    <row r="839" spans="2:6">
      <c r="B839" s="541"/>
      <c r="C839" s="542"/>
      <c r="D839" s="543"/>
      <c r="E839" s="349" t="s">
        <v>1457</v>
      </c>
      <c r="F839" s="339" t="s">
        <v>679</v>
      </c>
    </row>
    <row r="840" spans="2:6">
      <c r="B840" s="541"/>
      <c r="C840" s="542"/>
      <c r="D840" s="543" t="s">
        <v>1458</v>
      </c>
      <c r="E840" s="341" t="s">
        <v>1459</v>
      </c>
      <c r="F840" s="339" t="s">
        <v>679</v>
      </c>
    </row>
    <row r="841" spans="2:6">
      <c r="B841" s="541"/>
      <c r="C841" s="542"/>
      <c r="D841" s="543"/>
      <c r="E841" s="349" t="s">
        <v>1460</v>
      </c>
      <c r="F841" s="339" t="s">
        <v>679</v>
      </c>
    </row>
    <row r="842" spans="2:6">
      <c r="B842" s="541"/>
      <c r="C842" s="542"/>
      <c r="D842" s="543"/>
      <c r="E842" s="349" t="s">
        <v>1461</v>
      </c>
      <c r="F842" s="339" t="s">
        <v>679</v>
      </c>
    </row>
    <row r="843" spans="2:6">
      <c r="B843" s="541"/>
      <c r="C843" s="542"/>
      <c r="D843" s="543"/>
      <c r="E843" s="349" t="s">
        <v>1462</v>
      </c>
      <c r="F843" s="339" t="s">
        <v>679</v>
      </c>
    </row>
    <row r="844" spans="2:6">
      <c r="B844" s="541"/>
      <c r="C844" s="542"/>
      <c r="D844" s="543"/>
      <c r="E844" s="349" t="s">
        <v>1463</v>
      </c>
      <c r="F844" s="339" t="s">
        <v>679</v>
      </c>
    </row>
    <row r="845" spans="2:6">
      <c r="B845" s="541"/>
      <c r="C845" s="542"/>
      <c r="D845" s="543"/>
      <c r="E845" s="349" t="s">
        <v>1464</v>
      </c>
      <c r="F845" s="339" t="s">
        <v>679</v>
      </c>
    </row>
    <row r="846" spans="2:6">
      <c r="B846" s="541"/>
      <c r="C846" s="542"/>
      <c r="D846" s="543"/>
      <c r="E846" s="349" t="s">
        <v>1465</v>
      </c>
      <c r="F846" s="339" t="s">
        <v>679</v>
      </c>
    </row>
    <row r="847" spans="2:6">
      <c r="B847" s="541"/>
      <c r="C847" s="542"/>
      <c r="D847" s="543"/>
      <c r="E847" s="349" t="s">
        <v>1466</v>
      </c>
      <c r="F847" s="339" t="s">
        <v>679</v>
      </c>
    </row>
    <row r="848" spans="2:6">
      <c r="B848" s="541"/>
      <c r="C848" s="542"/>
      <c r="D848" s="543"/>
      <c r="E848" s="349" t="s">
        <v>1467</v>
      </c>
      <c r="F848" s="339" t="s">
        <v>679</v>
      </c>
    </row>
    <row r="849" spans="2:6">
      <c r="B849" s="541"/>
      <c r="C849" s="542"/>
      <c r="D849" s="543"/>
      <c r="E849" s="349" t="s">
        <v>1468</v>
      </c>
      <c r="F849" s="339" t="s">
        <v>679</v>
      </c>
    </row>
    <row r="850" spans="2:6">
      <c r="B850" s="541"/>
      <c r="C850" s="542"/>
      <c r="D850" s="543" t="s">
        <v>1469</v>
      </c>
      <c r="E850" s="341" t="s">
        <v>1470</v>
      </c>
      <c r="F850" s="339" t="s">
        <v>679</v>
      </c>
    </row>
    <row r="851" spans="2:6">
      <c r="B851" s="541"/>
      <c r="C851" s="542"/>
      <c r="D851" s="543"/>
      <c r="E851" s="349" t="s">
        <v>1471</v>
      </c>
      <c r="F851" s="339" t="s">
        <v>679</v>
      </c>
    </row>
    <row r="852" spans="2:6">
      <c r="B852" s="541"/>
      <c r="C852" s="542"/>
      <c r="D852" s="543"/>
      <c r="E852" s="349" t="s">
        <v>1472</v>
      </c>
      <c r="F852" s="339" t="s">
        <v>679</v>
      </c>
    </row>
    <row r="853" spans="2:6">
      <c r="B853" s="541"/>
      <c r="C853" s="542"/>
      <c r="D853" s="543"/>
      <c r="E853" s="349" t="s">
        <v>1473</v>
      </c>
      <c r="F853" s="339" t="s">
        <v>679</v>
      </c>
    </row>
    <row r="854" spans="2:6">
      <c r="B854" s="541"/>
      <c r="C854" s="542"/>
      <c r="D854" s="543"/>
      <c r="E854" s="349" t="s">
        <v>1474</v>
      </c>
      <c r="F854" s="339" t="s">
        <v>679</v>
      </c>
    </row>
    <row r="855" spans="2:6">
      <c r="B855" s="541"/>
      <c r="C855" s="542"/>
      <c r="D855" s="543" t="s">
        <v>1475</v>
      </c>
      <c r="E855" s="341" t="s">
        <v>1476</v>
      </c>
      <c r="F855" s="339" t="s">
        <v>679</v>
      </c>
    </row>
    <row r="856" spans="2:6">
      <c r="B856" s="541"/>
      <c r="C856" s="542"/>
      <c r="D856" s="543"/>
      <c r="E856" s="349" t="s">
        <v>1477</v>
      </c>
      <c r="F856" s="339" t="s">
        <v>679</v>
      </c>
    </row>
    <row r="857" spans="2:6">
      <c r="B857" s="541"/>
      <c r="C857" s="542"/>
      <c r="D857" s="543"/>
      <c r="E857" s="349" t="s">
        <v>1478</v>
      </c>
      <c r="F857" s="339" t="s">
        <v>679</v>
      </c>
    </row>
    <row r="858" spans="2:6">
      <c r="B858" s="541"/>
      <c r="C858" s="542"/>
      <c r="D858" s="543"/>
      <c r="E858" s="349" t="s">
        <v>1479</v>
      </c>
      <c r="F858" s="339" t="s">
        <v>679</v>
      </c>
    </row>
    <row r="859" spans="2:6">
      <c r="B859" s="541"/>
      <c r="C859" s="542"/>
      <c r="D859" s="543" t="s">
        <v>1480</v>
      </c>
      <c r="E859" s="341" t="s">
        <v>1481</v>
      </c>
      <c r="F859" s="339" t="s">
        <v>679</v>
      </c>
    </row>
    <row r="860" spans="2:6">
      <c r="B860" s="541"/>
      <c r="C860" s="542"/>
      <c r="D860" s="543"/>
      <c r="E860" s="349" t="s">
        <v>1482</v>
      </c>
      <c r="F860" s="339" t="s">
        <v>679</v>
      </c>
    </row>
    <row r="861" spans="2:6">
      <c r="B861" s="539" t="s">
        <v>423</v>
      </c>
      <c r="C861" s="540" t="s">
        <v>1483</v>
      </c>
      <c r="D861" s="544"/>
      <c r="E861" s="348" t="s">
        <v>1484</v>
      </c>
      <c r="F861" s="339" t="s">
        <v>679</v>
      </c>
    </row>
    <row r="862" spans="2:6">
      <c r="B862" s="541"/>
      <c r="C862" s="542"/>
      <c r="D862" s="543" t="s">
        <v>1485</v>
      </c>
      <c r="E862" s="341" t="s">
        <v>1486</v>
      </c>
      <c r="F862" s="339" t="s">
        <v>679</v>
      </c>
    </row>
    <row r="863" spans="2:6">
      <c r="B863" s="541"/>
      <c r="C863" s="542"/>
      <c r="D863" s="543"/>
      <c r="E863" s="349" t="s">
        <v>1487</v>
      </c>
      <c r="F863" s="339" t="s">
        <v>679</v>
      </c>
    </row>
    <row r="864" spans="2:6">
      <c r="B864" s="541"/>
      <c r="C864" s="542"/>
      <c r="D864" s="543"/>
      <c r="E864" s="349" t="s">
        <v>1488</v>
      </c>
      <c r="F864" s="339" t="s">
        <v>679</v>
      </c>
    </row>
    <row r="865" spans="2:6">
      <c r="B865" s="541"/>
      <c r="C865" s="542"/>
      <c r="D865" s="543" t="s">
        <v>1489</v>
      </c>
      <c r="E865" s="341" t="s">
        <v>1490</v>
      </c>
      <c r="F865" s="339" t="s">
        <v>679</v>
      </c>
    </row>
    <row r="866" spans="2:6">
      <c r="B866" s="541"/>
      <c r="C866" s="542"/>
      <c r="D866" s="543"/>
      <c r="E866" s="349" t="s">
        <v>1491</v>
      </c>
      <c r="F866" s="339" t="s">
        <v>679</v>
      </c>
    </row>
    <row r="867" spans="2:6">
      <c r="B867" s="541"/>
      <c r="C867" s="542"/>
      <c r="D867" s="543"/>
      <c r="E867" s="349" t="s">
        <v>1492</v>
      </c>
      <c r="F867" s="339" t="s">
        <v>679</v>
      </c>
    </row>
    <row r="868" spans="2:6">
      <c r="B868" s="541"/>
      <c r="C868" s="542"/>
      <c r="D868" s="543"/>
      <c r="E868" s="349" t="s">
        <v>1493</v>
      </c>
      <c r="F868" s="339" t="s">
        <v>679</v>
      </c>
    </row>
    <row r="869" spans="2:6">
      <c r="B869" s="541"/>
      <c r="C869" s="542"/>
      <c r="D869" s="543"/>
      <c r="E869" s="349" t="s">
        <v>1494</v>
      </c>
      <c r="F869" s="339" t="s">
        <v>679</v>
      </c>
    </row>
    <row r="870" spans="2:6">
      <c r="B870" s="541"/>
      <c r="C870" s="542"/>
      <c r="D870" s="543"/>
      <c r="E870" s="349" t="s">
        <v>1495</v>
      </c>
      <c r="F870" s="339" t="s">
        <v>679</v>
      </c>
    </row>
    <row r="871" spans="2:6">
      <c r="B871" s="541"/>
      <c r="C871" s="542"/>
      <c r="D871" s="543" t="s">
        <v>1496</v>
      </c>
      <c r="E871" s="341" t="s">
        <v>1497</v>
      </c>
      <c r="F871" s="339" t="s">
        <v>679</v>
      </c>
    </row>
    <row r="872" spans="2:6">
      <c r="B872" s="541"/>
      <c r="C872" s="542"/>
      <c r="D872" s="543"/>
      <c r="E872" s="349" t="s">
        <v>1498</v>
      </c>
      <c r="F872" s="339" t="s">
        <v>679</v>
      </c>
    </row>
    <row r="873" spans="2:6">
      <c r="B873" s="541"/>
      <c r="C873" s="542"/>
      <c r="D873" s="543"/>
      <c r="E873" s="349" t="s">
        <v>1499</v>
      </c>
      <c r="F873" s="339" t="s">
        <v>679</v>
      </c>
    </row>
    <row r="874" spans="2:6">
      <c r="B874" s="541"/>
      <c r="C874" s="542"/>
      <c r="D874" s="543"/>
      <c r="E874" s="349" t="s">
        <v>1500</v>
      </c>
      <c r="F874" s="339" t="s">
        <v>679</v>
      </c>
    </row>
    <row r="875" spans="2:6">
      <c r="B875" s="541"/>
      <c r="C875" s="542"/>
      <c r="D875" s="543" t="s">
        <v>1501</v>
      </c>
      <c r="E875" s="341" t="s">
        <v>1502</v>
      </c>
      <c r="F875" s="339" t="s">
        <v>679</v>
      </c>
    </row>
    <row r="876" spans="2:6">
      <c r="B876" s="541"/>
      <c r="C876" s="542"/>
      <c r="D876" s="543"/>
      <c r="E876" s="349" t="s">
        <v>1503</v>
      </c>
      <c r="F876" s="339" t="s">
        <v>679</v>
      </c>
    </row>
    <row r="877" spans="2:6">
      <c r="B877" s="541"/>
      <c r="C877" s="542"/>
      <c r="D877" s="543"/>
      <c r="E877" s="349" t="s">
        <v>1504</v>
      </c>
      <c r="F877" s="339" t="s">
        <v>679</v>
      </c>
    </row>
    <row r="878" spans="2:6">
      <c r="B878" s="541"/>
      <c r="C878" s="542"/>
      <c r="D878" s="543" t="s">
        <v>1505</v>
      </c>
      <c r="E878" s="341" t="s">
        <v>1506</v>
      </c>
      <c r="F878" s="339" t="s">
        <v>679</v>
      </c>
    </row>
    <row r="879" spans="2:6">
      <c r="B879" s="541"/>
      <c r="C879" s="542"/>
      <c r="D879" s="543"/>
      <c r="E879" s="349" t="s">
        <v>1507</v>
      </c>
      <c r="F879" s="339" t="s">
        <v>679</v>
      </c>
    </row>
    <row r="880" spans="2:6">
      <c r="B880" s="541"/>
      <c r="C880" s="542"/>
      <c r="D880" s="543"/>
      <c r="E880" s="349" t="s">
        <v>1508</v>
      </c>
      <c r="F880" s="339" t="s">
        <v>679</v>
      </c>
    </row>
    <row r="881" spans="2:6">
      <c r="B881" s="541"/>
      <c r="C881" s="542"/>
      <c r="D881" s="543" t="s">
        <v>1509</v>
      </c>
      <c r="E881" s="341" t="s">
        <v>1510</v>
      </c>
      <c r="F881" s="339" t="s">
        <v>679</v>
      </c>
    </row>
    <row r="882" spans="2:6">
      <c r="B882" s="541"/>
      <c r="C882" s="542"/>
      <c r="D882" s="543"/>
      <c r="E882" s="349" t="s">
        <v>1511</v>
      </c>
      <c r="F882" s="339" t="s">
        <v>679</v>
      </c>
    </row>
    <row r="883" spans="2:6">
      <c r="B883" s="541"/>
      <c r="C883" s="542"/>
      <c r="D883" s="543"/>
      <c r="E883" s="349" t="s">
        <v>1512</v>
      </c>
      <c r="F883" s="339" t="s">
        <v>679</v>
      </c>
    </row>
    <row r="884" spans="2:6">
      <c r="B884" s="541"/>
      <c r="C884" s="542"/>
      <c r="D884" s="543" t="s">
        <v>1513</v>
      </c>
      <c r="E884" s="341" t="s">
        <v>1514</v>
      </c>
      <c r="F884" s="339" t="s">
        <v>679</v>
      </c>
    </row>
    <row r="885" spans="2:6">
      <c r="B885" s="541"/>
      <c r="C885" s="542"/>
      <c r="D885" s="543"/>
      <c r="E885" s="349" t="s">
        <v>1515</v>
      </c>
      <c r="F885" s="339" t="s">
        <v>679</v>
      </c>
    </row>
    <row r="886" spans="2:6">
      <c r="B886" s="539" t="s">
        <v>423</v>
      </c>
      <c r="C886" s="540" t="s">
        <v>1516</v>
      </c>
      <c r="D886" s="544"/>
      <c r="E886" s="348" t="s">
        <v>1517</v>
      </c>
      <c r="F886" s="339" t="s">
        <v>679</v>
      </c>
    </row>
    <row r="887" spans="2:6">
      <c r="B887" s="541"/>
      <c r="C887" s="542"/>
      <c r="D887" s="543" t="s">
        <v>1518</v>
      </c>
      <c r="E887" s="341" t="s">
        <v>1519</v>
      </c>
      <c r="F887" s="339" t="s">
        <v>679</v>
      </c>
    </row>
    <row r="888" spans="2:6">
      <c r="B888" s="541"/>
      <c r="C888" s="542"/>
      <c r="D888" s="543"/>
      <c r="E888" s="349" t="s">
        <v>1520</v>
      </c>
      <c r="F888" s="339" t="s">
        <v>679</v>
      </c>
    </row>
    <row r="889" spans="2:6">
      <c r="B889" s="541"/>
      <c r="C889" s="542"/>
      <c r="D889" s="543"/>
      <c r="E889" s="349" t="s">
        <v>1521</v>
      </c>
      <c r="F889" s="339" t="s">
        <v>679</v>
      </c>
    </row>
    <row r="890" spans="2:6">
      <c r="B890" s="541"/>
      <c r="C890" s="542"/>
      <c r="D890" s="543" t="s">
        <v>1522</v>
      </c>
      <c r="E890" s="341" t="s">
        <v>1523</v>
      </c>
      <c r="F890" s="339" t="s">
        <v>679</v>
      </c>
    </row>
    <row r="891" spans="2:6">
      <c r="B891" s="541"/>
      <c r="C891" s="542"/>
      <c r="D891" s="543"/>
      <c r="E891" s="349" t="s">
        <v>1524</v>
      </c>
      <c r="F891" s="339" t="s">
        <v>679</v>
      </c>
    </row>
    <row r="892" spans="2:6">
      <c r="B892" s="541"/>
      <c r="C892" s="542"/>
      <c r="D892" s="543"/>
      <c r="E892" s="349" t="s">
        <v>1525</v>
      </c>
      <c r="F892" s="339" t="s">
        <v>679</v>
      </c>
    </row>
    <row r="893" spans="2:6">
      <c r="B893" s="541"/>
      <c r="C893" s="542"/>
      <c r="D893" s="543"/>
      <c r="E893" s="349" t="s">
        <v>1526</v>
      </c>
      <c r="F893" s="339" t="s">
        <v>679</v>
      </c>
    </row>
    <row r="894" spans="2:6">
      <c r="B894" s="541"/>
      <c r="C894" s="542"/>
      <c r="D894" s="543"/>
      <c r="E894" s="349" t="s">
        <v>1527</v>
      </c>
      <c r="F894" s="339" t="s">
        <v>679</v>
      </c>
    </row>
    <row r="895" spans="2:6">
      <c r="B895" s="541"/>
      <c r="C895" s="542"/>
      <c r="D895" s="543"/>
      <c r="E895" s="349" t="s">
        <v>1528</v>
      </c>
      <c r="F895" s="339" t="s">
        <v>679</v>
      </c>
    </row>
    <row r="896" spans="2:6">
      <c r="B896" s="541"/>
      <c r="C896" s="542"/>
      <c r="D896" s="543" t="s">
        <v>1529</v>
      </c>
      <c r="E896" s="341" t="s">
        <v>1530</v>
      </c>
      <c r="F896" s="339" t="s">
        <v>679</v>
      </c>
    </row>
    <row r="897" spans="2:6">
      <c r="B897" s="541"/>
      <c r="C897" s="542"/>
      <c r="D897" s="543"/>
      <c r="E897" s="349" t="s">
        <v>1531</v>
      </c>
      <c r="F897" s="339" t="s">
        <v>679</v>
      </c>
    </row>
    <row r="898" spans="2:6">
      <c r="B898" s="541"/>
      <c r="C898" s="542"/>
      <c r="D898" s="543"/>
      <c r="E898" s="349" t="s">
        <v>1532</v>
      </c>
      <c r="F898" s="339" t="s">
        <v>679</v>
      </c>
    </row>
    <row r="899" spans="2:6">
      <c r="B899" s="541"/>
      <c r="C899" s="542"/>
      <c r="D899" s="543"/>
      <c r="E899" s="349" t="s">
        <v>1533</v>
      </c>
      <c r="F899" s="339" t="s">
        <v>679</v>
      </c>
    </row>
    <row r="900" spans="2:6">
      <c r="B900" s="541"/>
      <c r="C900" s="542"/>
      <c r="D900" s="543" t="s">
        <v>1534</v>
      </c>
      <c r="E900" s="341" t="s">
        <v>1535</v>
      </c>
      <c r="F900" s="339" t="s">
        <v>679</v>
      </c>
    </row>
    <row r="901" spans="2:6">
      <c r="B901" s="541"/>
      <c r="C901" s="542"/>
      <c r="D901" s="543"/>
      <c r="E901" s="349" t="s">
        <v>1536</v>
      </c>
      <c r="F901" s="339" t="s">
        <v>679</v>
      </c>
    </row>
    <row r="902" spans="2:6">
      <c r="B902" s="541"/>
      <c r="C902" s="542"/>
      <c r="D902" s="543"/>
      <c r="E902" s="349" t="s">
        <v>1537</v>
      </c>
      <c r="F902" s="339" t="s">
        <v>679</v>
      </c>
    </row>
    <row r="903" spans="2:6">
      <c r="B903" s="541"/>
      <c r="C903" s="542"/>
      <c r="D903" s="543"/>
      <c r="E903" s="349" t="s">
        <v>1538</v>
      </c>
      <c r="F903" s="339" t="s">
        <v>679</v>
      </c>
    </row>
    <row r="904" spans="2:6">
      <c r="B904" s="541"/>
      <c r="C904" s="542"/>
      <c r="D904" s="543"/>
      <c r="E904" s="349" t="s">
        <v>1539</v>
      </c>
      <c r="F904" s="339" t="s">
        <v>679</v>
      </c>
    </row>
    <row r="905" spans="2:6">
      <c r="B905" s="541"/>
      <c r="C905" s="542"/>
      <c r="D905" s="543" t="s">
        <v>1540</v>
      </c>
      <c r="E905" s="341" t="s">
        <v>1541</v>
      </c>
      <c r="F905" s="339" t="s">
        <v>679</v>
      </c>
    </row>
    <row r="906" spans="2:6">
      <c r="B906" s="541"/>
      <c r="C906" s="542"/>
      <c r="D906" s="543"/>
      <c r="E906" s="349" t="s">
        <v>1542</v>
      </c>
      <c r="F906" s="339" t="s">
        <v>679</v>
      </c>
    </row>
    <row r="907" spans="2:6">
      <c r="B907" s="541"/>
      <c r="C907" s="542"/>
      <c r="D907" s="543"/>
      <c r="E907" s="349" t="s">
        <v>1543</v>
      </c>
      <c r="F907" s="339" t="s">
        <v>679</v>
      </c>
    </row>
    <row r="908" spans="2:6">
      <c r="B908" s="541"/>
      <c r="C908" s="542"/>
      <c r="D908" s="543" t="s">
        <v>1544</v>
      </c>
      <c r="E908" s="341" t="s">
        <v>1545</v>
      </c>
      <c r="F908" s="339" t="s">
        <v>679</v>
      </c>
    </row>
    <row r="909" spans="2:6">
      <c r="B909" s="541"/>
      <c r="C909" s="542"/>
      <c r="D909" s="543"/>
      <c r="E909" s="349" t="s">
        <v>1546</v>
      </c>
      <c r="F909" s="339" t="s">
        <v>679</v>
      </c>
    </row>
    <row r="910" spans="2:6">
      <c r="B910" s="541"/>
      <c r="C910" s="542"/>
      <c r="D910" s="543"/>
      <c r="E910" s="349" t="s">
        <v>1547</v>
      </c>
      <c r="F910" s="339" t="s">
        <v>679</v>
      </c>
    </row>
    <row r="911" spans="2:6">
      <c r="B911" s="541"/>
      <c r="C911" s="542"/>
      <c r="D911" s="543" t="s">
        <v>1548</v>
      </c>
      <c r="E911" s="341" t="s">
        <v>1549</v>
      </c>
      <c r="F911" s="339" t="s">
        <v>679</v>
      </c>
    </row>
    <row r="912" spans="2:6">
      <c r="B912" s="541"/>
      <c r="C912" s="542"/>
      <c r="D912" s="543"/>
      <c r="E912" s="349" t="s">
        <v>1550</v>
      </c>
      <c r="F912" s="339" t="s">
        <v>679</v>
      </c>
    </row>
    <row r="913" spans="2:6">
      <c r="B913" s="541"/>
      <c r="C913" s="542"/>
      <c r="D913" s="543"/>
      <c r="E913" s="349" t="s">
        <v>1551</v>
      </c>
      <c r="F913" s="339" t="s">
        <v>679</v>
      </c>
    </row>
    <row r="914" spans="2:6">
      <c r="B914" s="541"/>
      <c r="C914" s="542"/>
      <c r="D914" s="543"/>
      <c r="E914" s="349" t="s">
        <v>1552</v>
      </c>
      <c r="F914" s="339" t="s">
        <v>679</v>
      </c>
    </row>
    <row r="915" spans="2:6">
      <c r="B915" s="541"/>
      <c r="C915" s="542"/>
      <c r="D915" s="543" t="s">
        <v>1553</v>
      </c>
      <c r="E915" s="341" t="s">
        <v>1554</v>
      </c>
      <c r="F915" s="339" t="s">
        <v>679</v>
      </c>
    </row>
    <row r="916" spans="2:6">
      <c r="B916" s="541"/>
      <c r="C916" s="542"/>
      <c r="D916" s="543"/>
      <c r="E916" s="349" t="s">
        <v>1555</v>
      </c>
      <c r="F916" s="339" t="s">
        <v>679</v>
      </c>
    </row>
    <row r="917" spans="2:6">
      <c r="B917" s="541"/>
      <c r="C917" s="542"/>
      <c r="D917" s="543"/>
      <c r="E917" s="349" t="s">
        <v>1556</v>
      </c>
      <c r="F917" s="339" t="s">
        <v>679</v>
      </c>
    </row>
    <row r="918" spans="2:6">
      <c r="B918" s="541"/>
      <c r="C918" s="542"/>
      <c r="D918" s="543"/>
      <c r="E918" s="349" t="s">
        <v>1557</v>
      </c>
      <c r="F918" s="339" t="s">
        <v>679</v>
      </c>
    </row>
    <row r="919" spans="2:6">
      <c r="B919" s="541"/>
      <c r="C919" s="542"/>
      <c r="D919" s="543" t="s">
        <v>1558</v>
      </c>
      <c r="E919" s="341" t="s">
        <v>1559</v>
      </c>
      <c r="F919" s="339" t="s">
        <v>679</v>
      </c>
    </row>
    <row r="920" spans="2:6">
      <c r="B920" s="541"/>
      <c r="C920" s="542"/>
      <c r="D920" s="543"/>
      <c r="E920" s="349" t="s">
        <v>1560</v>
      </c>
      <c r="F920" s="339" t="s">
        <v>679</v>
      </c>
    </row>
    <row r="921" spans="2:6">
      <c r="B921" s="539" t="s">
        <v>423</v>
      </c>
      <c r="C921" s="540" t="s">
        <v>1561</v>
      </c>
      <c r="D921" s="544"/>
      <c r="E921" s="348" t="s">
        <v>1562</v>
      </c>
      <c r="F921" s="339" t="s">
        <v>679</v>
      </c>
    </row>
    <row r="922" spans="2:6">
      <c r="B922" s="541"/>
      <c r="C922" s="542"/>
      <c r="D922" s="543" t="s">
        <v>1563</v>
      </c>
      <c r="E922" s="341" t="s">
        <v>1564</v>
      </c>
      <c r="F922" s="339" t="s">
        <v>679</v>
      </c>
    </row>
    <row r="923" spans="2:6">
      <c r="B923" s="541"/>
      <c r="C923" s="542"/>
      <c r="D923" s="543"/>
      <c r="E923" s="349" t="s">
        <v>1565</v>
      </c>
      <c r="F923" s="339" t="s">
        <v>679</v>
      </c>
    </row>
    <row r="924" spans="2:6">
      <c r="B924" s="541"/>
      <c r="C924" s="542"/>
      <c r="D924" s="543"/>
      <c r="E924" s="349" t="s">
        <v>1566</v>
      </c>
      <c r="F924" s="339" t="s">
        <v>679</v>
      </c>
    </row>
    <row r="925" spans="2:6">
      <c r="B925" s="541"/>
      <c r="C925" s="542"/>
      <c r="D925" s="543" t="s">
        <v>1567</v>
      </c>
      <c r="E925" s="341" t="s">
        <v>1568</v>
      </c>
      <c r="F925" s="339" t="s">
        <v>679</v>
      </c>
    </row>
    <row r="926" spans="2:6">
      <c r="B926" s="541"/>
      <c r="C926" s="542"/>
      <c r="D926" s="543"/>
      <c r="E926" s="349" t="s">
        <v>1569</v>
      </c>
      <c r="F926" s="339" t="s">
        <v>679</v>
      </c>
    </row>
    <row r="927" spans="2:6">
      <c r="B927" s="541"/>
      <c r="C927" s="542"/>
      <c r="D927" s="543"/>
      <c r="E927" s="349" t="s">
        <v>1570</v>
      </c>
      <c r="F927" s="339" t="s">
        <v>679</v>
      </c>
    </row>
    <row r="928" spans="2:6">
      <c r="B928" s="541"/>
      <c r="C928" s="542"/>
      <c r="D928" s="543"/>
      <c r="E928" s="349" t="s">
        <v>1571</v>
      </c>
      <c r="F928" s="339" t="s">
        <v>679</v>
      </c>
    </row>
    <row r="929" spans="2:6">
      <c r="B929" s="541"/>
      <c r="C929" s="542"/>
      <c r="D929" s="543"/>
      <c r="E929" s="349" t="s">
        <v>1572</v>
      </c>
      <c r="F929" s="339" t="s">
        <v>679</v>
      </c>
    </row>
    <row r="930" spans="2:6">
      <c r="B930" s="541"/>
      <c r="C930" s="542"/>
      <c r="D930" s="543"/>
      <c r="E930" s="349" t="s">
        <v>1573</v>
      </c>
      <c r="F930" s="339" t="s">
        <v>679</v>
      </c>
    </row>
    <row r="931" spans="2:6">
      <c r="B931" s="541"/>
      <c r="C931" s="542"/>
      <c r="D931" s="543"/>
      <c r="E931" s="349" t="s">
        <v>1574</v>
      </c>
      <c r="F931" s="339" t="s">
        <v>679</v>
      </c>
    </row>
    <row r="932" spans="2:6">
      <c r="B932" s="541"/>
      <c r="C932" s="542"/>
      <c r="D932" s="543" t="s">
        <v>1575</v>
      </c>
      <c r="E932" s="341" t="s">
        <v>1576</v>
      </c>
      <c r="F932" s="339" t="s">
        <v>679</v>
      </c>
    </row>
    <row r="933" spans="2:6">
      <c r="B933" s="541"/>
      <c r="C933" s="542"/>
      <c r="D933" s="543"/>
      <c r="E933" s="349" t="s">
        <v>1577</v>
      </c>
      <c r="F933" s="339" t="s">
        <v>679</v>
      </c>
    </row>
    <row r="934" spans="2:6">
      <c r="B934" s="541"/>
      <c r="C934" s="542"/>
      <c r="D934" s="543"/>
      <c r="E934" s="349" t="s">
        <v>1578</v>
      </c>
      <c r="F934" s="339" t="s">
        <v>679</v>
      </c>
    </row>
    <row r="935" spans="2:6">
      <c r="B935" s="541"/>
      <c r="C935" s="542"/>
      <c r="D935" s="543"/>
      <c r="E935" s="349" t="s">
        <v>1579</v>
      </c>
      <c r="F935" s="339" t="s">
        <v>679</v>
      </c>
    </row>
    <row r="936" spans="2:6">
      <c r="B936" s="541"/>
      <c r="C936" s="542"/>
      <c r="D936" s="543" t="s">
        <v>1580</v>
      </c>
      <c r="E936" s="341" t="s">
        <v>1581</v>
      </c>
      <c r="F936" s="339" t="s">
        <v>679</v>
      </c>
    </row>
    <row r="937" spans="2:6">
      <c r="B937" s="541"/>
      <c r="C937" s="542"/>
      <c r="D937" s="543"/>
      <c r="E937" s="349" t="s">
        <v>1582</v>
      </c>
      <c r="F937" s="339" t="s">
        <v>679</v>
      </c>
    </row>
    <row r="938" spans="2:6">
      <c r="B938" s="541"/>
      <c r="C938" s="542"/>
      <c r="D938" s="543"/>
      <c r="E938" s="349" t="s">
        <v>1583</v>
      </c>
      <c r="F938" s="339" t="s">
        <v>679</v>
      </c>
    </row>
    <row r="939" spans="2:6">
      <c r="B939" s="541"/>
      <c r="C939" s="542"/>
      <c r="D939" s="543"/>
      <c r="E939" s="349" t="s">
        <v>1584</v>
      </c>
      <c r="F939" s="339" t="s">
        <v>679</v>
      </c>
    </row>
    <row r="940" spans="2:6">
      <c r="B940" s="541"/>
      <c r="C940" s="542"/>
      <c r="D940" s="543"/>
      <c r="E940" s="349" t="s">
        <v>1585</v>
      </c>
      <c r="F940" s="339" t="s">
        <v>679</v>
      </c>
    </row>
    <row r="941" spans="2:6">
      <c r="B941" s="541"/>
      <c r="C941" s="542"/>
      <c r="D941" s="543"/>
      <c r="E941" s="349" t="s">
        <v>1586</v>
      </c>
      <c r="F941" s="339" t="s">
        <v>679</v>
      </c>
    </row>
    <row r="942" spans="2:6">
      <c r="B942" s="541"/>
      <c r="C942" s="542"/>
      <c r="D942" s="543"/>
      <c r="E942" s="349" t="s">
        <v>1587</v>
      </c>
      <c r="F942" s="339" t="s">
        <v>679</v>
      </c>
    </row>
    <row r="943" spans="2:6">
      <c r="B943" s="539" t="s">
        <v>423</v>
      </c>
      <c r="C943" s="540" t="s">
        <v>1588</v>
      </c>
      <c r="D943" s="544"/>
      <c r="E943" s="348" t="s">
        <v>1589</v>
      </c>
      <c r="F943" s="339" t="s">
        <v>679</v>
      </c>
    </row>
    <row r="944" spans="2:6">
      <c r="B944" s="541"/>
      <c r="C944" s="542"/>
      <c r="D944" s="543" t="s">
        <v>1590</v>
      </c>
      <c r="E944" s="341" t="s">
        <v>1591</v>
      </c>
      <c r="F944" s="339" t="s">
        <v>679</v>
      </c>
    </row>
    <row r="945" spans="2:6">
      <c r="B945" s="541"/>
      <c r="C945" s="542"/>
      <c r="D945" s="543"/>
      <c r="E945" s="349" t="s">
        <v>1592</v>
      </c>
      <c r="F945" s="339" t="s">
        <v>679</v>
      </c>
    </row>
    <row r="946" spans="2:6">
      <c r="B946" s="541"/>
      <c r="C946" s="542"/>
      <c r="D946" s="543"/>
      <c r="E946" s="349" t="s">
        <v>1593</v>
      </c>
      <c r="F946" s="339" t="s">
        <v>679</v>
      </c>
    </row>
    <row r="947" spans="2:6">
      <c r="B947" s="541"/>
      <c r="C947" s="542"/>
      <c r="D947" s="543" t="s">
        <v>1594</v>
      </c>
      <c r="E947" s="341" t="s">
        <v>1595</v>
      </c>
      <c r="F947" s="339" t="s">
        <v>679</v>
      </c>
    </row>
    <row r="948" spans="2:6">
      <c r="B948" s="541"/>
      <c r="C948" s="542"/>
      <c r="D948" s="543"/>
      <c r="E948" s="349" t="s">
        <v>1596</v>
      </c>
      <c r="F948" s="339" t="s">
        <v>679</v>
      </c>
    </row>
    <row r="949" spans="2:6">
      <c r="B949" s="541"/>
      <c r="C949" s="542"/>
      <c r="D949" s="543"/>
      <c r="E949" s="349" t="s">
        <v>1597</v>
      </c>
      <c r="F949" s="339" t="s">
        <v>679</v>
      </c>
    </row>
    <row r="950" spans="2:6">
      <c r="B950" s="541"/>
      <c r="C950" s="542"/>
      <c r="D950" s="543"/>
      <c r="E950" s="349" t="s">
        <v>1598</v>
      </c>
      <c r="F950" s="339" t="s">
        <v>679</v>
      </c>
    </row>
    <row r="951" spans="2:6">
      <c r="B951" s="541"/>
      <c r="C951" s="542"/>
      <c r="D951" s="543" t="s">
        <v>1599</v>
      </c>
      <c r="E951" s="341" t="s">
        <v>1600</v>
      </c>
      <c r="F951" s="339" t="s">
        <v>679</v>
      </c>
    </row>
    <row r="952" spans="2:6">
      <c r="B952" s="541"/>
      <c r="C952" s="542"/>
      <c r="D952" s="543"/>
      <c r="E952" s="349" t="s">
        <v>1601</v>
      </c>
      <c r="F952" s="339" t="s">
        <v>679</v>
      </c>
    </row>
    <row r="953" spans="2:6">
      <c r="B953" s="541"/>
      <c r="C953" s="542"/>
      <c r="D953" s="543"/>
      <c r="E953" s="349" t="s">
        <v>1602</v>
      </c>
      <c r="F953" s="339" t="s">
        <v>679</v>
      </c>
    </row>
    <row r="954" spans="2:6">
      <c r="B954" s="541"/>
      <c r="C954" s="542"/>
      <c r="D954" s="543" t="s">
        <v>1603</v>
      </c>
      <c r="E954" s="341" t="s">
        <v>1604</v>
      </c>
      <c r="F954" s="339" t="s">
        <v>679</v>
      </c>
    </row>
    <row r="955" spans="2:6">
      <c r="B955" s="541"/>
      <c r="C955" s="542"/>
      <c r="D955" s="543"/>
      <c r="E955" s="349" t="s">
        <v>1605</v>
      </c>
      <c r="F955" s="339" t="s">
        <v>679</v>
      </c>
    </row>
    <row r="956" spans="2:6">
      <c r="B956" s="541"/>
      <c r="C956" s="542"/>
      <c r="D956" s="543"/>
      <c r="E956" s="349" t="s">
        <v>1606</v>
      </c>
      <c r="F956" s="339" t="s">
        <v>679</v>
      </c>
    </row>
    <row r="957" spans="2:6">
      <c r="B957" s="541"/>
      <c r="C957" s="542"/>
      <c r="D957" s="543"/>
      <c r="E957" s="349" t="s">
        <v>1607</v>
      </c>
      <c r="F957" s="339" t="s">
        <v>679</v>
      </c>
    </row>
    <row r="958" spans="2:6">
      <c r="B958" s="541"/>
      <c r="C958" s="542"/>
      <c r="D958" s="543"/>
      <c r="E958" s="349" t="s">
        <v>1608</v>
      </c>
      <c r="F958" s="339" t="s">
        <v>679</v>
      </c>
    </row>
    <row r="959" spans="2:6">
      <c r="B959" s="541"/>
      <c r="C959" s="542"/>
      <c r="D959" s="543" t="s">
        <v>1609</v>
      </c>
      <c r="E959" s="341" t="s">
        <v>1610</v>
      </c>
      <c r="F959" s="339" t="s">
        <v>679</v>
      </c>
    </row>
    <row r="960" spans="2:6">
      <c r="B960" s="541"/>
      <c r="C960" s="542"/>
      <c r="D960" s="543"/>
      <c r="E960" s="349" t="s">
        <v>1611</v>
      </c>
      <c r="F960" s="339" t="s">
        <v>679</v>
      </c>
    </row>
    <row r="961" spans="2:6">
      <c r="B961" s="541"/>
      <c r="C961" s="542"/>
      <c r="D961" s="543"/>
      <c r="E961" s="349" t="s">
        <v>1612</v>
      </c>
      <c r="F961" s="339" t="s">
        <v>679</v>
      </c>
    </row>
    <row r="962" spans="2:6">
      <c r="B962" s="541"/>
      <c r="C962" s="542"/>
      <c r="D962" s="543"/>
      <c r="E962" s="349" t="s">
        <v>1613</v>
      </c>
      <c r="F962" s="339" t="s">
        <v>679</v>
      </c>
    </row>
    <row r="963" spans="2:6">
      <c r="B963" s="541"/>
      <c r="C963" s="542"/>
      <c r="D963" s="543" t="s">
        <v>1614</v>
      </c>
      <c r="E963" s="341" t="s">
        <v>1615</v>
      </c>
      <c r="F963" s="339" t="s">
        <v>679</v>
      </c>
    </row>
    <row r="964" spans="2:6">
      <c r="B964" s="541"/>
      <c r="C964" s="542"/>
      <c r="D964" s="543"/>
      <c r="E964" s="349" t="s">
        <v>1616</v>
      </c>
      <c r="F964" s="339" t="s">
        <v>679</v>
      </c>
    </row>
    <row r="965" spans="2:6">
      <c r="B965" s="541"/>
      <c r="C965" s="542"/>
      <c r="D965" s="543"/>
      <c r="E965" s="349" t="s">
        <v>1617</v>
      </c>
      <c r="F965" s="339" t="s">
        <v>679</v>
      </c>
    </row>
    <row r="966" spans="2:6">
      <c r="B966" s="541"/>
      <c r="C966" s="542"/>
      <c r="D966" s="543" t="s">
        <v>1618</v>
      </c>
      <c r="E966" s="341" t="s">
        <v>1619</v>
      </c>
      <c r="F966" s="339" t="s">
        <v>679</v>
      </c>
    </row>
    <row r="967" spans="2:6">
      <c r="B967" s="541"/>
      <c r="C967" s="542"/>
      <c r="D967" s="543"/>
      <c r="E967" s="349" t="s">
        <v>1620</v>
      </c>
      <c r="F967" s="339" t="s">
        <v>679</v>
      </c>
    </row>
    <row r="968" spans="2:6">
      <c r="B968" s="541"/>
      <c r="C968" s="542"/>
      <c r="D968" s="543"/>
      <c r="E968" s="349" t="s">
        <v>1621</v>
      </c>
      <c r="F968" s="339" t="s">
        <v>679</v>
      </c>
    </row>
    <row r="969" spans="2:6">
      <c r="B969" s="539" t="s">
        <v>423</v>
      </c>
      <c r="C969" s="540" t="s">
        <v>1622</v>
      </c>
      <c r="D969" s="544"/>
      <c r="E969" s="348" t="s">
        <v>1623</v>
      </c>
      <c r="F969" s="339" t="s">
        <v>679</v>
      </c>
    </row>
    <row r="970" spans="2:6">
      <c r="B970" s="541"/>
      <c r="C970" s="542"/>
      <c r="D970" s="543" t="s">
        <v>1624</v>
      </c>
      <c r="E970" s="341" t="s">
        <v>1625</v>
      </c>
      <c r="F970" s="339" t="s">
        <v>679</v>
      </c>
    </row>
    <row r="971" spans="2:6">
      <c r="B971" s="541"/>
      <c r="C971" s="542"/>
      <c r="D971" s="543"/>
      <c r="E971" s="349" t="s">
        <v>1626</v>
      </c>
      <c r="F971" s="339" t="s">
        <v>679</v>
      </c>
    </row>
    <row r="972" spans="2:6">
      <c r="B972" s="541"/>
      <c r="C972" s="542"/>
      <c r="D972" s="543"/>
      <c r="E972" s="349" t="s">
        <v>1627</v>
      </c>
      <c r="F972" s="339" t="s">
        <v>679</v>
      </c>
    </row>
    <row r="973" spans="2:6">
      <c r="B973" s="541"/>
      <c r="C973" s="542"/>
      <c r="D973" s="543" t="s">
        <v>1628</v>
      </c>
      <c r="E973" s="341" t="s">
        <v>1629</v>
      </c>
      <c r="F973" s="339" t="s">
        <v>679</v>
      </c>
    </row>
    <row r="974" spans="2:6">
      <c r="B974" s="541"/>
      <c r="C974" s="542"/>
      <c r="D974" s="543"/>
      <c r="E974" s="349" t="s">
        <v>1630</v>
      </c>
      <c r="F974" s="339" t="s">
        <v>679</v>
      </c>
    </row>
    <row r="975" spans="2:6">
      <c r="B975" s="541"/>
      <c r="C975" s="542"/>
      <c r="D975" s="543"/>
      <c r="E975" s="349" t="s">
        <v>1631</v>
      </c>
      <c r="F975" s="339" t="s">
        <v>679</v>
      </c>
    </row>
    <row r="976" spans="2:6">
      <c r="B976" s="541"/>
      <c r="C976" s="542"/>
      <c r="D976" s="543"/>
      <c r="E976" s="349" t="s">
        <v>1632</v>
      </c>
      <c r="F976" s="339" t="s">
        <v>679</v>
      </c>
    </row>
    <row r="977" spans="2:6">
      <c r="B977" s="541"/>
      <c r="C977" s="542"/>
      <c r="D977" s="543" t="s">
        <v>1633</v>
      </c>
      <c r="E977" s="341" t="s">
        <v>1634</v>
      </c>
      <c r="F977" s="339" t="s">
        <v>679</v>
      </c>
    </row>
    <row r="978" spans="2:6">
      <c r="B978" s="541"/>
      <c r="C978" s="542"/>
      <c r="D978" s="543"/>
      <c r="E978" s="349" t="s">
        <v>1635</v>
      </c>
      <c r="F978" s="339" t="s">
        <v>679</v>
      </c>
    </row>
    <row r="979" spans="2:6">
      <c r="B979" s="541"/>
      <c r="C979" s="542"/>
      <c r="D979" s="543"/>
      <c r="E979" s="349" t="s">
        <v>1636</v>
      </c>
      <c r="F979" s="339" t="s">
        <v>679</v>
      </c>
    </row>
    <row r="980" spans="2:6">
      <c r="B980" s="541"/>
      <c r="C980" s="542"/>
      <c r="D980" s="543"/>
      <c r="E980" s="349" t="s">
        <v>1637</v>
      </c>
      <c r="F980" s="339" t="s">
        <v>679</v>
      </c>
    </row>
    <row r="981" spans="2:6">
      <c r="B981" s="541"/>
      <c r="C981" s="542"/>
      <c r="D981" s="543"/>
      <c r="E981" s="349" t="s">
        <v>1638</v>
      </c>
      <c r="F981" s="339" t="s">
        <v>679</v>
      </c>
    </row>
    <row r="982" spans="2:6">
      <c r="B982" s="541"/>
      <c r="C982" s="542"/>
      <c r="D982" s="543"/>
      <c r="E982" s="349" t="s">
        <v>1639</v>
      </c>
      <c r="F982" s="339" t="s">
        <v>679</v>
      </c>
    </row>
    <row r="983" spans="2:6">
      <c r="B983" s="541"/>
      <c r="C983" s="542"/>
      <c r="D983" s="543" t="s">
        <v>1640</v>
      </c>
      <c r="E983" s="341" t="s">
        <v>1641</v>
      </c>
      <c r="F983" s="339" t="s">
        <v>679</v>
      </c>
    </row>
    <row r="984" spans="2:6">
      <c r="B984" s="541"/>
      <c r="C984" s="542"/>
      <c r="D984" s="543"/>
      <c r="E984" s="349" t="s">
        <v>1642</v>
      </c>
      <c r="F984" s="339" t="s">
        <v>679</v>
      </c>
    </row>
    <row r="985" spans="2:6">
      <c r="B985" s="541"/>
      <c r="C985" s="542"/>
      <c r="D985" s="543" t="s">
        <v>1643</v>
      </c>
      <c r="E985" s="341" t="s">
        <v>1644</v>
      </c>
      <c r="F985" s="339" t="s">
        <v>679</v>
      </c>
    </row>
    <row r="986" spans="2:6">
      <c r="B986" s="541"/>
      <c r="C986" s="542"/>
      <c r="D986" s="543"/>
      <c r="E986" s="349" t="s">
        <v>1645</v>
      </c>
      <c r="F986" s="339" t="s">
        <v>679</v>
      </c>
    </row>
    <row r="987" spans="2:6">
      <c r="B987" s="541"/>
      <c r="C987" s="542"/>
      <c r="D987" s="543"/>
      <c r="E987" s="349" t="s">
        <v>1646</v>
      </c>
      <c r="F987" s="339" t="s">
        <v>679</v>
      </c>
    </row>
    <row r="988" spans="2:6">
      <c r="B988" s="541"/>
      <c r="C988" s="542"/>
      <c r="D988" s="543" t="s">
        <v>1647</v>
      </c>
      <c r="E988" s="341" t="s">
        <v>1648</v>
      </c>
      <c r="F988" s="339" t="s">
        <v>679</v>
      </c>
    </row>
    <row r="989" spans="2:6">
      <c r="B989" s="541"/>
      <c r="C989" s="542"/>
      <c r="D989" s="543"/>
      <c r="E989" s="349" t="s">
        <v>1649</v>
      </c>
      <c r="F989" s="339" t="s">
        <v>679</v>
      </c>
    </row>
    <row r="990" spans="2:6">
      <c r="B990" s="541"/>
      <c r="C990" s="542"/>
      <c r="D990" s="543"/>
      <c r="E990" s="349" t="s">
        <v>1650</v>
      </c>
      <c r="F990" s="339" t="s">
        <v>679</v>
      </c>
    </row>
    <row r="991" spans="2:6">
      <c r="B991" s="541"/>
      <c r="C991" s="542"/>
      <c r="D991" s="543"/>
      <c r="E991" s="349" t="s">
        <v>1651</v>
      </c>
      <c r="F991" s="339" t="s">
        <v>679</v>
      </c>
    </row>
    <row r="992" spans="2:6">
      <c r="B992" s="541"/>
      <c r="C992" s="542"/>
      <c r="D992" s="543" t="s">
        <v>1652</v>
      </c>
      <c r="E992" s="341" t="s">
        <v>1653</v>
      </c>
      <c r="F992" s="339" t="s">
        <v>679</v>
      </c>
    </row>
    <row r="993" spans="2:6">
      <c r="B993" s="541"/>
      <c r="C993" s="542"/>
      <c r="D993" s="543"/>
      <c r="E993" s="349" t="s">
        <v>1654</v>
      </c>
      <c r="F993" s="339" t="s">
        <v>679</v>
      </c>
    </row>
    <row r="994" spans="2:6">
      <c r="B994" s="541"/>
      <c r="C994" s="542"/>
      <c r="D994" s="543"/>
      <c r="E994" s="349" t="s">
        <v>1655</v>
      </c>
      <c r="F994" s="339" t="s">
        <v>679</v>
      </c>
    </row>
    <row r="995" spans="2:6">
      <c r="B995" s="541"/>
      <c r="C995" s="542"/>
      <c r="D995" s="543"/>
      <c r="E995" s="349" t="s">
        <v>1656</v>
      </c>
      <c r="F995" s="339" t="s">
        <v>679</v>
      </c>
    </row>
    <row r="996" spans="2:6">
      <c r="B996" s="541"/>
      <c r="C996" s="542"/>
      <c r="D996" s="543" t="s">
        <v>1657</v>
      </c>
      <c r="E996" s="341" t="s">
        <v>1658</v>
      </c>
      <c r="F996" s="339" t="s">
        <v>679</v>
      </c>
    </row>
    <row r="997" spans="2:6">
      <c r="B997" s="541"/>
      <c r="C997" s="542"/>
      <c r="D997" s="543"/>
      <c r="E997" s="349" t="s">
        <v>1659</v>
      </c>
      <c r="F997" s="339" t="s">
        <v>679</v>
      </c>
    </row>
    <row r="998" spans="2:6">
      <c r="B998" s="541"/>
      <c r="C998" s="542"/>
      <c r="D998" s="543" t="s">
        <v>1660</v>
      </c>
      <c r="E998" s="341" t="s">
        <v>1661</v>
      </c>
      <c r="F998" s="339" t="s">
        <v>679</v>
      </c>
    </row>
    <row r="999" spans="2:6">
      <c r="B999" s="541"/>
      <c r="C999" s="542"/>
      <c r="D999" s="543"/>
      <c r="E999" s="349" t="s">
        <v>1662</v>
      </c>
      <c r="F999" s="339" t="s">
        <v>679</v>
      </c>
    </row>
    <row r="1000" spans="2:6">
      <c r="B1000" s="541"/>
      <c r="C1000" s="542"/>
      <c r="D1000" s="543"/>
      <c r="E1000" s="349" t="s">
        <v>1663</v>
      </c>
      <c r="F1000" s="339" t="s">
        <v>679</v>
      </c>
    </row>
    <row r="1001" spans="2:6">
      <c r="B1001" s="541"/>
      <c r="C1001" s="542"/>
      <c r="D1001" s="543"/>
      <c r="E1001" s="349" t="s">
        <v>1664</v>
      </c>
      <c r="F1001" s="339" t="s">
        <v>679</v>
      </c>
    </row>
    <row r="1002" spans="2:6">
      <c r="B1002" s="541"/>
      <c r="C1002" s="542"/>
      <c r="D1002" s="543"/>
      <c r="E1002" s="349" t="s">
        <v>1665</v>
      </c>
      <c r="F1002" s="339" t="s">
        <v>679</v>
      </c>
    </row>
    <row r="1003" spans="2:6">
      <c r="B1003" s="541"/>
      <c r="C1003" s="542"/>
      <c r="D1003" s="543"/>
      <c r="E1003" s="349" t="s">
        <v>1666</v>
      </c>
      <c r="F1003" s="339" t="s">
        <v>679</v>
      </c>
    </row>
    <row r="1004" spans="2:6">
      <c r="B1004" s="541"/>
      <c r="C1004" s="542"/>
      <c r="D1004" s="543"/>
      <c r="E1004" s="349" t="s">
        <v>1667</v>
      </c>
      <c r="F1004" s="339" t="s">
        <v>679</v>
      </c>
    </row>
    <row r="1005" spans="2:6">
      <c r="B1005" s="541"/>
      <c r="C1005" s="542"/>
      <c r="D1005" s="543" t="s">
        <v>1668</v>
      </c>
      <c r="E1005" s="341" t="s">
        <v>1669</v>
      </c>
      <c r="F1005" s="339" t="s">
        <v>679</v>
      </c>
    </row>
    <row r="1006" spans="2:6">
      <c r="B1006" s="541"/>
      <c r="C1006" s="542"/>
      <c r="D1006" s="543"/>
      <c r="E1006" s="349" t="s">
        <v>1670</v>
      </c>
      <c r="F1006" s="339" t="s">
        <v>679</v>
      </c>
    </row>
    <row r="1007" spans="2:6">
      <c r="B1007" s="541"/>
      <c r="C1007" s="542"/>
      <c r="D1007" s="543"/>
      <c r="E1007" s="349" t="s">
        <v>1671</v>
      </c>
      <c r="F1007" s="339" t="s">
        <v>679</v>
      </c>
    </row>
    <row r="1008" spans="2:6">
      <c r="B1008" s="541"/>
      <c r="C1008" s="542"/>
      <c r="D1008" s="543"/>
      <c r="E1008" s="349" t="s">
        <v>1672</v>
      </c>
      <c r="F1008" s="339" t="s">
        <v>679</v>
      </c>
    </row>
    <row r="1009" spans="1:6">
      <c r="B1009" s="541"/>
      <c r="C1009" s="542"/>
      <c r="D1009" s="543"/>
      <c r="E1009" s="349" t="s">
        <v>1673</v>
      </c>
      <c r="F1009" s="339" t="s">
        <v>679</v>
      </c>
    </row>
    <row r="1010" spans="1:6">
      <c r="B1010" s="541"/>
      <c r="C1010" s="542"/>
      <c r="D1010" s="543"/>
      <c r="E1010" s="349" t="s">
        <v>1674</v>
      </c>
      <c r="F1010" s="339" t="s">
        <v>679</v>
      </c>
    </row>
    <row r="1011" spans="1:6">
      <c r="B1011" s="541"/>
      <c r="C1011" s="542"/>
      <c r="D1011" s="543"/>
      <c r="E1011" s="349" t="s">
        <v>1675</v>
      </c>
      <c r="F1011" s="339" t="s">
        <v>679</v>
      </c>
    </row>
    <row r="1012" spans="1:6">
      <c r="B1012" s="541"/>
      <c r="C1012" s="542"/>
      <c r="D1012" s="543"/>
      <c r="E1012" s="349" t="s">
        <v>1676</v>
      </c>
      <c r="F1012" s="339" t="s">
        <v>679</v>
      </c>
    </row>
    <row r="1013" spans="1:6">
      <c r="B1013" s="541"/>
      <c r="C1013" s="542"/>
      <c r="D1013" s="543"/>
      <c r="E1013" s="349" t="s">
        <v>1677</v>
      </c>
      <c r="F1013" s="339" t="s">
        <v>679</v>
      </c>
    </row>
    <row r="1014" spans="1:6">
      <c r="C1014" s="546"/>
      <c r="D1014" s="543"/>
      <c r="E1014" s="341"/>
      <c r="F1014" s="339"/>
    </row>
    <row r="1015" spans="1:6">
      <c r="C1015" s="546"/>
      <c r="D1015" s="543"/>
      <c r="E1015" s="341"/>
      <c r="F1015" s="339"/>
    </row>
    <row r="1016" spans="1:6" ht="17.25" thickBot="1">
      <c r="A1016" s="340" t="s">
        <v>1678</v>
      </c>
      <c r="C1016" s="546"/>
      <c r="D1016" s="543"/>
      <c r="E1016" s="341"/>
      <c r="F1016" s="339" t="s">
        <v>337</v>
      </c>
    </row>
    <row r="1017" spans="1:6">
      <c r="B1017" s="551" t="s">
        <v>422</v>
      </c>
      <c r="C1017" s="552"/>
      <c r="D1017" s="551"/>
      <c r="E1017" s="342"/>
      <c r="F1017" s="339"/>
    </row>
    <row r="1018" spans="1:6">
      <c r="B1018" s="533" t="s">
        <v>423</v>
      </c>
      <c r="C1018" s="534" t="s">
        <v>1679</v>
      </c>
      <c r="D1018" s="535"/>
      <c r="E1018" s="343" t="s">
        <v>1680</v>
      </c>
      <c r="F1018" s="339" t="s">
        <v>337</v>
      </c>
    </row>
    <row r="1019" spans="1:6">
      <c r="B1019" s="536"/>
      <c r="C1019" s="537"/>
      <c r="D1019" s="538" t="s">
        <v>1681</v>
      </c>
      <c r="E1019" s="344" t="s">
        <v>1682</v>
      </c>
      <c r="F1019" s="339" t="s">
        <v>337</v>
      </c>
    </row>
    <row r="1020" spans="1:6">
      <c r="B1020" s="536"/>
      <c r="C1020" s="537"/>
      <c r="D1020" s="538"/>
      <c r="E1020" s="345" t="s">
        <v>1683</v>
      </c>
      <c r="F1020" s="339" t="s">
        <v>337</v>
      </c>
    </row>
    <row r="1021" spans="1:6">
      <c r="B1021" s="536"/>
      <c r="C1021" s="537"/>
      <c r="D1021" s="538"/>
      <c r="E1021" s="345" t="s">
        <v>1684</v>
      </c>
      <c r="F1021" s="339" t="s">
        <v>337</v>
      </c>
    </row>
    <row r="1022" spans="1:6">
      <c r="B1022" s="536"/>
      <c r="C1022" s="537"/>
      <c r="D1022" s="538" t="s">
        <v>1685</v>
      </c>
      <c r="E1022" s="344" t="s">
        <v>1680</v>
      </c>
      <c r="F1022" s="339" t="s">
        <v>337</v>
      </c>
    </row>
    <row r="1023" spans="1:6">
      <c r="B1023" s="536"/>
      <c r="C1023" s="537"/>
      <c r="D1023" s="538"/>
      <c r="E1023" s="345" t="s">
        <v>1686</v>
      </c>
      <c r="F1023" s="339" t="s">
        <v>337</v>
      </c>
    </row>
    <row r="1024" spans="1:6">
      <c r="B1024" s="536"/>
      <c r="C1024" s="537"/>
      <c r="D1024" s="538"/>
      <c r="E1024" s="345" t="s">
        <v>1687</v>
      </c>
      <c r="F1024" s="339" t="s">
        <v>337</v>
      </c>
    </row>
    <row r="1025" spans="2:6">
      <c r="B1025" s="533" t="s">
        <v>423</v>
      </c>
      <c r="C1025" s="534" t="s">
        <v>1688</v>
      </c>
      <c r="D1025" s="535"/>
      <c r="E1025" s="343" t="s">
        <v>1689</v>
      </c>
      <c r="F1025" s="339" t="s">
        <v>337</v>
      </c>
    </row>
    <row r="1026" spans="2:6">
      <c r="B1026" s="536"/>
      <c r="C1026" s="537"/>
      <c r="D1026" s="538" t="s">
        <v>1690</v>
      </c>
      <c r="E1026" s="344" t="s">
        <v>1691</v>
      </c>
      <c r="F1026" s="339" t="s">
        <v>337</v>
      </c>
    </row>
    <row r="1027" spans="2:6">
      <c r="B1027" s="536"/>
      <c r="C1027" s="537"/>
      <c r="D1027" s="538"/>
      <c r="E1027" s="345" t="s">
        <v>1692</v>
      </c>
      <c r="F1027" s="339" t="s">
        <v>337</v>
      </c>
    </row>
    <row r="1028" spans="2:6">
      <c r="B1028" s="536"/>
      <c r="C1028" s="537"/>
      <c r="D1028" s="538"/>
      <c r="E1028" s="345" t="s">
        <v>1693</v>
      </c>
      <c r="F1028" s="339" t="s">
        <v>337</v>
      </c>
    </row>
    <row r="1029" spans="2:6">
      <c r="B1029" s="536"/>
      <c r="C1029" s="537"/>
      <c r="D1029" s="538" t="s">
        <v>1694</v>
      </c>
      <c r="E1029" s="344" t="s">
        <v>1689</v>
      </c>
      <c r="F1029" s="339" t="s">
        <v>337</v>
      </c>
    </row>
    <row r="1030" spans="2:6">
      <c r="B1030" s="536"/>
      <c r="C1030" s="537"/>
      <c r="D1030" s="538"/>
      <c r="E1030" s="345" t="s">
        <v>1695</v>
      </c>
      <c r="F1030" s="339" t="s">
        <v>337</v>
      </c>
    </row>
    <row r="1031" spans="2:6">
      <c r="B1031" s="536"/>
      <c r="C1031" s="537"/>
      <c r="D1031" s="538"/>
      <c r="E1031" s="345" t="s">
        <v>1696</v>
      </c>
      <c r="F1031" s="339" t="s">
        <v>337</v>
      </c>
    </row>
    <row r="1032" spans="2:6">
      <c r="B1032" s="533" t="s">
        <v>423</v>
      </c>
      <c r="C1032" s="534" t="s">
        <v>1697</v>
      </c>
      <c r="D1032" s="535"/>
      <c r="E1032" s="343" t="s">
        <v>1698</v>
      </c>
      <c r="F1032" s="339" t="s">
        <v>337</v>
      </c>
    </row>
    <row r="1033" spans="2:6">
      <c r="B1033" s="536"/>
      <c r="C1033" s="537"/>
      <c r="D1033" s="538" t="s">
        <v>1699</v>
      </c>
      <c r="E1033" s="344" t="s">
        <v>1700</v>
      </c>
      <c r="F1033" s="339" t="s">
        <v>337</v>
      </c>
    </row>
    <row r="1034" spans="2:6">
      <c r="B1034" s="536"/>
      <c r="C1034" s="537"/>
      <c r="D1034" s="538"/>
      <c r="E1034" s="345" t="s">
        <v>1701</v>
      </c>
      <c r="F1034" s="339" t="s">
        <v>337</v>
      </c>
    </row>
    <row r="1035" spans="2:6">
      <c r="B1035" s="536"/>
      <c r="C1035" s="537"/>
      <c r="D1035" s="538"/>
      <c r="E1035" s="345" t="s">
        <v>1702</v>
      </c>
      <c r="F1035" s="339" t="s">
        <v>337</v>
      </c>
    </row>
    <row r="1036" spans="2:6">
      <c r="B1036" s="536"/>
      <c r="C1036" s="537"/>
      <c r="D1036" s="538" t="s">
        <v>1703</v>
      </c>
      <c r="E1036" s="344" t="s">
        <v>1698</v>
      </c>
      <c r="F1036" s="339" t="s">
        <v>337</v>
      </c>
    </row>
    <row r="1037" spans="2:6">
      <c r="B1037" s="536"/>
      <c r="C1037" s="537"/>
      <c r="D1037" s="538"/>
      <c r="E1037" s="345" t="s">
        <v>1704</v>
      </c>
      <c r="F1037" s="339" t="s">
        <v>337</v>
      </c>
    </row>
    <row r="1038" spans="2:6">
      <c r="B1038" s="533" t="s">
        <v>423</v>
      </c>
      <c r="C1038" s="534" t="s">
        <v>1705</v>
      </c>
      <c r="D1038" s="535"/>
      <c r="E1038" s="343" t="s">
        <v>1706</v>
      </c>
      <c r="F1038" s="339" t="s">
        <v>337</v>
      </c>
    </row>
    <row r="1039" spans="2:6">
      <c r="B1039" s="536"/>
      <c r="C1039" s="537"/>
      <c r="D1039" s="538" t="s">
        <v>1707</v>
      </c>
      <c r="E1039" s="344" t="s">
        <v>1708</v>
      </c>
      <c r="F1039" s="339" t="s">
        <v>337</v>
      </c>
    </row>
    <row r="1040" spans="2:6">
      <c r="B1040" s="536"/>
      <c r="C1040" s="537"/>
      <c r="D1040" s="538"/>
      <c r="E1040" s="345" t="s">
        <v>1709</v>
      </c>
      <c r="F1040" s="339" t="s">
        <v>337</v>
      </c>
    </row>
    <row r="1041" spans="1:6">
      <c r="B1041" s="536"/>
      <c r="C1041" s="537"/>
      <c r="D1041" s="538"/>
      <c r="E1041" s="345" t="s">
        <v>1710</v>
      </c>
      <c r="F1041" s="339" t="s">
        <v>337</v>
      </c>
    </row>
    <row r="1042" spans="1:6">
      <c r="B1042" s="536"/>
      <c r="C1042" s="537"/>
      <c r="D1042" s="538" t="s">
        <v>1711</v>
      </c>
      <c r="E1042" s="344" t="s">
        <v>1712</v>
      </c>
      <c r="F1042" s="339" t="s">
        <v>337</v>
      </c>
    </row>
    <row r="1043" spans="1:6">
      <c r="B1043" s="536"/>
      <c r="C1043" s="537"/>
      <c r="D1043" s="538"/>
      <c r="E1043" s="345" t="s">
        <v>1713</v>
      </c>
      <c r="F1043" s="339" t="s">
        <v>337</v>
      </c>
    </row>
    <row r="1044" spans="1:6">
      <c r="B1044" s="536"/>
      <c r="C1044" s="537"/>
      <c r="D1044" s="538" t="s">
        <v>1714</v>
      </c>
      <c r="E1044" s="344" t="s">
        <v>1715</v>
      </c>
      <c r="F1044" s="339" t="s">
        <v>337</v>
      </c>
    </row>
    <row r="1045" spans="1:6">
      <c r="B1045" s="536"/>
      <c r="C1045" s="537"/>
      <c r="D1045" s="538"/>
      <c r="E1045" s="345" t="s">
        <v>1716</v>
      </c>
      <c r="F1045" s="339" t="s">
        <v>337</v>
      </c>
    </row>
    <row r="1046" spans="1:6">
      <c r="B1046" s="536"/>
      <c r="C1046" s="537"/>
      <c r="D1046" s="538" t="s">
        <v>1717</v>
      </c>
      <c r="E1046" s="344" t="s">
        <v>1718</v>
      </c>
      <c r="F1046" s="339" t="s">
        <v>337</v>
      </c>
    </row>
    <row r="1047" spans="1:6">
      <c r="B1047" s="536"/>
      <c r="C1047" s="537"/>
      <c r="D1047" s="538"/>
      <c r="E1047" s="345" t="s">
        <v>1719</v>
      </c>
      <c r="F1047" s="339" t="s">
        <v>337</v>
      </c>
    </row>
    <row r="1048" spans="1:6">
      <c r="B1048" s="536"/>
      <c r="C1048" s="537"/>
      <c r="D1048" s="538"/>
      <c r="E1048" s="345" t="s">
        <v>1720</v>
      </c>
      <c r="F1048" s="339" t="s">
        <v>337</v>
      </c>
    </row>
    <row r="1049" spans="1:6">
      <c r="B1049" s="553"/>
      <c r="C1049" s="554"/>
      <c r="D1049" s="555"/>
      <c r="E1049" s="341"/>
      <c r="F1049" s="339"/>
    </row>
    <row r="1050" spans="1:6">
      <c r="B1050" s="553"/>
      <c r="C1050" s="554"/>
      <c r="D1050" s="555"/>
      <c r="E1050" s="341"/>
      <c r="F1050" s="339"/>
    </row>
    <row r="1051" spans="1:6" ht="17.25" thickBot="1">
      <c r="A1051" s="347" t="s">
        <v>1721</v>
      </c>
      <c r="C1051" s="546"/>
      <c r="D1051" s="543"/>
      <c r="E1051" s="341"/>
      <c r="F1051" s="339" t="s">
        <v>679</v>
      </c>
    </row>
    <row r="1052" spans="1:6">
      <c r="B1052" s="551" t="s">
        <v>1722</v>
      </c>
      <c r="C1052" s="552"/>
      <c r="D1052" s="551"/>
      <c r="E1052" s="342"/>
      <c r="F1052" s="339"/>
    </row>
    <row r="1053" spans="1:6">
      <c r="B1053" s="539" t="s">
        <v>423</v>
      </c>
      <c r="C1053" s="540" t="s">
        <v>1723</v>
      </c>
      <c r="D1053" s="544"/>
      <c r="E1053" s="348" t="s">
        <v>1724</v>
      </c>
      <c r="F1053" s="339" t="s">
        <v>679</v>
      </c>
    </row>
    <row r="1054" spans="1:6">
      <c r="C1054" s="546"/>
      <c r="D1054" s="543" t="s">
        <v>1725</v>
      </c>
      <c r="E1054" s="341" t="s">
        <v>1726</v>
      </c>
      <c r="F1054" s="339" t="s">
        <v>679</v>
      </c>
    </row>
    <row r="1055" spans="1:6">
      <c r="C1055" s="546"/>
      <c r="D1055" s="543"/>
      <c r="E1055" s="349" t="s">
        <v>1727</v>
      </c>
      <c r="F1055" s="339" t="s">
        <v>679</v>
      </c>
    </row>
    <row r="1056" spans="1:6">
      <c r="C1056" s="546"/>
      <c r="D1056" s="543"/>
      <c r="E1056" s="349" t="s">
        <v>1728</v>
      </c>
      <c r="F1056" s="339" t="s">
        <v>679</v>
      </c>
    </row>
    <row r="1057" spans="2:6">
      <c r="C1057" s="546"/>
      <c r="D1057" s="543" t="s">
        <v>1729</v>
      </c>
      <c r="E1057" s="341" t="s">
        <v>1730</v>
      </c>
      <c r="F1057" s="339" t="s">
        <v>679</v>
      </c>
    </row>
    <row r="1058" spans="2:6">
      <c r="C1058" s="546"/>
      <c r="D1058" s="543"/>
      <c r="E1058" s="349" t="s">
        <v>1731</v>
      </c>
      <c r="F1058" s="339" t="s">
        <v>679</v>
      </c>
    </row>
    <row r="1059" spans="2:6">
      <c r="C1059" s="546"/>
      <c r="D1059" s="543"/>
      <c r="E1059" s="349" t="s">
        <v>1732</v>
      </c>
      <c r="F1059" s="339" t="s">
        <v>679</v>
      </c>
    </row>
    <row r="1060" spans="2:6">
      <c r="C1060" s="546"/>
      <c r="D1060" s="543"/>
      <c r="E1060" s="349" t="s">
        <v>1733</v>
      </c>
      <c r="F1060" s="339" t="s">
        <v>679</v>
      </c>
    </row>
    <row r="1061" spans="2:6">
      <c r="C1061" s="546"/>
      <c r="D1061" s="543"/>
      <c r="E1061" s="349" t="s">
        <v>1734</v>
      </c>
      <c r="F1061" s="339" t="s">
        <v>679</v>
      </c>
    </row>
    <row r="1062" spans="2:6">
      <c r="C1062" s="546"/>
      <c r="D1062" s="543" t="s">
        <v>1735</v>
      </c>
      <c r="E1062" s="341" t="s">
        <v>1736</v>
      </c>
      <c r="F1062" s="339" t="s">
        <v>679</v>
      </c>
    </row>
    <row r="1063" spans="2:6">
      <c r="C1063" s="546"/>
      <c r="D1063" s="543"/>
      <c r="E1063" s="349" t="s">
        <v>1737</v>
      </c>
      <c r="F1063" s="339" t="s">
        <v>679</v>
      </c>
    </row>
    <row r="1064" spans="2:6">
      <c r="C1064" s="546"/>
      <c r="D1064" s="543" t="s">
        <v>1738</v>
      </c>
      <c r="E1064" s="341" t="s">
        <v>1739</v>
      </c>
      <c r="F1064" s="339" t="s">
        <v>679</v>
      </c>
    </row>
    <row r="1065" spans="2:6">
      <c r="C1065" s="546"/>
      <c r="D1065" s="543"/>
      <c r="E1065" s="349" t="s">
        <v>1740</v>
      </c>
      <c r="F1065" s="339" t="s">
        <v>679</v>
      </c>
    </row>
    <row r="1066" spans="2:6">
      <c r="B1066" s="539" t="s">
        <v>423</v>
      </c>
      <c r="C1066" s="540" t="s">
        <v>1741</v>
      </c>
      <c r="D1066" s="544"/>
      <c r="E1066" s="348" t="s">
        <v>1742</v>
      </c>
      <c r="F1066" s="339" t="s">
        <v>679</v>
      </c>
    </row>
    <row r="1067" spans="2:6">
      <c r="C1067" s="546"/>
      <c r="D1067" s="543" t="s">
        <v>1743</v>
      </c>
      <c r="E1067" s="341" t="s">
        <v>1744</v>
      </c>
      <c r="F1067" s="339" t="s">
        <v>679</v>
      </c>
    </row>
    <row r="1068" spans="2:6">
      <c r="C1068" s="546"/>
      <c r="D1068" s="543"/>
      <c r="E1068" s="349" t="s">
        <v>1745</v>
      </c>
      <c r="F1068" s="339" t="s">
        <v>679</v>
      </c>
    </row>
    <row r="1069" spans="2:6">
      <c r="C1069" s="546"/>
      <c r="D1069" s="543"/>
      <c r="E1069" s="349" t="s">
        <v>1746</v>
      </c>
      <c r="F1069" s="339" t="s">
        <v>679</v>
      </c>
    </row>
    <row r="1070" spans="2:6">
      <c r="C1070" s="546"/>
      <c r="D1070" s="543" t="s">
        <v>1747</v>
      </c>
      <c r="E1070" s="341" t="s">
        <v>1748</v>
      </c>
      <c r="F1070" s="339" t="s">
        <v>679</v>
      </c>
    </row>
    <row r="1071" spans="2:6">
      <c r="C1071" s="546"/>
      <c r="D1071" s="543"/>
      <c r="E1071" s="349" t="s">
        <v>1749</v>
      </c>
      <c r="F1071" s="339" t="s">
        <v>679</v>
      </c>
    </row>
    <row r="1072" spans="2:6">
      <c r="C1072" s="546"/>
      <c r="D1072" s="543" t="s">
        <v>1750</v>
      </c>
      <c r="E1072" s="341" t="s">
        <v>1751</v>
      </c>
      <c r="F1072" s="339" t="s">
        <v>679</v>
      </c>
    </row>
    <row r="1073" spans="2:6">
      <c r="C1073" s="546"/>
      <c r="D1073" s="543"/>
      <c r="E1073" s="349" t="s">
        <v>1752</v>
      </c>
      <c r="F1073" s="339" t="s">
        <v>679</v>
      </c>
    </row>
    <row r="1074" spans="2:6">
      <c r="C1074" s="546"/>
      <c r="D1074" s="543"/>
      <c r="E1074" s="349" t="s">
        <v>1753</v>
      </c>
      <c r="F1074" s="339" t="s">
        <v>679</v>
      </c>
    </row>
    <row r="1075" spans="2:6">
      <c r="C1075" s="546"/>
      <c r="D1075" s="543"/>
      <c r="E1075" s="349" t="s">
        <v>1754</v>
      </c>
      <c r="F1075" s="339" t="s">
        <v>679</v>
      </c>
    </row>
    <row r="1076" spans="2:6">
      <c r="C1076" s="546"/>
      <c r="D1076" s="543"/>
      <c r="E1076" s="349" t="s">
        <v>1755</v>
      </c>
      <c r="F1076" s="339" t="s">
        <v>679</v>
      </c>
    </row>
    <row r="1077" spans="2:6">
      <c r="C1077" s="546"/>
      <c r="D1077" s="543" t="s">
        <v>1756</v>
      </c>
      <c r="E1077" s="341" t="s">
        <v>1757</v>
      </c>
      <c r="F1077" s="339" t="s">
        <v>679</v>
      </c>
    </row>
    <row r="1078" spans="2:6">
      <c r="C1078" s="546"/>
      <c r="D1078" s="543"/>
      <c r="E1078" s="349" t="s">
        <v>1758</v>
      </c>
      <c r="F1078" s="339" t="s">
        <v>679</v>
      </c>
    </row>
    <row r="1079" spans="2:6">
      <c r="C1079" s="546"/>
      <c r="D1079" s="543"/>
      <c r="E1079" s="349" t="s">
        <v>1759</v>
      </c>
      <c r="F1079" s="339" t="s">
        <v>679</v>
      </c>
    </row>
    <row r="1080" spans="2:6">
      <c r="B1080" s="539" t="s">
        <v>423</v>
      </c>
      <c r="C1080" s="540" t="s">
        <v>1760</v>
      </c>
      <c r="D1080" s="544"/>
      <c r="E1080" s="348" t="s">
        <v>1761</v>
      </c>
      <c r="F1080" s="339" t="s">
        <v>679</v>
      </c>
    </row>
    <row r="1081" spans="2:6">
      <c r="C1081" s="546"/>
      <c r="D1081" s="543" t="s">
        <v>1762</v>
      </c>
      <c r="E1081" s="341" t="s">
        <v>1763</v>
      </c>
      <c r="F1081" s="339" t="s">
        <v>679</v>
      </c>
    </row>
    <row r="1082" spans="2:6">
      <c r="C1082" s="546"/>
      <c r="D1082" s="543"/>
      <c r="E1082" s="349" t="s">
        <v>1764</v>
      </c>
      <c r="F1082" s="339" t="s">
        <v>679</v>
      </c>
    </row>
    <row r="1083" spans="2:6">
      <c r="C1083" s="546"/>
      <c r="D1083" s="543"/>
      <c r="E1083" s="349" t="s">
        <v>1765</v>
      </c>
      <c r="F1083" s="339" t="s">
        <v>679</v>
      </c>
    </row>
    <row r="1084" spans="2:6">
      <c r="C1084" s="546"/>
      <c r="D1084" s="543" t="s">
        <v>1766</v>
      </c>
      <c r="E1084" s="341" t="s">
        <v>1767</v>
      </c>
      <c r="F1084" s="339" t="s">
        <v>679</v>
      </c>
    </row>
    <row r="1085" spans="2:6">
      <c r="C1085" s="546"/>
      <c r="D1085" s="543"/>
      <c r="E1085" s="349" t="s">
        <v>1768</v>
      </c>
      <c r="F1085" s="339" t="s">
        <v>679</v>
      </c>
    </row>
    <row r="1086" spans="2:6">
      <c r="C1086" s="546"/>
      <c r="D1086" s="543"/>
      <c r="E1086" s="349" t="s">
        <v>1769</v>
      </c>
      <c r="F1086" s="339" t="s">
        <v>679</v>
      </c>
    </row>
    <row r="1087" spans="2:6">
      <c r="C1087" s="546"/>
      <c r="D1087" s="543"/>
      <c r="E1087" s="349" t="s">
        <v>1770</v>
      </c>
      <c r="F1087" s="339" t="s">
        <v>679</v>
      </c>
    </row>
    <row r="1088" spans="2:6">
      <c r="C1088" s="546"/>
      <c r="D1088" s="543"/>
      <c r="E1088" s="349" t="s">
        <v>1771</v>
      </c>
      <c r="F1088" s="339" t="s">
        <v>679</v>
      </c>
    </row>
    <row r="1089" spans="2:6">
      <c r="C1089" s="546"/>
      <c r="D1089" s="543" t="s">
        <v>1772</v>
      </c>
      <c r="E1089" s="341" t="s">
        <v>1773</v>
      </c>
      <c r="F1089" s="339" t="s">
        <v>679</v>
      </c>
    </row>
    <row r="1090" spans="2:6">
      <c r="C1090" s="546"/>
      <c r="D1090" s="543"/>
      <c r="E1090" s="349" t="s">
        <v>1774</v>
      </c>
      <c r="F1090" s="339" t="s">
        <v>679</v>
      </c>
    </row>
    <row r="1091" spans="2:6">
      <c r="C1091" s="546"/>
      <c r="D1091" s="543"/>
      <c r="E1091" s="349" t="s">
        <v>1775</v>
      </c>
      <c r="F1091" s="339" t="s">
        <v>679</v>
      </c>
    </row>
    <row r="1092" spans="2:6">
      <c r="C1092" s="546"/>
      <c r="D1092" s="543"/>
      <c r="E1092" s="349" t="s">
        <v>1776</v>
      </c>
      <c r="F1092" s="339" t="s">
        <v>679</v>
      </c>
    </row>
    <row r="1093" spans="2:6">
      <c r="C1093" s="546"/>
      <c r="D1093" s="543"/>
      <c r="E1093" s="349" t="s">
        <v>1777</v>
      </c>
      <c r="F1093" s="339" t="s">
        <v>679</v>
      </c>
    </row>
    <row r="1094" spans="2:6">
      <c r="B1094" s="539" t="s">
        <v>423</v>
      </c>
      <c r="C1094" s="540" t="s">
        <v>1778</v>
      </c>
      <c r="D1094" s="544"/>
      <c r="E1094" s="348" t="s">
        <v>1779</v>
      </c>
      <c r="F1094" s="339" t="s">
        <v>679</v>
      </c>
    </row>
    <row r="1095" spans="2:6">
      <c r="C1095" s="546"/>
      <c r="D1095" s="543" t="s">
        <v>1780</v>
      </c>
      <c r="E1095" s="341" t="s">
        <v>1781</v>
      </c>
      <c r="F1095" s="339" t="s">
        <v>679</v>
      </c>
    </row>
    <row r="1096" spans="2:6">
      <c r="C1096" s="546"/>
      <c r="D1096" s="543"/>
      <c r="E1096" s="349" t="s">
        <v>1782</v>
      </c>
      <c r="F1096" s="339" t="s">
        <v>679</v>
      </c>
    </row>
    <row r="1097" spans="2:6">
      <c r="C1097" s="546"/>
      <c r="D1097" s="543"/>
      <c r="E1097" s="349" t="s">
        <v>1783</v>
      </c>
      <c r="F1097" s="339" t="s">
        <v>679</v>
      </c>
    </row>
    <row r="1098" spans="2:6">
      <c r="C1098" s="546"/>
      <c r="D1098" s="543" t="s">
        <v>1784</v>
      </c>
      <c r="E1098" s="341" t="s">
        <v>1779</v>
      </c>
      <c r="F1098" s="339" t="s">
        <v>679</v>
      </c>
    </row>
    <row r="1099" spans="2:6">
      <c r="C1099" s="546"/>
      <c r="D1099" s="543"/>
      <c r="E1099" s="349" t="s">
        <v>1785</v>
      </c>
      <c r="F1099" s="339" t="s">
        <v>679</v>
      </c>
    </row>
    <row r="1100" spans="2:6">
      <c r="C1100" s="546"/>
      <c r="D1100" s="543"/>
      <c r="E1100" s="349" t="s">
        <v>1786</v>
      </c>
      <c r="F1100" s="339" t="s">
        <v>679</v>
      </c>
    </row>
    <row r="1101" spans="2:6">
      <c r="C1101" s="546"/>
      <c r="D1101" s="543"/>
      <c r="E1101" s="349" t="s">
        <v>1787</v>
      </c>
      <c r="F1101" s="339" t="s">
        <v>679</v>
      </c>
    </row>
    <row r="1102" spans="2:6">
      <c r="B1102" s="539" t="s">
        <v>423</v>
      </c>
      <c r="C1102" s="540" t="s">
        <v>1788</v>
      </c>
      <c r="D1102" s="544"/>
      <c r="E1102" s="348" t="s">
        <v>1789</v>
      </c>
      <c r="F1102" s="339" t="s">
        <v>679</v>
      </c>
    </row>
    <row r="1103" spans="2:6">
      <c r="C1103" s="546"/>
      <c r="D1103" s="543" t="s">
        <v>1790</v>
      </c>
      <c r="E1103" s="341" t="s">
        <v>1791</v>
      </c>
      <c r="F1103" s="339" t="s">
        <v>679</v>
      </c>
    </row>
    <row r="1104" spans="2:6">
      <c r="C1104" s="546"/>
      <c r="D1104" s="543"/>
      <c r="E1104" s="349" t="s">
        <v>1792</v>
      </c>
      <c r="F1104" s="339" t="s">
        <v>679</v>
      </c>
    </row>
    <row r="1105" spans="3:6">
      <c r="C1105" s="546"/>
      <c r="D1105" s="543"/>
      <c r="E1105" s="349" t="s">
        <v>1793</v>
      </c>
      <c r="F1105" s="339" t="s">
        <v>679</v>
      </c>
    </row>
    <row r="1106" spans="3:6">
      <c r="C1106" s="546"/>
      <c r="D1106" s="543" t="s">
        <v>1794</v>
      </c>
      <c r="E1106" s="341" t="s">
        <v>1795</v>
      </c>
      <c r="F1106" s="339" t="s">
        <v>679</v>
      </c>
    </row>
    <row r="1107" spans="3:6">
      <c r="C1107" s="546"/>
      <c r="D1107" s="543"/>
      <c r="E1107" s="349" t="s">
        <v>1796</v>
      </c>
      <c r="F1107" s="339" t="s">
        <v>679</v>
      </c>
    </row>
    <row r="1108" spans="3:6">
      <c r="C1108" s="546"/>
      <c r="D1108" s="543"/>
      <c r="E1108" s="349" t="s">
        <v>1797</v>
      </c>
      <c r="F1108" s="339" t="s">
        <v>679</v>
      </c>
    </row>
    <row r="1109" spans="3:6">
      <c r="C1109" s="546"/>
      <c r="D1109" s="543"/>
      <c r="E1109" s="349" t="s">
        <v>1798</v>
      </c>
      <c r="F1109" s="339" t="s">
        <v>679</v>
      </c>
    </row>
    <row r="1110" spans="3:6">
      <c r="C1110" s="546"/>
      <c r="D1110" s="543"/>
      <c r="E1110" s="349" t="s">
        <v>1799</v>
      </c>
      <c r="F1110" s="339" t="s">
        <v>679</v>
      </c>
    </row>
    <row r="1111" spans="3:6">
      <c r="C1111" s="546"/>
      <c r="D1111" s="543" t="s">
        <v>1800</v>
      </c>
      <c r="E1111" s="341" t="s">
        <v>1801</v>
      </c>
      <c r="F1111" s="339" t="s">
        <v>679</v>
      </c>
    </row>
    <row r="1112" spans="3:6">
      <c r="C1112" s="546"/>
      <c r="D1112" s="543"/>
      <c r="E1112" s="349" t="s">
        <v>1802</v>
      </c>
      <c r="F1112" s="339" t="s">
        <v>679</v>
      </c>
    </row>
    <row r="1113" spans="3:6">
      <c r="C1113" s="546"/>
      <c r="D1113" s="543"/>
      <c r="E1113" s="349" t="s">
        <v>1803</v>
      </c>
      <c r="F1113" s="339" t="s">
        <v>679</v>
      </c>
    </row>
    <row r="1114" spans="3:6">
      <c r="C1114" s="546"/>
      <c r="D1114" s="543" t="s">
        <v>1804</v>
      </c>
      <c r="E1114" s="341" t="s">
        <v>1805</v>
      </c>
      <c r="F1114" s="339" t="s">
        <v>679</v>
      </c>
    </row>
    <row r="1115" spans="3:6">
      <c r="C1115" s="546"/>
      <c r="D1115" s="543"/>
      <c r="E1115" s="349" t="s">
        <v>1806</v>
      </c>
      <c r="F1115" s="339" t="s">
        <v>679</v>
      </c>
    </row>
    <row r="1116" spans="3:6">
      <c r="C1116" s="546"/>
      <c r="D1116" s="543" t="s">
        <v>1807</v>
      </c>
      <c r="E1116" s="341" t="s">
        <v>1808</v>
      </c>
      <c r="F1116" s="339" t="s">
        <v>679</v>
      </c>
    </row>
    <row r="1117" spans="3:6">
      <c r="C1117" s="546"/>
      <c r="D1117" s="543"/>
      <c r="E1117" s="349" t="s">
        <v>1809</v>
      </c>
      <c r="F1117" s="339" t="s">
        <v>679</v>
      </c>
    </row>
    <row r="1118" spans="3:6">
      <c r="C1118" s="546"/>
      <c r="D1118" s="543" t="s">
        <v>1810</v>
      </c>
      <c r="E1118" s="341" t="s">
        <v>1811</v>
      </c>
      <c r="F1118" s="339" t="s">
        <v>679</v>
      </c>
    </row>
    <row r="1119" spans="3:6">
      <c r="C1119" s="546"/>
      <c r="D1119" s="543"/>
      <c r="E1119" s="349" t="s">
        <v>1812</v>
      </c>
      <c r="F1119" s="339" t="s">
        <v>679</v>
      </c>
    </row>
    <row r="1120" spans="3:6">
      <c r="C1120" s="546"/>
      <c r="D1120" s="543" t="s">
        <v>1813</v>
      </c>
      <c r="E1120" s="341" t="s">
        <v>1814</v>
      </c>
      <c r="F1120" s="339" t="s">
        <v>679</v>
      </c>
    </row>
    <row r="1121" spans="1:6">
      <c r="C1121" s="546"/>
      <c r="D1121" s="543"/>
      <c r="E1121" s="349" t="s">
        <v>1815</v>
      </c>
      <c r="F1121" s="339" t="s">
        <v>679</v>
      </c>
    </row>
    <row r="1122" spans="1:6">
      <c r="C1122" s="546"/>
      <c r="D1122" s="543"/>
      <c r="E1122" s="349" t="s">
        <v>1816</v>
      </c>
      <c r="F1122" s="339" t="s">
        <v>679</v>
      </c>
    </row>
    <row r="1123" spans="1:6">
      <c r="C1123" s="546"/>
      <c r="D1123" s="543"/>
      <c r="E1123" s="341"/>
      <c r="F1123" s="339"/>
    </row>
    <row r="1124" spans="1:6">
      <c r="C1124" s="546"/>
      <c r="D1124" s="543"/>
      <c r="E1124" s="341"/>
      <c r="F1124" s="339"/>
    </row>
    <row r="1125" spans="1:6" ht="17.25" thickBot="1">
      <c r="A1125" s="347" t="s">
        <v>1817</v>
      </c>
      <c r="C1125" s="546"/>
      <c r="D1125" s="543"/>
      <c r="E1125" s="341"/>
      <c r="F1125" s="339" t="s">
        <v>1818</v>
      </c>
    </row>
    <row r="1126" spans="1:6">
      <c r="B1126" s="539" t="s">
        <v>423</v>
      </c>
      <c r="C1126" s="540" t="s">
        <v>1819</v>
      </c>
      <c r="D1126" s="544"/>
      <c r="E1126" s="348" t="s">
        <v>1820</v>
      </c>
      <c r="F1126" s="339" t="s">
        <v>421</v>
      </c>
    </row>
    <row r="1127" spans="1:6">
      <c r="A1127" s="342"/>
      <c r="C1127" s="546"/>
      <c r="D1127" s="543"/>
      <c r="E1127" s="342" t="s">
        <v>1821</v>
      </c>
      <c r="F1127" s="339"/>
    </row>
    <row r="1128" spans="1:6">
      <c r="B1128" s="536"/>
      <c r="C1128" s="537"/>
      <c r="D1128" s="538" t="s">
        <v>1822</v>
      </c>
      <c r="E1128" s="344" t="s">
        <v>1823</v>
      </c>
      <c r="F1128" s="339" t="s">
        <v>421</v>
      </c>
    </row>
    <row r="1129" spans="1:6">
      <c r="B1129" s="536"/>
      <c r="C1129" s="537"/>
      <c r="D1129" s="538"/>
      <c r="E1129" s="345" t="s">
        <v>1824</v>
      </c>
      <c r="F1129" s="339" t="s">
        <v>421</v>
      </c>
    </row>
    <row r="1130" spans="1:6">
      <c r="B1130" s="536"/>
      <c r="C1130" s="537"/>
      <c r="D1130" s="538"/>
      <c r="E1130" s="345" t="s">
        <v>1825</v>
      </c>
      <c r="F1130" s="339" t="s">
        <v>421</v>
      </c>
    </row>
    <row r="1131" spans="1:6">
      <c r="B1131" s="536"/>
      <c r="C1131" s="537"/>
      <c r="D1131" s="538" t="s">
        <v>1826</v>
      </c>
      <c r="E1131" s="344" t="s">
        <v>1820</v>
      </c>
      <c r="F1131" s="339" t="s">
        <v>421</v>
      </c>
    </row>
    <row r="1132" spans="1:6">
      <c r="B1132" s="536"/>
      <c r="C1132" s="537"/>
      <c r="D1132" s="538"/>
      <c r="E1132" s="345" t="s">
        <v>1827</v>
      </c>
      <c r="F1132" s="339" t="s">
        <v>421</v>
      </c>
    </row>
    <row r="1133" spans="1:6">
      <c r="B1133" s="536"/>
      <c r="C1133" s="537"/>
      <c r="D1133" s="538"/>
      <c r="E1133" s="345" t="s">
        <v>1828</v>
      </c>
      <c r="F1133" s="339" t="s">
        <v>421</v>
      </c>
    </row>
    <row r="1134" spans="1:6">
      <c r="B1134" s="536"/>
      <c r="C1134" s="537"/>
      <c r="D1134" s="538"/>
      <c r="E1134" s="345" t="s">
        <v>1829</v>
      </c>
      <c r="F1134" s="339" t="s">
        <v>421</v>
      </c>
    </row>
    <row r="1135" spans="1:6">
      <c r="B1135" s="536"/>
      <c r="C1135" s="537"/>
      <c r="D1135" s="538"/>
      <c r="E1135" s="345" t="s">
        <v>1830</v>
      </c>
      <c r="F1135" s="339" t="s">
        <v>421</v>
      </c>
    </row>
    <row r="1136" spans="1:6">
      <c r="B1136" s="536"/>
      <c r="C1136" s="537"/>
      <c r="D1136" s="538"/>
      <c r="E1136" s="345" t="s">
        <v>1831</v>
      </c>
      <c r="F1136" s="339" t="s">
        <v>421</v>
      </c>
    </row>
    <row r="1137" spans="1:6">
      <c r="B1137" s="536"/>
      <c r="C1137" s="537"/>
      <c r="D1137" s="538"/>
      <c r="E1137" s="345" t="s">
        <v>1832</v>
      </c>
      <c r="F1137" s="339" t="s">
        <v>421</v>
      </c>
    </row>
    <row r="1138" spans="1:6">
      <c r="B1138" s="536"/>
      <c r="C1138" s="537"/>
      <c r="D1138" s="538"/>
      <c r="E1138" s="345" t="s">
        <v>1833</v>
      </c>
      <c r="F1138" s="339" t="s">
        <v>421</v>
      </c>
    </row>
    <row r="1139" spans="1:6">
      <c r="B1139" s="536"/>
      <c r="C1139" s="537"/>
      <c r="D1139" s="538"/>
      <c r="E1139" s="345" t="s">
        <v>1834</v>
      </c>
      <c r="F1139" s="339" t="s">
        <v>421</v>
      </c>
    </row>
    <row r="1140" spans="1:6">
      <c r="A1140" s="342"/>
      <c r="B1140" s="539" t="s">
        <v>423</v>
      </c>
      <c r="C1140" s="540" t="s">
        <v>1835</v>
      </c>
      <c r="D1140" s="544"/>
      <c r="E1140" s="348" t="s">
        <v>1836</v>
      </c>
      <c r="F1140" s="339" t="s">
        <v>421</v>
      </c>
    </row>
    <row r="1141" spans="1:6">
      <c r="A1141" s="342"/>
      <c r="C1141" s="546"/>
      <c r="D1141" s="543"/>
      <c r="E1141" s="342" t="s">
        <v>1821</v>
      </c>
      <c r="F1141" s="339"/>
    </row>
    <row r="1142" spans="1:6">
      <c r="B1142" s="536"/>
      <c r="C1142" s="537"/>
      <c r="D1142" s="538" t="s">
        <v>1837</v>
      </c>
      <c r="E1142" s="344" t="s">
        <v>1838</v>
      </c>
      <c r="F1142" s="339" t="s">
        <v>421</v>
      </c>
    </row>
    <row r="1143" spans="1:6">
      <c r="B1143" s="536"/>
      <c r="C1143" s="537"/>
      <c r="D1143" s="538"/>
      <c r="E1143" s="345" t="s">
        <v>1839</v>
      </c>
      <c r="F1143" s="339" t="s">
        <v>421</v>
      </c>
    </row>
    <row r="1144" spans="1:6">
      <c r="B1144" s="536"/>
      <c r="C1144" s="537"/>
      <c r="D1144" s="538"/>
      <c r="E1144" s="345" t="s">
        <v>1840</v>
      </c>
      <c r="F1144" s="339" t="s">
        <v>421</v>
      </c>
    </row>
    <row r="1145" spans="1:6">
      <c r="B1145" s="536"/>
      <c r="C1145" s="537"/>
      <c r="D1145" s="538" t="s">
        <v>1841</v>
      </c>
      <c r="E1145" s="344" t="s">
        <v>1842</v>
      </c>
      <c r="F1145" s="339" t="s">
        <v>421</v>
      </c>
    </row>
    <row r="1146" spans="1:6">
      <c r="B1146" s="536"/>
      <c r="C1146" s="537"/>
      <c r="D1146" s="538"/>
      <c r="E1146" s="345" t="s">
        <v>1843</v>
      </c>
      <c r="F1146" s="339" t="s">
        <v>421</v>
      </c>
    </row>
    <row r="1147" spans="1:6">
      <c r="B1147" s="536"/>
      <c r="C1147" s="537"/>
      <c r="D1147" s="538" t="s">
        <v>1844</v>
      </c>
      <c r="E1147" s="344" t="s">
        <v>1845</v>
      </c>
      <c r="F1147" s="339" t="s">
        <v>421</v>
      </c>
    </row>
    <row r="1148" spans="1:6">
      <c r="B1148" s="536"/>
      <c r="C1148" s="537"/>
      <c r="D1148" s="538"/>
      <c r="E1148" s="345" t="s">
        <v>1846</v>
      </c>
      <c r="F1148" s="339" t="s">
        <v>421</v>
      </c>
    </row>
    <row r="1149" spans="1:6">
      <c r="B1149" s="536"/>
      <c r="C1149" s="537"/>
      <c r="D1149" s="538" t="s">
        <v>1847</v>
      </c>
      <c r="E1149" s="344" t="s">
        <v>1848</v>
      </c>
      <c r="F1149" s="339" t="s">
        <v>421</v>
      </c>
    </row>
    <row r="1150" spans="1:6">
      <c r="B1150" s="536"/>
      <c r="C1150" s="537"/>
      <c r="D1150" s="538"/>
      <c r="E1150" s="345" t="s">
        <v>1849</v>
      </c>
      <c r="F1150" s="339" t="s">
        <v>421</v>
      </c>
    </row>
    <row r="1151" spans="1:6">
      <c r="B1151" s="536"/>
      <c r="C1151" s="537"/>
      <c r="D1151" s="538" t="s">
        <v>1850</v>
      </c>
      <c r="E1151" s="344" t="s">
        <v>1851</v>
      </c>
      <c r="F1151" s="339" t="s">
        <v>421</v>
      </c>
    </row>
    <row r="1152" spans="1:6">
      <c r="B1152" s="536"/>
      <c r="C1152" s="537"/>
      <c r="D1152" s="538"/>
      <c r="E1152" s="345" t="s">
        <v>1852</v>
      </c>
      <c r="F1152" s="339" t="s">
        <v>421</v>
      </c>
    </row>
    <row r="1153" spans="1:6">
      <c r="B1153" s="536"/>
      <c r="C1153" s="537"/>
      <c r="D1153" s="538"/>
      <c r="E1153" s="345" t="s">
        <v>1853</v>
      </c>
      <c r="F1153" s="339" t="s">
        <v>421</v>
      </c>
    </row>
    <row r="1154" spans="1:6">
      <c r="A1154" s="350"/>
      <c r="B1154" s="539" t="s">
        <v>423</v>
      </c>
      <c r="C1154" s="540" t="s">
        <v>1854</v>
      </c>
      <c r="D1154" s="544"/>
      <c r="E1154" s="348" t="s">
        <v>1855</v>
      </c>
      <c r="F1154" s="339" t="s">
        <v>679</v>
      </c>
    </row>
    <row r="1155" spans="1:6">
      <c r="C1155" s="546"/>
      <c r="D1155" s="543"/>
      <c r="E1155" s="342" t="s">
        <v>1856</v>
      </c>
      <c r="F1155" s="339"/>
    </row>
    <row r="1156" spans="1:6">
      <c r="C1156" s="546"/>
      <c r="D1156" s="543" t="s">
        <v>1857</v>
      </c>
      <c r="E1156" s="341" t="s">
        <v>1858</v>
      </c>
      <c r="F1156" s="339" t="s">
        <v>679</v>
      </c>
    </row>
    <row r="1157" spans="1:6">
      <c r="C1157" s="546"/>
      <c r="D1157" s="543"/>
      <c r="E1157" s="349" t="s">
        <v>1859</v>
      </c>
      <c r="F1157" s="339" t="s">
        <v>679</v>
      </c>
    </row>
    <row r="1158" spans="1:6">
      <c r="C1158" s="546"/>
      <c r="D1158" s="543"/>
      <c r="E1158" s="349" t="s">
        <v>1860</v>
      </c>
      <c r="F1158" s="339" t="s">
        <v>679</v>
      </c>
    </row>
    <row r="1159" spans="1:6">
      <c r="C1159" s="546"/>
      <c r="D1159" s="543" t="s">
        <v>1861</v>
      </c>
      <c r="E1159" s="341" t="s">
        <v>1862</v>
      </c>
      <c r="F1159" s="339" t="s">
        <v>679</v>
      </c>
    </row>
    <row r="1160" spans="1:6">
      <c r="C1160" s="546"/>
      <c r="D1160" s="543"/>
      <c r="E1160" s="349" t="s">
        <v>1863</v>
      </c>
      <c r="F1160" s="339" t="s">
        <v>679</v>
      </c>
    </row>
    <row r="1161" spans="1:6">
      <c r="C1161" s="546"/>
      <c r="D1161" s="543"/>
      <c r="E1161" s="349" t="s">
        <v>1864</v>
      </c>
      <c r="F1161" s="339" t="s">
        <v>679</v>
      </c>
    </row>
    <row r="1162" spans="1:6">
      <c r="C1162" s="546"/>
      <c r="D1162" s="543" t="s">
        <v>1865</v>
      </c>
      <c r="E1162" s="341" t="s">
        <v>1866</v>
      </c>
      <c r="F1162" s="339" t="s">
        <v>679</v>
      </c>
    </row>
    <row r="1163" spans="1:6">
      <c r="C1163" s="546"/>
      <c r="D1163" s="543"/>
      <c r="E1163" s="349" t="s">
        <v>1867</v>
      </c>
      <c r="F1163" s="339" t="s">
        <v>679</v>
      </c>
    </row>
    <row r="1164" spans="1:6">
      <c r="C1164" s="546"/>
      <c r="D1164" s="543" t="s">
        <v>1868</v>
      </c>
      <c r="E1164" s="341" t="s">
        <v>1869</v>
      </c>
      <c r="F1164" s="339" t="s">
        <v>679</v>
      </c>
    </row>
    <row r="1165" spans="1:6">
      <c r="C1165" s="546"/>
      <c r="D1165" s="543"/>
      <c r="E1165" s="349" t="s">
        <v>1870</v>
      </c>
      <c r="F1165" s="339" t="s">
        <v>679</v>
      </c>
    </row>
    <row r="1166" spans="1:6">
      <c r="C1166" s="546"/>
      <c r="D1166" s="543" t="s">
        <v>1871</v>
      </c>
      <c r="E1166" s="341" t="s">
        <v>1872</v>
      </c>
      <c r="F1166" s="339" t="s">
        <v>679</v>
      </c>
    </row>
    <row r="1167" spans="1:6">
      <c r="C1167" s="546"/>
      <c r="D1167" s="543"/>
      <c r="E1167" s="349" t="s">
        <v>1873</v>
      </c>
      <c r="F1167" s="339" t="s">
        <v>679</v>
      </c>
    </row>
    <row r="1168" spans="1:6">
      <c r="C1168" s="546"/>
      <c r="D1168" s="543" t="s">
        <v>1874</v>
      </c>
      <c r="E1168" s="341" t="s">
        <v>1875</v>
      </c>
      <c r="F1168" s="339" t="s">
        <v>679</v>
      </c>
    </row>
    <row r="1169" spans="2:6">
      <c r="C1169" s="546"/>
      <c r="D1169" s="543"/>
      <c r="E1169" s="349" t="s">
        <v>1876</v>
      </c>
      <c r="F1169" s="339" t="s">
        <v>679</v>
      </c>
    </row>
    <row r="1170" spans="2:6">
      <c r="B1170" s="539" t="s">
        <v>423</v>
      </c>
      <c r="C1170" s="540" t="s">
        <v>1877</v>
      </c>
      <c r="D1170" s="544"/>
      <c r="E1170" s="348" t="s">
        <v>1878</v>
      </c>
      <c r="F1170" s="339" t="s">
        <v>1818</v>
      </c>
    </row>
    <row r="1171" spans="2:6">
      <c r="C1171" s="546"/>
      <c r="D1171" s="543"/>
      <c r="E1171" s="342" t="s">
        <v>1879</v>
      </c>
      <c r="F1171" s="339"/>
    </row>
    <row r="1172" spans="2:6">
      <c r="B1172" s="536"/>
      <c r="C1172" s="537"/>
      <c r="D1172" s="538" t="s">
        <v>1880</v>
      </c>
      <c r="E1172" s="344" t="s">
        <v>1881</v>
      </c>
      <c r="F1172" s="339" t="s">
        <v>421</v>
      </c>
    </row>
    <row r="1173" spans="2:6">
      <c r="B1173" s="536"/>
      <c r="C1173" s="537"/>
      <c r="D1173" s="538"/>
      <c r="E1173" s="345" t="s">
        <v>1882</v>
      </c>
      <c r="F1173" s="339" t="s">
        <v>421</v>
      </c>
    </row>
    <row r="1174" spans="2:6">
      <c r="B1174" s="536"/>
      <c r="C1174" s="537"/>
      <c r="D1174" s="538"/>
      <c r="E1174" s="345" t="s">
        <v>1883</v>
      </c>
      <c r="F1174" s="339" t="s">
        <v>421</v>
      </c>
    </row>
    <row r="1175" spans="2:6">
      <c r="C1175" s="546"/>
      <c r="D1175" s="543" t="s">
        <v>1884</v>
      </c>
      <c r="E1175" s="341" t="s">
        <v>1885</v>
      </c>
      <c r="F1175" s="339" t="s">
        <v>679</v>
      </c>
    </row>
    <row r="1176" spans="2:6">
      <c r="C1176" s="546"/>
      <c r="D1176" s="543"/>
      <c r="E1176" s="349" t="s">
        <v>1886</v>
      </c>
      <c r="F1176" s="339" t="s">
        <v>679</v>
      </c>
    </row>
    <row r="1177" spans="2:6">
      <c r="C1177" s="546"/>
      <c r="D1177" s="543"/>
      <c r="E1177" s="349" t="s">
        <v>1887</v>
      </c>
      <c r="F1177" s="339" t="s">
        <v>679</v>
      </c>
    </row>
    <row r="1178" spans="2:6">
      <c r="C1178" s="546"/>
      <c r="D1178" s="543" t="s">
        <v>1888</v>
      </c>
      <c r="E1178" s="341" t="s">
        <v>1889</v>
      </c>
      <c r="F1178" s="339" t="s">
        <v>679</v>
      </c>
    </row>
    <row r="1179" spans="2:6">
      <c r="C1179" s="546"/>
      <c r="D1179" s="543"/>
      <c r="E1179" s="349" t="s">
        <v>1890</v>
      </c>
      <c r="F1179" s="339" t="s">
        <v>679</v>
      </c>
    </row>
    <row r="1180" spans="2:6">
      <c r="C1180" s="546"/>
      <c r="D1180" s="543"/>
      <c r="E1180" s="349" t="s">
        <v>1891</v>
      </c>
      <c r="F1180" s="339" t="s">
        <v>679</v>
      </c>
    </row>
    <row r="1181" spans="2:6">
      <c r="B1181" s="536"/>
      <c r="C1181" s="537"/>
      <c r="D1181" s="538" t="s">
        <v>1892</v>
      </c>
      <c r="E1181" s="344" t="s">
        <v>1893</v>
      </c>
      <c r="F1181" s="339" t="s">
        <v>421</v>
      </c>
    </row>
    <row r="1182" spans="2:6">
      <c r="B1182" s="536"/>
      <c r="C1182" s="537"/>
      <c r="D1182" s="538"/>
      <c r="E1182" s="345" t="s">
        <v>1894</v>
      </c>
      <c r="F1182" s="339" t="s">
        <v>421</v>
      </c>
    </row>
    <row r="1183" spans="2:6">
      <c r="B1183" s="536"/>
      <c r="C1183" s="537"/>
      <c r="D1183" s="538"/>
      <c r="E1183" s="345" t="s">
        <v>1895</v>
      </c>
      <c r="F1183" s="339" t="s">
        <v>421</v>
      </c>
    </row>
    <row r="1184" spans="2:6">
      <c r="B1184" s="536"/>
      <c r="C1184" s="537"/>
      <c r="D1184" s="538"/>
      <c r="E1184" s="345" t="s">
        <v>1896</v>
      </c>
      <c r="F1184" s="339" t="s">
        <v>421</v>
      </c>
    </row>
    <row r="1185" spans="2:6">
      <c r="B1185" s="536"/>
      <c r="C1185" s="537"/>
      <c r="D1185" s="538" t="s">
        <v>1897</v>
      </c>
      <c r="E1185" s="344" t="s">
        <v>1898</v>
      </c>
      <c r="F1185" s="339" t="s">
        <v>421</v>
      </c>
    </row>
    <row r="1186" spans="2:6">
      <c r="B1186" s="536"/>
      <c r="C1186" s="537"/>
      <c r="D1186" s="538"/>
      <c r="E1186" s="345" t="s">
        <v>1899</v>
      </c>
      <c r="F1186" s="339" t="s">
        <v>421</v>
      </c>
    </row>
    <row r="1187" spans="2:6">
      <c r="B1187" s="536"/>
      <c r="C1187" s="537"/>
      <c r="D1187" s="538"/>
      <c r="E1187" s="345" t="s">
        <v>1900</v>
      </c>
      <c r="F1187" s="339" t="s">
        <v>421</v>
      </c>
    </row>
    <row r="1188" spans="2:6">
      <c r="B1188" s="539" t="s">
        <v>423</v>
      </c>
      <c r="C1188" s="540" t="s">
        <v>1901</v>
      </c>
      <c r="D1188" s="544"/>
      <c r="E1188" s="348" t="s">
        <v>1902</v>
      </c>
      <c r="F1188" s="339" t="s">
        <v>679</v>
      </c>
    </row>
    <row r="1189" spans="2:6">
      <c r="C1189" s="546"/>
      <c r="D1189" s="543"/>
      <c r="E1189" s="342" t="s">
        <v>1856</v>
      </c>
      <c r="F1189" s="339"/>
    </row>
    <row r="1190" spans="2:6">
      <c r="C1190" s="546"/>
      <c r="D1190" s="543" t="s">
        <v>1903</v>
      </c>
      <c r="E1190" s="341" t="s">
        <v>1904</v>
      </c>
      <c r="F1190" s="339" t="s">
        <v>679</v>
      </c>
    </row>
    <row r="1191" spans="2:6">
      <c r="C1191" s="546"/>
      <c r="D1191" s="543"/>
      <c r="E1191" s="349" t="s">
        <v>1905</v>
      </c>
      <c r="F1191" s="339" t="s">
        <v>679</v>
      </c>
    </row>
    <row r="1192" spans="2:6">
      <c r="C1192" s="546"/>
      <c r="D1192" s="543"/>
      <c r="E1192" s="349" t="s">
        <v>1906</v>
      </c>
      <c r="F1192" s="339" t="s">
        <v>679</v>
      </c>
    </row>
    <row r="1193" spans="2:6">
      <c r="C1193" s="546"/>
      <c r="D1193" s="543" t="s">
        <v>1907</v>
      </c>
      <c r="E1193" s="341" t="s">
        <v>1908</v>
      </c>
      <c r="F1193" s="339" t="s">
        <v>679</v>
      </c>
    </row>
    <row r="1194" spans="2:6">
      <c r="C1194" s="546"/>
      <c r="D1194" s="543"/>
      <c r="E1194" s="349" t="s">
        <v>1909</v>
      </c>
      <c r="F1194" s="339" t="s">
        <v>679</v>
      </c>
    </row>
    <row r="1195" spans="2:6">
      <c r="C1195" s="546"/>
      <c r="D1195" s="543" t="s">
        <v>1910</v>
      </c>
      <c r="E1195" s="341" t="s">
        <v>1911</v>
      </c>
      <c r="F1195" s="339" t="s">
        <v>679</v>
      </c>
    </row>
    <row r="1196" spans="2:6">
      <c r="C1196" s="546"/>
      <c r="D1196" s="543"/>
      <c r="E1196" s="349" t="s">
        <v>1912</v>
      </c>
      <c r="F1196" s="339" t="s">
        <v>679</v>
      </c>
    </row>
    <row r="1197" spans="2:6">
      <c r="B1197" s="539" t="s">
        <v>423</v>
      </c>
      <c r="C1197" s="540" t="s">
        <v>1913</v>
      </c>
      <c r="D1197" s="544"/>
      <c r="E1197" s="348" t="s">
        <v>1914</v>
      </c>
      <c r="F1197" s="339" t="s">
        <v>679</v>
      </c>
    </row>
    <row r="1198" spans="2:6">
      <c r="C1198" s="546"/>
      <c r="D1198" s="543"/>
      <c r="E1198" s="342" t="s">
        <v>1856</v>
      </c>
      <c r="F1198" s="339"/>
    </row>
    <row r="1199" spans="2:6">
      <c r="C1199" s="546"/>
      <c r="D1199" s="543" t="s">
        <v>1915</v>
      </c>
      <c r="E1199" s="341" t="s">
        <v>1916</v>
      </c>
      <c r="F1199" s="339" t="s">
        <v>679</v>
      </c>
    </row>
    <row r="1200" spans="2:6">
      <c r="C1200" s="546"/>
      <c r="D1200" s="543"/>
      <c r="E1200" s="349" t="s">
        <v>1917</v>
      </c>
      <c r="F1200" s="339" t="s">
        <v>679</v>
      </c>
    </row>
    <row r="1201" spans="2:6">
      <c r="C1201" s="546"/>
      <c r="D1201" s="543"/>
      <c r="E1201" s="349" t="s">
        <v>1918</v>
      </c>
      <c r="F1201" s="339" t="s">
        <v>679</v>
      </c>
    </row>
    <row r="1202" spans="2:6">
      <c r="C1202" s="546"/>
      <c r="D1202" s="543" t="s">
        <v>1919</v>
      </c>
      <c r="E1202" s="341" t="s">
        <v>1920</v>
      </c>
      <c r="F1202" s="339" t="s">
        <v>679</v>
      </c>
    </row>
    <row r="1203" spans="2:6">
      <c r="C1203" s="546"/>
      <c r="D1203" s="543"/>
      <c r="E1203" s="349" t="s">
        <v>1921</v>
      </c>
      <c r="F1203" s="339" t="s">
        <v>679</v>
      </c>
    </row>
    <row r="1204" spans="2:6">
      <c r="C1204" s="546"/>
      <c r="D1204" s="543" t="s">
        <v>1922</v>
      </c>
      <c r="E1204" s="341" t="s">
        <v>1923</v>
      </c>
      <c r="F1204" s="339" t="s">
        <v>679</v>
      </c>
    </row>
    <row r="1205" spans="2:6">
      <c r="C1205" s="546"/>
      <c r="D1205" s="543"/>
      <c r="E1205" s="349" t="s">
        <v>1924</v>
      </c>
      <c r="F1205" s="339" t="s">
        <v>679</v>
      </c>
    </row>
    <row r="1206" spans="2:6">
      <c r="B1206" s="539" t="s">
        <v>423</v>
      </c>
      <c r="C1206" s="540" t="s">
        <v>1925</v>
      </c>
      <c r="D1206" s="544"/>
      <c r="E1206" s="348" t="s">
        <v>1926</v>
      </c>
      <c r="F1206" s="339" t="s">
        <v>1818</v>
      </c>
    </row>
    <row r="1207" spans="2:6">
      <c r="C1207" s="546"/>
      <c r="D1207" s="543"/>
      <c r="E1207" s="342" t="s">
        <v>1927</v>
      </c>
      <c r="F1207" s="339"/>
    </row>
    <row r="1208" spans="2:6">
      <c r="B1208" s="536"/>
      <c r="C1208" s="537"/>
      <c r="D1208" s="538" t="s">
        <v>1928</v>
      </c>
      <c r="E1208" s="344" t="s">
        <v>1929</v>
      </c>
      <c r="F1208" s="339" t="s">
        <v>421</v>
      </c>
    </row>
    <row r="1209" spans="2:6">
      <c r="B1209" s="536"/>
      <c r="C1209" s="537"/>
      <c r="D1209" s="538"/>
      <c r="E1209" s="345" t="s">
        <v>1930</v>
      </c>
      <c r="F1209" s="339" t="s">
        <v>421</v>
      </c>
    </row>
    <row r="1210" spans="2:6">
      <c r="B1210" s="536"/>
      <c r="C1210" s="537"/>
      <c r="D1210" s="538"/>
      <c r="E1210" s="345" t="s">
        <v>1931</v>
      </c>
      <c r="F1210" s="339" t="s">
        <v>421</v>
      </c>
    </row>
    <row r="1211" spans="2:6">
      <c r="C1211" s="546"/>
      <c r="D1211" s="543" t="s">
        <v>1932</v>
      </c>
      <c r="E1211" s="341" t="s">
        <v>1933</v>
      </c>
      <c r="F1211" s="339" t="s">
        <v>679</v>
      </c>
    </row>
    <row r="1212" spans="2:6">
      <c r="C1212" s="546"/>
      <c r="D1212" s="543"/>
      <c r="E1212" s="349" t="s">
        <v>1934</v>
      </c>
      <c r="F1212" s="339" t="s">
        <v>679</v>
      </c>
    </row>
    <row r="1213" spans="2:6">
      <c r="C1213" s="546"/>
      <c r="D1213" s="543" t="s">
        <v>1935</v>
      </c>
      <c r="E1213" s="341" t="s">
        <v>1936</v>
      </c>
      <c r="F1213" s="339" t="s">
        <v>679</v>
      </c>
    </row>
    <row r="1214" spans="2:6">
      <c r="C1214" s="546"/>
      <c r="D1214" s="543"/>
      <c r="E1214" s="349" t="s">
        <v>1937</v>
      </c>
      <c r="F1214" s="339" t="s">
        <v>679</v>
      </c>
    </row>
    <row r="1215" spans="2:6">
      <c r="C1215" s="546"/>
      <c r="D1215" s="543"/>
      <c r="E1215" s="349" t="s">
        <v>1938</v>
      </c>
      <c r="F1215" s="339" t="s">
        <v>679</v>
      </c>
    </row>
    <row r="1216" spans="2:6">
      <c r="B1216" s="536"/>
      <c r="C1216" s="537"/>
      <c r="D1216" s="538" t="s">
        <v>1939</v>
      </c>
      <c r="E1216" s="344" t="s">
        <v>1940</v>
      </c>
      <c r="F1216" s="339" t="s">
        <v>421</v>
      </c>
    </row>
    <row r="1217" spans="1:6">
      <c r="B1217" s="536"/>
      <c r="C1217" s="537"/>
      <c r="D1217" s="538"/>
      <c r="E1217" s="345" t="s">
        <v>1941</v>
      </c>
      <c r="F1217" s="339" t="s">
        <v>421</v>
      </c>
    </row>
    <row r="1218" spans="1:6">
      <c r="B1218" s="536"/>
      <c r="C1218" s="537"/>
      <c r="D1218" s="538" t="s">
        <v>1942</v>
      </c>
      <c r="E1218" s="344" t="s">
        <v>1943</v>
      </c>
      <c r="F1218" s="339" t="s">
        <v>421</v>
      </c>
    </row>
    <row r="1219" spans="1:6">
      <c r="B1219" s="536"/>
      <c r="C1219" s="537"/>
      <c r="D1219" s="538"/>
      <c r="E1219" s="345" t="s">
        <v>1944</v>
      </c>
      <c r="F1219" s="339" t="s">
        <v>421</v>
      </c>
    </row>
    <row r="1220" spans="1:6">
      <c r="B1220" s="536"/>
      <c r="C1220" s="537"/>
      <c r="D1220" s="538"/>
      <c r="E1220" s="345" t="s">
        <v>1945</v>
      </c>
      <c r="F1220" s="339" t="s">
        <v>421</v>
      </c>
    </row>
    <row r="1221" spans="1:6">
      <c r="B1221" s="536"/>
      <c r="C1221" s="537"/>
      <c r="D1221" s="538" t="s">
        <v>1946</v>
      </c>
      <c r="E1221" s="344" t="s">
        <v>1947</v>
      </c>
      <c r="F1221" s="339" t="s">
        <v>421</v>
      </c>
    </row>
    <row r="1222" spans="1:6">
      <c r="B1222" s="536"/>
      <c r="C1222" s="537"/>
      <c r="D1222" s="538"/>
      <c r="E1222" s="345" t="s">
        <v>1948</v>
      </c>
      <c r="F1222" s="339" t="s">
        <v>421</v>
      </c>
    </row>
    <row r="1223" spans="1:6">
      <c r="B1223" s="536"/>
      <c r="C1223" s="537"/>
      <c r="D1223" s="538"/>
      <c r="E1223" s="345" t="s">
        <v>1949</v>
      </c>
      <c r="F1223" s="339" t="s">
        <v>421</v>
      </c>
    </row>
    <row r="1224" spans="1:6">
      <c r="B1224" s="536"/>
      <c r="C1224" s="537"/>
      <c r="D1224" s="538"/>
      <c r="E1224" s="345" t="s">
        <v>1950</v>
      </c>
      <c r="F1224" s="339" t="s">
        <v>421</v>
      </c>
    </row>
    <row r="1225" spans="1:6">
      <c r="B1225" s="536"/>
      <c r="C1225" s="537"/>
      <c r="D1225" s="538"/>
      <c r="E1225" s="345" t="s">
        <v>1951</v>
      </c>
      <c r="F1225" s="339" t="s">
        <v>421</v>
      </c>
    </row>
    <row r="1226" spans="1:6">
      <c r="B1226" s="536"/>
      <c r="C1226" s="537"/>
      <c r="D1226" s="538"/>
      <c r="E1226" s="345" t="s">
        <v>1952</v>
      </c>
      <c r="F1226" s="339" t="s">
        <v>421</v>
      </c>
    </row>
    <row r="1227" spans="1:6">
      <c r="B1227" s="536"/>
      <c r="C1227" s="537"/>
      <c r="D1227" s="538"/>
      <c r="E1227" s="345" t="s">
        <v>1953</v>
      </c>
      <c r="F1227" s="339" t="s">
        <v>421</v>
      </c>
    </row>
    <row r="1228" spans="1:6">
      <c r="B1228" s="536"/>
      <c r="C1228" s="537"/>
      <c r="D1228" s="538" t="s">
        <v>1954</v>
      </c>
      <c r="E1228" s="344" t="s">
        <v>1955</v>
      </c>
      <c r="F1228" s="339" t="s">
        <v>421</v>
      </c>
    </row>
    <row r="1229" spans="1:6">
      <c r="B1229" s="536"/>
      <c r="C1229" s="537"/>
      <c r="D1229" s="538"/>
      <c r="E1229" s="345" t="s">
        <v>1956</v>
      </c>
      <c r="F1229" s="339" t="s">
        <v>421</v>
      </c>
    </row>
    <row r="1230" spans="1:6">
      <c r="B1230" s="536"/>
      <c r="C1230" s="537"/>
      <c r="D1230" s="538"/>
      <c r="E1230" s="345" t="s">
        <v>1957</v>
      </c>
      <c r="F1230" s="339" t="s">
        <v>421</v>
      </c>
    </row>
    <row r="1231" spans="1:6">
      <c r="B1231" s="539" t="s">
        <v>423</v>
      </c>
      <c r="C1231" s="540" t="s">
        <v>1958</v>
      </c>
      <c r="D1231" s="544"/>
      <c r="E1231" s="348" t="s">
        <v>1959</v>
      </c>
      <c r="F1231" s="339" t="s">
        <v>421</v>
      </c>
    </row>
    <row r="1232" spans="1:6">
      <c r="A1232" s="342"/>
      <c r="C1232" s="546"/>
      <c r="D1232" s="543"/>
      <c r="E1232" s="342" t="s">
        <v>1821</v>
      </c>
      <c r="F1232" s="339"/>
    </row>
    <row r="1233" spans="1:6">
      <c r="B1233" s="536"/>
      <c r="C1233" s="537"/>
      <c r="D1233" s="538" t="s">
        <v>1960</v>
      </c>
      <c r="E1233" s="344" t="s">
        <v>1961</v>
      </c>
      <c r="F1233" s="339" t="s">
        <v>421</v>
      </c>
    </row>
    <row r="1234" spans="1:6">
      <c r="B1234" s="536"/>
      <c r="C1234" s="537"/>
      <c r="D1234" s="538"/>
      <c r="E1234" s="345" t="s">
        <v>1962</v>
      </c>
      <c r="F1234" s="339" t="s">
        <v>421</v>
      </c>
    </row>
    <row r="1235" spans="1:6">
      <c r="B1235" s="536"/>
      <c r="C1235" s="537"/>
      <c r="D1235" s="538" t="s">
        <v>1963</v>
      </c>
      <c r="E1235" s="344" t="s">
        <v>1959</v>
      </c>
      <c r="F1235" s="339" t="s">
        <v>421</v>
      </c>
    </row>
    <row r="1236" spans="1:6">
      <c r="B1236" s="536"/>
      <c r="C1236" s="537"/>
      <c r="D1236" s="538"/>
      <c r="E1236" s="345" t="s">
        <v>1964</v>
      </c>
      <c r="F1236" s="339" t="s">
        <v>421</v>
      </c>
    </row>
    <row r="1237" spans="1:6">
      <c r="C1237" s="546"/>
      <c r="D1237" s="543"/>
      <c r="E1237" s="341"/>
      <c r="F1237" s="339"/>
    </row>
    <row r="1238" spans="1:6">
      <c r="C1238" s="546"/>
      <c r="D1238" s="543"/>
      <c r="E1238" s="341"/>
      <c r="F1238" s="339"/>
    </row>
    <row r="1239" spans="1:6" ht="17.25" thickBot="1">
      <c r="A1239" s="347" t="s">
        <v>1965</v>
      </c>
      <c r="C1239" s="546"/>
      <c r="D1239" s="543"/>
      <c r="E1239" s="341"/>
      <c r="F1239" s="339" t="s">
        <v>679</v>
      </c>
    </row>
    <row r="1240" spans="1:6">
      <c r="B1240" s="551" t="s">
        <v>1856</v>
      </c>
      <c r="C1240" s="552"/>
      <c r="D1240" s="544"/>
      <c r="E1240" s="341"/>
      <c r="F1240" s="339"/>
    </row>
    <row r="1241" spans="1:6">
      <c r="B1241" s="539" t="s">
        <v>423</v>
      </c>
      <c r="C1241" s="540" t="s">
        <v>1966</v>
      </c>
      <c r="D1241" s="544"/>
      <c r="E1241" s="348" t="s">
        <v>1967</v>
      </c>
      <c r="F1241" s="339" t="s">
        <v>679</v>
      </c>
    </row>
    <row r="1242" spans="1:6">
      <c r="C1242" s="546"/>
      <c r="D1242" s="543" t="s">
        <v>1968</v>
      </c>
      <c r="E1242" s="341" t="s">
        <v>1969</v>
      </c>
      <c r="F1242" s="339" t="s">
        <v>679</v>
      </c>
    </row>
    <row r="1243" spans="1:6">
      <c r="C1243" s="546"/>
      <c r="D1243" s="543"/>
      <c r="E1243" s="349" t="s">
        <v>1970</v>
      </c>
      <c r="F1243" s="339" t="s">
        <v>679</v>
      </c>
    </row>
    <row r="1244" spans="1:6">
      <c r="C1244" s="546"/>
      <c r="D1244" s="543"/>
      <c r="E1244" s="349" t="s">
        <v>1971</v>
      </c>
      <c r="F1244" s="339" t="s">
        <v>679</v>
      </c>
    </row>
    <row r="1245" spans="1:6">
      <c r="C1245" s="546"/>
      <c r="D1245" s="543"/>
      <c r="E1245" s="349" t="s">
        <v>1972</v>
      </c>
      <c r="F1245" s="339" t="s">
        <v>679</v>
      </c>
    </row>
    <row r="1246" spans="1:6">
      <c r="C1246" s="546"/>
      <c r="D1246" s="543" t="s">
        <v>1973</v>
      </c>
      <c r="E1246" s="341" t="s">
        <v>1967</v>
      </c>
      <c r="F1246" s="339" t="s">
        <v>679</v>
      </c>
    </row>
    <row r="1247" spans="1:6">
      <c r="C1247" s="546"/>
      <c r="D1247" s="543"/>
      <c r="E1247" s="349" t="s">
        <v>1974</v>
      </c>
      <c r="F1247" s="339" t="s">
        <v>679</v>
      </c>
    </row>
    <row r="1248" spans="1:6">
      <c r="C1248" s="546"/>
      <c r="D1248" s="543"/>
      <c r="E1248" s="349" t="s">
        <v>1975</v>
      </c>
      <c r="F1248" s="339" t="s">
        <v>679</v>
      </c>
    </row>
    <row r="1249" spans="2:6">
      <c r="B1249" s="539" t="s">
        <v>423</v>
      </c>
      <c r="C1249" s="540" t="s">
        <v>1976</v>
      </c>
      <c r="D1249" s="544"/>
      <c r="E1249" s="348" t="s">
        <v>1977</v>
      </c>
      <c r="F1249" s="339" t="s">
        <v>679</v>
      </c>
    </row>
    <row r="1250" spans="2:6">
      <c r="C1250" s="546"/>
      <c r="D1250" s="543" t="s">
        <v>1978</v>
      </c>
      <c r="E1250" s="341" t="s">
        <v>1979</v>
      </c>
      <c r="F1250" s="339" t="s">
        <v>679</v>
      </c>
    </row>
    <row r="1251" spans="2:6">
      <c r="C1251" s="546"/>
      <c r="D1251" s="543"/>
      <c r="E1251" s="349" t="s">
        <v>1980</v>
      </c>
      <c r="F1251" s="339" t="s">
        <v>679</v>
      </c>
    </row>
    <row r="1252" spans="2:6">
      <c r="C1252" s="546"/>
      <c r="D1252" s="543"/>
      <c r="E1252" s="349" t="s">
        <v>1981</v>
      </c>
      <c r="F1252" s="339" t="s">
        <v>679</v>
      </c>
    </row>
    <row r="1253" spans="2:6">
      <c r="C1253" s="546"/>
      <c r="D1253" s="543"/>
      <c r="E1253" s="349" t="s">
        <v>1982</v>
      </c>
      <c r="F1253" s="339" t="s">
        <v>679</v>
      </c>
    </row>
    <row r="1254" spans="2:6">
      <c r="C1254" s="546"/>
      <c r="D1254" s="543" t="s">
        <v>1983</v>
      </c>
      <c r="E1254" s="341" t="s">
        <v>1984</v>
      </c>
      <c r="F1254" s="339" t="s">
        <v>679</v>
      </c>
    </row>
    <row r="1255" spans="2:6">
      <c r="C1255" s="546"/>
      <c r="D1255" s="543"/>
      <c r="E1255" s="349" t="s">
        <v>1985</v>
      </c>
      <c r="F1255" s="339" t="s">
        <v>679</v>
      </c>
    </row>
    <row r="1256" spans="2:6">
      <c r="C1256" s="546"/>
      <c r="D1256" s="543"/>
      <c r="E1256" s="349" t="s">
        <v>1986</v>
      </c>
      <c r="F1256" s="339" t="s">
        <v>679</v>
      </c>
    </row>
    <row r="1257" spans="2:6">
      <c r="C1257" s="546"/>
      <c r="D1257" s="543"/>
      <c r="E1257" s="349" t="s">
        <v>1987</v>
      </c>
      <c r="F1257" s="339" t="s">
        <v>679</v>
      </c>
    </row>
    <row r="1258" spans="2:6">
      <c r="C1258" s="546"/>
      <c r="D1258" s="543" t="s">
        <v>1988</v>
      </c>
      <c r="E1258" s="341" t="s">
        <v>1989</v>
      </c>
      <c r="F1258" s="339" t="s">
        <v>679</v>
      </c>
    </row>
    <row r="1259" spans="2:6">
      <c r="C1259" s="546"/>
      <c r="D1259" s="543"/>
      <c r="E1259" s="349" t="s">
        <v>1990</v>
      </c>
      <c r="F1259" s="339" t="s">
        <v>679</v>
      </c>
    </row>
    <row r="1260" spans="2:6">
      <c r="C1260" s="546"/>
      <c r="D1260" s="543"/>
      <c r="E1260" s="349" t="s">
        <v>1991</v>
      </c>
      <c r="F1260" s="339" t="s">
        <v>679</v>
      </c>
    </row>
    <row r="1261" spans="2:6">
      <c r="C1261" s="546"/>
      <c r="D1261" s="543"/>
      <c r="E1261" s="349" t="s">
        <v>1992</v>
      </c>
      <c r="F1261" s="339" t="s">
        <v>679</v>
      </c>
    </row>
    <row r="1262" spans="2:6">
      <c r="C1262" s="546"/>
      <c r="D1262" s="543"/>
      <c r="E1262" s="349" t="s">
        <v>1993</v>
      </c>
      <c r="F1262" s="339" t="s">
        <v>679</v>
      </c>
    </row>
    <row r="1263" spans="2:6">
      <c r="C1263" s="546"/>
      <c r="D1263" s="543" t="s">
        <v>1994</v>
      </c>
      <c r="E1263" s="341" t="s">
        <v>1995</v>
      </c>
      <c r="F1263" s="339" t="s">
        <v>679</v>
      </c>
    </row>
    <row r="1264" spans="2:6">
      <c r="C1264" s="546"/>
      <c r="D1264" s="543"/>
      <c r="E1264" s="349" t="s">
        <v>1996</v>
      </c>
      <c r="F1264" s="339" t="s">
        <v>679</v>
      </c>
    </row>
    <row r="1265" spans="2:6">
      <c r="C1265" s="546"/>
      <c r="D1265" s="543"/>
      <c r="E1265" s="349" t="s">
        <v>1997</v>
      </c>
      <c r="F1265" s="339" t="s">
        <v>679</v>
      </c>
    </row>
    <row r="1266" spans="2:6">
      <c r="C1266" s="546"/>
      <c r="D1266" s="543"/>
      <c r="E1266" s="349" t="s">
        <v>1998</v>
      </c>
      <c r="F1266" s="339" t="s">
        <v>679</v>
      </c>
    </row>
    <row r="1267" spans="2:6">
      <c r="C1267" s="546"/>
      <c r="D1267" s="543"/>
      <c r="E1267" s="349" t="s">
        <v>1999</v>
      </c>
      <c r="F1267" s="339" t="s">
        <v>679</v>
      </c>
    </row>
    <row r="1268" spans="2:6">
      <c r="B1268" s="539" t="s">
        <v>423</v>
      </c>
      <c r="C1268" s="540" t="s">
        <v>2000</v>
      </c>
      <c r="D1268" s="544"/>
      <c r="E1268" s="348" t="s">
        <v>2001</v>
      </c>
      <c r="F1268" s="339" t="s">
        <v>679</v>
      </c>
    </row>
    <row r="1269" spans="2:6">
      <c r="C1269" s="546"/>
      <c r="D1269" s="543" t="s">
        <v>2002</v>
      </c>
      <c r="E1269" s="341" t="s">
        <v>2003</v>
      </c>
      <c r="F1269" s="339" t="s">
        <v>679</v>
      </c>
    </row>
    <row r="1270" spans="2:6">
      <c r="C1270" s="546"/>
      <c r="D1270" s="543"/>
      <c r="E1270" s="349" t="s">
        <v>2004</v>
      </c>
      <c r="F1270" s="339" t="s">
        <v>679</v>
      </c>
    </row>
    <row r="1271" spans="2:6">
      <c r="C1271" s="546"/>
      <c r="D1271" s="543"/>
      <c r="E1271" s="349" t="s">
        <v>2005</v>
      </c>
      <c r="F1271" s="339" t="s">
        <v>679</v>
      </c>
    </row>
    <row r="1272" spans="2:6">
      <c r="C1272" s="546"/>
      <c r="D1272" s="543"/>
      <c r="E1272" s="349" t="s">
        <v>2006</v>
      </c>
      <c r="F1272" s="339" t="s">
        <v>679</v>
      </c>
    </row>
    <row r="1273" spans="2:6">
      <c r="C1273" s="546"/>
      <c r="D1273" s="543" t="s">
        <v>2007</v>
      </c>
      <c r="E1273" s="341" t="s">
        <v>2008</v>
      </c>
      <c r="F1273" s="339" t="s">
        <v>679</v>
      </c>
    </row>
    <row r="1274" spans="2:6">
      <c r="C1274" s="546"/>
      <c r="D1274" s="543"/>
      <c r="E1274" s="349" t="s">
        <v>2009</v>
      </c>
      <c r="F1274" s="339" t="s">
        <v>679</v>
      </c>
    </row>
    <row r="1275" spans="2:6">
      <c r="C1275" s="546"/>
      <c r="D1275" s="543"/>
      <c r="E1275" s="349" t="s">
        <v>2010</v>
      </c>
      <c r="F1275" s="339" t="s">
        <v>679</v>
      </c>
    </row>
    <row r="1276" spans="2:6">
      <c r="C1276" s="546"/>
      <c r="D1276" s="543"/>
      <c r="E1276" s="349" t="s">
        <v>2011</v>
      </c>
      <c r="F1276" s="339" t="s">
        <v>679</v>
      </c>
    </row>
    <row r="1277" spans="2:6">
      <c r="C1277" s="546"/>
      <c r="D1277" s="543"/>
      <c r="E1277" s="349" t="s">
        <v>2012</v>
      </c>
      <c r="F1277" s="339" t="s">
        <v>679</v>
      </c>
    </row>
    <row r="1278" spans="2:6">
      <c r="C1278" s="546"/>
      <c r="D1278" s="543"/>
      <c r="E1278" s="349" t="s">
        <v>2013</v>
      </c>
      <c r="F1278" s="339" t="s">
        <v>679</v>
      </c>
    </row>
    <row r="1279" spans="2:6">
      <c r="C1279" s="546"/>
      <c r="D1279" s="543"/>
      <c r="E1279" s="349" t="s">
        <v>2014</v>
      </c>
      <c r="F1279" s="339" t="s">
        <v>679</v>
      </c>
    </row>
    <row r="1280" spans="2:6">
      <c r="C1280" s="546"/>
      <c r="D1280" s="543"/>
      <c r="E1280" s="349" t="s">
        <v>2015</v>
      </c>
      <c r="F1280" s="339" t="s">
        <v>679</v>
      </c>
    </row>
    <row r="1281" spans="2:6">
      <c r="C1281" s="546"/>
      <c r="D1281" s="543" t="s">
        <v>2016</v>
      </c>
      <c r="E1281" s="341" t="s">
        <v>2017</v>
      </c>
      <c r="F1281" s="339" t="s">
        <v>679</v>
      </c>
    </row>
    <row r="1282" spans="2:6">
      <c r="C1282" s="546"/>
      <c r="D1282" s="543"/>
      <c r="E1282" s="349" t="s">
        <v>2018</v>
      </c>
      <c r="F1282" s="339" t="s">
        <v>679</v>
      </c>
    </row>
    <row r="1283" spans="2:6">
      <c r="C1283" s="546"/>
      <c r="D1283" s="543"/>
      <c r="E1283" s="349" t="s">
        <v>2019</v>
      </c>
      <c r="F1283" s="339" t="s">
        <v>679</v>
      </c>
    </row>
    <row r="1284" spans="2:6">
      <c r="C1284" s="546"/>
      <c r="D1284" s="543"/>
      <c r="E1284" s="349" t="s">
        <v>2020</v>
      </c>
      <c r="F1284" s="339" t="s">
        <v>679</v>
      </c>
    </row>
    <row r="1285" spans="2:6">
      <c r="C1285" s="546"/>
      <c r="D1285" s="543"/>
      <c r="E1285" s="349" t="s">
        <v>2021</v>
      </c>
      <c r="F1285" s="339" t="s">
        <v>679</v>
      </c>
    </row>
    <row r="1286" spans="2:6">
      <c r="C1286" s="546"/>
      <c r="D1286" s="543"/>
      <c r="E1286" s="349" t="s">
        <v>2022</v>
      </c>
      <c r="F1286" s="339" t="s">
        <v>679</v>
      </c>
    </row>
    <row r="1287" spans="2:6">
      <c r="C1287" s="546"/>
      <c r="D1287" s="543"/>
      <c r="E1287" s="349" t="s">
        <v>2023</v>
      </c>
      <c r="F1287" s="339" t="s">
        <v>679</v>
      </c>
    </row>
    <row r="1288" spans="2:6">
      <c r="C1288" s="546"/>
      <c r="D1288" s="543"/>
      <c r="E1288" s="349" t="s">
        <v>2024</v>
      </c>
      <c r="F1288" s="339" t="s">
        <v>679</v>
      </c>
    </row>
    <row r="1289" spans="2:6">
      <c r="C1289" s="546"/>
      <c r="D1289" s="543"/>
      <c r="E1289" s="349" t="s">
        <v>2025</v>
      </c>
      <c r="F1289" s="339" t="s">
        <v>679</v>
      </c>
    </row>
    <row r="1290" spans="2:6">
      <c r="B1290" s="539" t="s">
        <v>423</v>
      </c>
      <c r="C1290" s="540" t="s">
        <v>2026</v>
      </c>
      <c r="D1290" s="544"/>
      <c r="E1290" s="348" t="s">
        <v>2027</v>
      </c>
      <c r="F1290" s="339" t="s">
        <v>679</v>
      </c>
    </row>
    <row r="1291" spans="2:6">
      <c r="C1291" s="546"/>
      <c r="D1291" s="543" t="s">
        <v>2028</v>
      </c>
      <c r="E1291" s="341" t="s">
        <v>2029</v>
      </c>
      <c r="F1291" s="339" t="s">
        <v>679</v>
      </c>
    </row>
    <row r="1292" spans="2:6">
      <c r="C1292" s="546"/>
      <c r="D1292" s="543"/>
      <c r="E1292" s="349" t="s">
        <v>2030</v>
      </c>
      <c r="F1292" s="339" t="s">
        <v>679</v>
      </c>
    </row>
    <row r="1293" spans="2:6">
      <c r="C1293" s="546"/>
      <c r="D1293" s="543"/>
      <c r="E1293" s="349" t="s">
        <v>2031</v>
      </c>
      <c r="F1293" s="339" t="s">
        <v>679</v>
      </c>
    </row>
    <row r="1294" spans="2:6">
      <c r="C1294" s="546"/>
      <c r="D1294" s="543"/>
      <c r="E1294" s="349" t="s">
        <v>2032</v>
      </c>
      <c r="F1294" s="339" t="s">
        <v>679</v>
      </c>
    </row>
    <row r="1295" spans="2:6">
      <c r="C1295" s="546"/>
      <c r="D1295" s="543" t="s">
        <v>2033</v>
      </c>
      <c r="E1295" s="341" t="s">
        <v>2034</v>
      </c>
      <c r="F1295" s="339" t="s">
        <v>679</v>
      </c>
    </row>
    <row r="1296" spans="2:6">
      <c r="C1296" s="546"/>
      <c r="D1296" s="543"/>
      <c r="E1296" s="349" t="s">
        <v>2035</v>
      </c>
      <c r="F1296" s="339" t="s">
        <v>679</v>
      </c>
    </row>
    <row r="1297" spans="3:6">
      <c r="C1297" s="546"/>
      <c r="D1297" s="543"/>
      <c r="E1297" s="349" t="s">
        <v>2036</v>
      </c>
      <c r="F1297" s="339" t="s">
        <v>679</v>
      </c>
    </row>
    <row r="1298" spans="3:6">
      <c r="C1298" s="546"/>
      <c r="D1298" s="543"/>
      <c r="E1298" s="349" t="s">
        <v>2037</v>
      </c>
      <c r="F1298" s="339" t="s">
        <v>679</v>
      </c>
    </row>
    <row r="1299" spans="3:6">
      <c r="C1299" s="546"/>
      <c r="D1299" s="543"/>
      <c r="E1299" s="349" t="s">
        <v>2038</v>
      </c>
      <c r="F1299" s="339" t="s">
        <v>679</v>
      </c>
    </row>
    <row r="1300" spans="3:6">
      <c r="C1300" s="546"/>
      <c r="D1300" s="543"/>
      <c r="E1300" s="349" t="s">
        <v>2039</v>
      </c>
      <c r="F1300" s="339" t="s">
        <v>679</v>
      </c>
    </row>
    <row r="1301" spans="3:6">
      <c r="C1301" s="546"/>
      <c r="D1301" s="543" t="s">
        <v>2040</v>
      </c>
      <c r="E1301" s="341" t="s">
        <v>2041</v>
      </c>
      <c r="F1301" s="339" t="s">
        <v>679</v>
      </c>
    </row>
    <row r="1302" spans="3:6">
      <c r="C1302" s="546"/>
      <c r="D1302" s="543"/>
      <c r="E1302" s="349" t="s">
        <v>2042</v>
      </c>
      <c r="F1302" s="339" t="s">
        <v>679</v>
      </c>
    </row>
    <row r="1303" spans="3:6">
      <c r="C1303" s="546"/>
      <c r="D1303" s="543"/>
      <c r="E1303" s="349" t="s">
        <v>2043</v>
      </c>
      <c r="F1303" s="339" t="s">
        <v>679</v>
      </c>
    </row>
    <row r="1304" spans="3:6">
      <c r="C1304" s="546"/>
      <c r="D1304" s="543"/>
      <c r="E1304" s="349" t="s">
        <v>2044</v>
      </c>
      <c r="F1304" s="339" t="s">
        <v>679</v>
      </c>
    </row>
    <row r="1305" spans="3:6">
      <c r="C1305" s="546"/>
      <c r="D1305" s="543" t="s">
        <v>2045</v>
      </c>
      <c r="E1305" s="341" t="s">
        <v>2046</v>
      </c>
      <c r="F1305" s="339" t="s">
        <v>679</v>
      </c>
    </row>
    <row r="1306" spans="3:6">
      <c r="C1306" s="546"/>
      <c r="D1306" s="543"/>
      <c r="E1306" s="349" t="s">
        <v>2047</v>
      </c>
      <c r="F1306" s="339" t="s">
        <v>679</v>
      </c>
    </row>
    <row r="1307" spans="3:6">
      <c r="C1307" s="546"/>
      <c r="D1307" s="543"/>
      <c r="E1307" s="349" t="s">
        <v>2048</v>
      </c>
      <c r="F1307" s="339" t="s">
        <v>679</v>
      </c>
    </row>
    <row r="1308" spans="3:6">
      <c r="C1308" s="546"/>
      <c r="D1308" s="543" t="s">
        <v>2049</v>
      </c>
      <c r="E1308" s="341" t="s">
        <v>2050</v>
      </c>
      <c r="F1308" s="339" t="s">
        <v>679</v>
      </c>
    </row>
    <row r="1309" spans="3:6">
      <c r="C1309" s="546"/>
      <c r="D1309" s="543"/>
      <c r="E1309" s="349" t="s">
        <v>2051</v>
      </c>
      <c r="F1309" s="339" t="s">
        <v>679</v>
      </c>
    </row>
    <row r="1310" spans="3:6">
      <c r="C1310" s="546"/>
      <c r="D1310" s="543"/>
      <c r="E1310" s="349" t="s">
        <v>2052</v>
      </c>
      <c r="F1310" s="339" t="s">
        <v>679</v>
      </c>
    </row>
    <row r="1311" spans="3:6">
      <c r="C1311" s="546"/>
      <c r="D1311" s="543"/>
      <c r="E1311" s="349" t="s">
        <v>2053</v>
      </c>
      <c r="F1311" s="339" t="s">
        <v>679</v>
      </c>
    </row>
    <row r="1312" spans="3:6">
      <c r="C1312" s="546"/>
      <c r="D1312" s="543" t="s">
        <v>2054</v>
      </c>
      <c r="E1312" s="341" t="s">
        <v>2055</v>
      </c>
      <c r="F1312" s="339" t="s">
        <v>679</v>
      </c>
    </row>
    <row r="1313" spans="2:6">
      <c r="C1313" s="546"/>
      <c r="D1313" s="543"/>
      <c r="E1313" s="349" t="s">
        <v>2056</v>
      </c>
      <c r="F1313" s="339" t="s">
        <v>679</v>
      </c>
    </row>
    <row r="1314" spans="2:6">
      <c r="C1314" s="546"/>
      <c r="D1314" s="543"/>
      <c r="E1314" s="349" t="s">
        <v>2057</v>
      </c>
      <c r="F1314" s="339" t="s">
        <v>679</v>
      </c>
    </row>
    <row r="1315" spans="2:6">
      <c r="C1315" s="546"/>
      <c r="D1315" s="543" t="s">
        <v>2058</v>
      </c>
      <c r="E1315" s="341" t="s">
        <v>2059</v>
      </c>
      <c r="F1315" s="339" t="s">
        <v>679</v>
      </c>
    </row>
    <row r="1316" spans="2:6">
      <c r="C1316" s="546"/>
      <c r="D1316" s="543"/>
      <c r="E1316" s="349" t="s">
        <v>2060</v>
      </c>
      <c r="F1316" s="339" t="s">
        <v>679</v>
      </c>
    </row>
    <row r="1317" spans="2:6">
      <c r="C1317" s="546"/>
      <c r="D1317" s="543"/>
      <c r="E1317" s="349" t="s">
        <v>2061</v>
      </c>
      <c r="F1317" s="339" t="s">
        <v>679</v>
      </c>
    </row>
    <row r="1318" spans="2:6">
      <c r="C1318" s="546"/>
      <c r="D1318" s="543"/>
      <c r="E1318" s="349" t="s">
        <v>2062</v>
      </c>
      <c r="F1318" s="339" t="s">
        <v>679</v>
      </c>
    </row>
    <row r="1319" spans="2:6">
      <c r="C1319" s="546"/>
      <c r="D1319" s="543"/>
      <c r="E1319" s="349" t="s">
        <v>2063</v>
      </c>
      <c r="F1319" s="339" t="s">
        <v>679</v>
      </c>
    </row>
    <row r="1320" spans="2:6">
      <c r="C1320" s="546"/>
      <c r="D1320" s="543"/>
      <c r="E1320" s="349" t="s">
        <v>2064</v>
      </c>
      <c r="F1320" s="339" t="s">
        <v>679</v>
      </c>
    </row>
    <row r="1321" spans="2:6">
      <c r="B1321" s="539" t="s">
        <v>423</v>
      </c>
      <c r="C1321" s="540" t="s">
        <v>2065</v>
      </c>
      <c r="D1321" s="544"/>
      <c r="E1321" s="348" t="s">
        <v>2066</v>
      </c>
      <c r="F1321" s="339" t="s">
        <v>679</v>
      </c>
    </row>
    <row r="1322" spans="2:6">
      <c r="C1322" s="546"/>
      <c r="D1322" s="543" t="s">
        <v>2067</v>
      </c>
      <c r="E1322" s="341" t="s">
        <v>2068</v>
      </c>
      <c r="F1322" s="339" t="s">
        <v>679</v>
      </c>
    </row>
    <row r="1323" spans="2:6">
      <c r="C1323" s="546"/>
      <c r="D1323" s="543"/>
      <c r="E1323" s="349" t="s">
        <v>2069</v>
      </c>
      <c r="F1323" s="339" t="s">
        <v>679</v>
      </c>
    </row>
    <row r="1324" spans="2:6">
      <c r="C1324" s="546"/>
      <c r="D1324" s="543"/>
      <c r="E1324" s="349" t="s">
        <v>2070</v>
      </c>
      <c r="F1324" s="339" t="s">
        <v>679</v>
      </c>
    </row>
    <row r="1325" spans="2:6">
      <c r="C1325" s="546"/>
      <c r="D1325" s="543"/>
      <c r="E1325" s="349" t="s">
        <v>2071</v>
      </c>
      <c r="F1325" s="339" t="s">
        <v>679</v>
      </c>
    </row>
    <row r="1326" spans="2:6">
      <c r="C1326" s="546"/>
      <c r="D1326" s="543" t="s">
        <v>2072</v>
      </c>
      <c r="E1326" s="341" t="s">
        <v>2073</v>
      </c>
      <c r="F1326" s="339" t="s">
        <v>679</v>
      </c>
    </row>
    <row r="1327" spans="2:6">
      <c r="C1327" s="546"/>
      <c r="D1327" s="543"/>
      <c r="E1327" s="349" t="s">
        <v>2074</v>
      </c>
      <c r="F1327" s="339" t="s">
        <v>679</v>
      </c>
    </row>
    <row r="1328" spans="2:6">
      <c r="C1328" s="546"/>
      <c r="D1328" s="543"/>
      <c r="E1328" s="349" t="s">
        <v>2075</v>
      </c>
      <c r="F1328" s="339" t="s">
        <v>679</v>
      </c>
    </row>
    <row r="1329" spans="2:6">
      <c r="C1329" s="546"/>
      <c r="D1329" s="543"/>
      <c r="E1329" s="349" t="s">
        <v>2076</v>
      </c>
      <c r="F1329" s="339" t="s">
        <v>679</v>
      </c>
    </row>
    <row r="1330" spans="2:6">
      <c r="C1330" s="546"/>
      <c r="D1330" s="543"/>
      <c r="E1330" s="349" t="s">
        <v>2077</v>
      </c>
      <c r="F1330" s="339" t="s">
        <v>679</v>
      </c>
    </row>
    <row r="1331" spans="2:6">
      <c r="C1331" s="546"/>
      <c r="D1331" s="543"/>
      <c r="E1331" s="349" t="s">
        <v>2078</v>
      </c>
      <c r="F1331" s="339" t="s">
        <v>679</v>
      </c>
    </row>
    <row r="1332" spans="2:6">
      <c r="C1332" s="546"/>
      <c r="D1332" s="543" t="s">
        <v>2079</v>
      </c>
      <c r="E1332" s="341" t="s">
        <v>2080</v>
      </c>
      <c r="F1332" s="339" t="s">
        <v>679</v>
      </c>
    </row>
    <row r="1333" spans="2:6">
      <c r="C1333" s="546"/>
      <c r="D1333" s="543"/>
      <c r="E1333" s="349" t="s">
        <v>2081</v>
      </c>
      <c r="F1333" s="339" t="s">
        <v>679</v>
      </c>
    </row>
    <row r="1334" spans="2:6">
      <c r="C1334" s="546"/>
      <c r="D1334" s="543"/>
      <c r="E1334" s="349" t="s">
        <v>2082</v>
      </c>
      <c r="F1334" s="339" t="s">
        <v>679</v>
      </c>
    </row>
    <row r="1335" spans="2:6">
      <c r="C1335" s="546"/>
      <c r="D1335" s="543"/>
      <c r="E1335" s="349" t="s">
        <v>2083</v>
      </c>
      <c r="F1335" s="339" t="s">
        <v>679</v>
      </c>
    </row>
    <row r="1336" spans="2:6">
      <c r="C1336" s="546"/>
      <c r="D1336" s="543" t="s">
        <v>2084</v>
      </c>
      <c r="E1336" s="341" t="s">
        <v>2085</v>
      </c>
      <c r="F1336" s="339" t="s">
        <v>679</v>
      </c>
    </row>
    <row r="1337" spans="2:6">
      <c r="C1337" s="546"/>
      <c r="D1337" s="543"/>
      <c r="E1337" s="349" t="s">
        <v>2086</v>
      </c>
      <c r="F1337" s="339" t="s">
        <v>679</v>
      </c>
    </row>
    <row r="1338" spans="2:6">
      <c r="C1338" s="546"/>
      <c r="D1338" s="543"/>
      <c r="E1338" s="349" t="s">
        <v>2087</v>
      </c>
      <c r="F1338" s="339" t="s">
        <v>679</v>
      </c>
    </row>
    <row r="1339" spans="2:6">
      <c r="C1339" s="546"/>
      <c r="D1339" s="543" t="s">
        <v>2088</v>
      </c>
      <c r="E1339" s="341" t="s">
        <v>2089</v>
      </c>
      <c r="F1339" s="339" t="s">
        <v>679</v>
      </c>
    </row>
    <row r="1340" spans="2:6">
      <c r="C1340" s="546"/>
      <c r="D1340" s="543"/>
      <c r="E1340" s="349" t="s">
        <v>2090</v>
      </c>
      <c r="F1340" s="339" t="s">
        <v>679</v>
      </c>
    </row>
    <row r="1341" spans="2:6">
      <c r="C1341" s="546"/>
      <c r="D1341" s="543"/>
      <c r="E1341" s="349" t="s">
        <v>2091</v>
      </c>
      <c r="F1341" s="339" t="s">
        <v>679</v>
      </c>
    </row>
    <row r="1342" spans="2:6">
      <c r="C1342" s="546"/>
      <c r="D1342" s="543"/>
      <c r="E1342" s="349" t="s">
        <v>2092</v>
      </c>
      <c r="F1342" s="339" t="s">
        <v>679</v>
      </c>
    </row>
    <row r="1343" spans="2:6">
      <c r="B1343" s="539" t="s">
        <v>423</v>
      </c>
      <c r="C1343" s="540" t="s">
        <v>2093</v>
      </c>
      <c r="D1343" s="544"/>
      <c r="E1343" s="348" t="s">
        <v>2094</v>
      </c>
      <c r="F1343" s="339" t="s">
        <v>679</v>
      </c>
    </row>
    <row r="1344" spans="2:6">
      <c r="C1344" s="546"/>
      <c r="D1344" s="543" t="s">
        <v>2095</v>
      </c>
      <c r="E1344" s="341" t="s">
        <v>2096</v>
      </c>
      <c r="F1344" s="339" t="s">
        <v>679</v>
      </c>
    </row>
    <row r="1345" spans="3:6">
      <c r="C1345" s="546"/>
      <c r="D1345" s="543"/>
      <c r="E1345" s="349" t="s">
        <v>2097</v>
      </c>
      <c r="F1345" s="339" t="s">
        <v>679</v>
      </c>
    </row>
    <row r="1346" spans="3:6">
      <c r="C1346" s="546"/>
      <c r="D1346" s="543"/>
      <c r="E1346" s="349" t="s">
        <v>2098</v>
      </c>
      <c r="F1346" s="339" t="s">
        <v>679</v>
      </c>
    </row>
    <row r="1347" spans="3:6">
      <c r="C1347" s="546"/>
      <c r="D1347" s="543"/>
      <c r="E1347" s="349" t="s">
        <v>2099</v>
      </c>
      <c r="F1347" s="339" t="s">
        <v>679</v>
      </c>
    </row>
    <row r="1348" spans="3:6">
      <c r="C1348" s="546"/>
      <c r="D1348" s="543" t="s">
        <v>2100</v>
      </c>
      <c r="E1348" s="341" t="s">
        <v>2101</v>
      </c>
      <c r="F1348" s="339" t="s">
        <v>679</v>
      </c>
    </row>
    <row r="1349" spans="3:6">
      <c r="C1349" s="546"/>
      <c r="D1349" s="543"/>
      <c r="E1349" s="349" t="s">
        <v>2102</v>
      </c>
      <c r="F1349" s="339" t="s">
        <v>679</v>
      </c>
    </row>
    <row r="1350" spans="3:6">
      <c r="C1350" s="546"/>
      <c r="D1350" s="543"/>
      <c r="E1350" s="349" t="s">
        <v>2103</v>
      </c>
      <c r="F1350" s="339" t="s">
        <v>679</v>
      </c>
    </row>
    <row r="1351" spans="3:6">
      <c r="C1351" s="546"/>
      <c r="D1351" s="543"/>
      <c r="E1351" s="349" t="s">
        <v>2104</v>
      </c>
      <c r="F1351" s="339" t="s">
        <v>679</v>
      </c>
    </row>
    <row r="1352" spans="3:6">
      <c r="C1352" s="546"/>
      <c r="D1352" s="543"/>
      <c r="E1352" s="349" t="s">
        <v>2105</v>
      </c>
      <c r="F1352" s="339" t="s">
        <v>679</v>
      </c>
    </row>
    <row r="1353" spans="3:6">
      <c r="C1353" s="546"/>
      <c r="D1353" s="543"/>
      <c r="E1353" s="349" t="s">
        <v>2106</v>
      </c>
      <c r="F1353" s="339" t="s">
        <v>679</v>
      </c>
    </row>
    <row r="1354" spans="3:6">
      <c r="C1354" s="546"/>
      <c r="D1354" s="543"/>
      <c r="E1354" s="349" t="s">
        <v>2107</v>
      </c>
      <c r="F1354" s="339" t="s">
        <v>679</v>
      </c>
    </row>
    <row r="1355" spans="3:6">
      <c r="C1355" s="546"/>
      <c r="D1355" s="543" t="s">
        <v>2108</v>
      </c>
      <c r="E1355" s="341" t="s">
        <v>2109</v>
      </c>
      <c r="F1355" s="339" t="s">
        <v>679</v>
      </c>
    </row>
    <row r="1356" spans="3:6">
      <c r="C1356" s="546"/>
      <c r="D1356" s="543"/>
      <c r="E1356" s="349" t="s">
        <v>2110</v>
      </c>
      <c r="F1356" s="339" t="s">
        <v>679</v>
      </c>
    </row>
    <row r="1357" spans="3:6">
      <c r="C1357" s="546"/>
      <c r="D1357" s="543"/>
      <c r="E1357" s="349" t="s">
        <v>2111</v>
      </c>
      <c r="F1357" s="339" t="s">
        <v>679</v>
      </c>
    </row>
    <row r="1358" spans="3:6">
      <c r="C1358" s="546"/>
      <c r="D1358" s="543"/>
      <c r="E1358" s="349" t="s">
        <v>2112</v>
      </c>
      <c r="F1358" s="339" t="s">
        <v>679</v>
      </c>
    </row>
    <row r="1359" spans="3:6">
      <c r="C1359" s="546"/>
      <c r="D1359" s="543"/>
      <c r="E1359" s="349" t="s">
        <v>2113</v>
      </c>
      <c r="F1359" s="339" t="s">
        <v>679</v>
      </c>
    </row>
    <row r="1360" spans="3:6">
      <c r="C1360" s="546"/>
      <c r="D1360" s="543" t="s">
        <v>2114</v>
      </c>
      <c r="E1360" s="341" t="s">
        <v>2115</v>
      </c>
      <c r="F1360" s="339" t="s">
        <v>679</v>
      </c>
    </row>
    <row r="1361" spans="2:6">
      <c r="C1361" s="546"/>
      <c r="D1361" s="543"/>
      <c r="E1361" s="349" t="s">
        <v>2116</v>
      </c>
      <c r="F1361" s="339" t="s">
        <v>679</v>
      </c>
    </row>
    <row r="1362" spans="2:6">
      <c r="C1362" s="546"/>
      <c r="D1362" s="543"/>
      <c r="E1362" s="349" t="s">
        <v>2117</v>
      </c>
      <c r="F1362" s="339" t="s">
        <v>679</v>
      </c>
    </row>
    <row r="1363" spans="2:6">
      <c r="C1363" s="546"/>
      <c r="D1363" s="543" t="s">
        <v>2118</v>
      </c>
      <c r="E1363" s="341" t="s">
        <v>2119</v>
      </c>
      <c r="F1363" s="339" t="s">
        <v>679</v>
      </c>
    </row>
    <row r="1364" spans="2:6">
      <c r="C1364" s="546"/>
      <c r="D1364" s="543"/>
      <c r="E1364" s="349" t="s">
        <v>2120</v>
      </c>
      <c r="F1364" s="339" t="s">
        <v>679</v>
      </c>
    </row>
    <row r="1365" spans="2:6">
      <c r="C1365" s="546"/>
      <c r="D1365" s="543"/>
      <c r="E1365" s="349" t="s">
        <v>2121</v>
      </c>
      <c r="F1365" s="339" t="s">
        <v>679</v>
      </c>
    </row>
    <row r="1366" spans="2:6">
      <c r="C1366" s="546"/>
      <c r="D1366" s="543"/>
      <c r="E1366" s="349" t="s">
        <v>2122</v>
      </c>
      <c r="F1366" s="339" t="s">
        <v>679</v>
      </c>
    </row>
    <row r="1367" spans="2:6">
      <c r="C1367" s="546"/>
      <c r="D1367" s="543"/>
      <c r="E1367" s="349" t="s">
        <v>2123</v>
      </c>
      <c r="F1367" s="339" t="s">
        <v>679</v>
      </c>
    </row>
    <row r="1368" spans="2:6">
      <c r="C1368" s="546"/>
      <c r="D1368" s="543"/>
      <c r="E1368" s="349" t="s">
        <v>2124</v>
      </c>
      <c r="F1368" s="339" t="s">
        <v>679</v>
      </c>
    </row>
    <row r="1369" spans="2:6">
      <c r="C1369" s="546"/>
      <c r="D1369" s="543"/>
      <c r="E1369" s="349" t="s">
        <v>2125</v>
      </c>
      <c r="F1369" s="339" t="s">
        <v>679</v>
      </c>
    </row>
    <row r="1370" spans="2:6">
      <c r="C1370" s="546"/>
      <c r="D1370" s="543"/>
      <c r="E1370" s="349" t="s">
        <v>2126</v>
      </c>
      <c r="F1370" s="339" t="s">
        <v>679</v>
      </c>
    </row>
    <row r="1371" spans="2:6">
      <c r="C1371" s="546"/>
      <c r="D1371" s="543"/>
      <c r="E1371" s="349" t="s">
        <v>2127</v>
      </c>
      <c r="F1371" s="339" t="s">
        <v>679</v>
      </c>
    </row>
    <row r="1372" spans="2:6">
      <c r="C1372" s="546"/>
      <c r="D1372" s="543"/>
      <c r="E1372" s="349" t="s">
        <v>2128</v>
      </c>
      <c r="F1372" s="339" t="s">
        <v>679</v>
      </c>
    </row>
    <row r="1373" spans="2:6">
      <c r="B1373" s="539" t="s">
        <v>423</v>
      </c>
      <c r="C1373" s="540" t="s">
        <v>2129</v>
      </c>
      <c r="D1373" s="544"/>
      <c r="E1373" s="348" t="s">
        <v>2130</v>
      </c>
      <c r="F1373" s="339" t="s">
        <v>679</v>
      </c>
    </row>
    <row r="1374" spans="2:6">
      <c r="C1374" s="546"/>
      <c r="D1374" s="543" t="s">
        <v>2131</v>
      </c>
      <c r="E1374" s="341" t="s">
        <v>2132</v>
      </c>
      <c r="F1374" s="339" t="s">
        <v>679</v>
      </c>
    </row>
    <row r="1375" spans="2:6">
      <c r="C1375" s="546"/>
      <c r="D1375" s="543"/>
      <c r="E1375" s="349" t="s">
        <v>2133</v>
      </c>
      <c r="F1375" s="339" t="s">
        <v>679</v>
      </c>
    </row>
    <row r="1376" spans="2:6">
      <c r="C1376" s="546"/>
      <c r="D1376" s="543"/>
      <c r="E1376" s="349" t="s">
        <v>2134</v>
      </c>
      <c r="F1376" s="339" t="s">
        <v>679</v>
      </c>
    </row>
    <row r="1377" spans="2:6">
      <c r="C1377" s="546"/>
      <c r="D1377" s="543"/>
      <c r="E1377" s="349" t="s">
        <v>2135</v>
      </c>
      <c r="F1377" s="339" t="s">
        <v>679</v>
      </c>
    </row>
    <row r="1378" spans="2:6">
      <c r="C1378" s="546"/>
      <c r="D1378" s="543" t="s">
        <v>2136</v>
      </c>
      <c r="E1378" s="341" t="s">
        <v>2137</v>
      </c>
      <c r="F1378" s="339" t="s">
        <v>679</v>
      </c>
    </row>
    <row r="1379" spans="2:6">
      <c r="C1379" s="546"/>
      <c r="D1379" s="543"/>
      <c r="E1379" s="349" t="s">
        <v>2138</v>
      </c>
      <c r="F1379" s="339" t="s">
        <v>679</v>
      </c>
    </row>
    <row r="1380" spans="2:6">
      <c r="C1380" s="546"/>
      <c r="D1380" s="543" t="s">
        <v>2139</v>
      </c>
      <c r="E1380" s="341" t="s">
        <v>2140</v>
      </c>
      <c r="F1380" s="339" t="s">
        <v>679</v>
      </c>
    </row>
    <row r="1381" spans="2:6">
      <c r="C1381" s="546"/>
      <c r="D1381" s="543"/>
      <c r="E1381" s="349" t="s">
        <v>2141</v>
      </c>
      <c r="F1381" s="339" t="s">
        <v>679</v>
      </c>
    </row>
    <row r="1382" spans="2:6">
      <c r="B1382" s="539" t="s">
        <v>423</v>
      </c>
      <c r="C1382" s="540" t="s">
        <v>2142</v>
      </c>
      <c r="D1382" s="544"/>
      <c r="E1382" s="348" t="s">
        <v>2143</v>
      </c>
      <c r="F1382" s="339" t="s">
        <v>679</v>
      </c>
    </row>
    <row r="1383" spans="2:6">
      <c r="C1383" s="546"/>
      <c r="D1383" s="543" t="s">
        <v>2144</v>
      </c>
      <c r="E1383" s="341" t="s">
        <v>2145</v>
      </c>
      <c r="F1383" s="339" t="s">
        <v>679</v>
      </c>
    </row>
    <row r="1384" spans="2:6">
      <c r="C1384" s="546"/>
      <c r="D1384" s="543"/>
      <c r="E1384" s="349" t="s">
        <v>2146</v>
      </c>
      <c r="F1384" s="339" t="s">
        <v>679</v>
      </c>
    </row>
    <row r="1385" spans="2:6">
      <c r="C1385" s="546"/>
      <c r="D1385" s="543"/>
      <c r="E1385" s="349" t="s">
        <v>2147</v>
      </c>
      <c r="F1385" s="339" t="s">
        <v>679</v>
      </c>
    </row>
    <row r="1386" spans="2:6">
      <c r="C1386" s="546"/>
      <c r="D1386" s="543"/>
      <c r="E1386" s="349" t="s">
        <v>2148</v>
      </c>
      <c r="F1386" s="339" t="s">
        <v>679</v>
      </c>
    </row>
    <row r="1387" spans="2:6">
      <c r="C1387" s="546"/>
      <c r="D1387" s="543" t="s">
        <v>2149</v>
      </c>
      <c r="E1387" s="341" t="s">
        <v>2150</v>
      </c>
      <c r="F1387" s="339" t="s">
        <v>679</v>
      </c>
    </row>
    <row r="1388" spans="2:6">
      <c r="C1388" s="546"/>
      <c r="D1388" s="543"/>
      <c r="E1388" s="349" t="s">
        <v>2151</v>
      </c>
      <c r="F1388" s="339" t="s">
        <v>679</v>
      </c>
    </row>
    <row r="1389" spans="2:6">
      <c r="C1389" s="546"/>
      <c r="D1389" s="543"/>
      <c r="E1389" s="349" t="s">
        <v>2152</v>
      </c>
      <c r="F1389" s="339" t="s">
        <v>679</v>
      </c>
    </row>
    <row r="1390" spans="2:6">
      <c r="C1390" s="546"/>
      <c r="D1390" s="543" t="s">
        <v>2153</v>
      </c>
      <c r="E1390" s="341" t="s">
        <v>2154</v>
      </c>
      <c r="F1390" s="339" t="s">
        <v>679</v>
      </c>
    </row>
    <row r="1391" spans="2:6">
      <c r="C1391" s="546"/>
      <c r="D1391" s="543"/>
      <c r="E1391" s="349" t="s">
        <v>2155</v>
      </c>
      <c r="F1391" s="339" t="s">
        <v>679</v>
      </c>
    </row>
    <row r="1392" spans="2:6">
      <c r="C1392" s="546"/>
      <c r="D1392" s="543" t="s">
        <v>2156</v>
      </c>
      <c r="E1392" s="341" t="s">
        <v>2157</v>
      </c>
      <c r="F1392" s="339" t="s">
        <v>679</v>
      </c>
    </row>
    <row r="1393" spans="2:6">
      <c r="C1393" s="546"/>
      <c r="D1393" s="543"/>
      <c r="E1393" s="349" t="s">
        <v>2158</v>
      </c>
      <c r="F1393" s="339" t="s">
        <v>679</v>
      </c>
    </row>
    <row r="1394" spans="2:6">
      <c r="C1394" s="546"/>
      <c r="D1394" s="543"/>
      <c r="E1394" s="349" t="s">
        <v>2159</v>
      </c>
      <c r="F1394" s="339" t="s">
        <v>679</v>
      </c>
    </row>
    <row r="1395" spans="2:6">
      <c r="C1395" s="546"/>
      <c r="D1395" s="543" t="s">
        <v>2160</v>
      </c>
      <c r="E1395" s="341" t="s">
        <v>2161</v>
      </c>
      <c r="F1395" s="339" t="s">
        <v>679</v>
      </c>
    </row>
    <row r="1396" spans="2:6">
      <c r="C1396" s="546"/>
      <c r="D1396" s="543"/>
      <c r="E1396" s="349" t="s">
        <v>2162</v>
      </c>
      <c r="F1396" s="339" t="s">
        <v>679</v>
      </c>
    </row>
    <row r="1397" spans="2:6">
      <c r="C1397" s="546"/>
      <c r="D1397" s="543"/>
      <c r="E1397" s="349" t="s">
        <v>2163</v>
      </c>
      <c r="F1397" s="339" t="s">
        <v>679</v>
      </c>
    </row>
    <row r="1398" spans="2:6">
      <c r="C1398" s="546"/>
      <c r="D1398" s="543" t="s">
        <v>2164</v>
      </c>
      <c r="E1398" s="341" t="s">
        <v>2165</v>
      </c>
      <c r="F1398" s="339" t="s">
        <v>679</v>
      </c>
    </row>
    <row r="1399" spans="2:6">
      <c r="C1399" s="546"/>
      <c r="D1399" s="543"/>
      <c r="E1399" s="349" t="s">
        <v>2166</v>
      </c>
      <c r="F1399" s="339" t="s">
        <v>679</v>
      </c>
    </row>
    <row r="1400" spans="2:6">
      <c r="C1400" s="546"/>
      <c r="D1400" s="543"/>
      <c r="E1400" s="349" t="s">
        <v>2167</v>
      </c>
      <c r="F1400" s="339" t="s">
        <v>679</v>
      </c>
    </row>
    <row r="1401" spans="2:6">
      <c r="C1401" s="546"/>
      <c r="D1401" s="543"/>
      <c r="E1401" s="349" t="s">
        <v>2168</v>
      </c>
      <c r="F1401" s="339" t="s">
        <v>679</v>
      </c>
    </row>
    <row r="1402" spans="2:6">
      <c r="C1402" s="546"/>
      <c r="D1402" s="543"/>
      <c r="E1402" s="349" t="s">
        <v>2169</v>
      </c>
      <c r="F1402" s="339" t="s">
        <v>679</v>
      </c>
    </row>
    <row r="1403" spans="2:6">
      <c r="B1403" s="539" t="s">
        <v>423</v>
      </c>
      <c r="C1403" s="540" t="s">
        <v>2170</v>
      </c>
      <c r="D1403" s="544"/>
      <c r="E1403" s="348" t="s">
        <v>2171</v>
      </c>
      <c r="F1403" s="339" t="s">
        <v>679</v>
      </c>
    </row>
    <row r="1404" spans="2:6">
      <c r="C1404" s="546"/>
      <c r="D1404" s="543" t="s">
        <v>2172</v>
      </c>
      <c r="E1404" s="341" t="s">
        <v>2173</v>
      </c>
      <c r="F1404" s="339" t="s">
        <v>679</v>
      </c>
    </row>
    <row r="1405" spans="2:6">
      <c r="C1405" s="546"/>
      <c r="D1405" s="543"/>
      <c r="E1405" s="349" t="s">
        <v>2174</v>
      </c>
      <c r="F1405" s="339" t="s">
        <v>679</v>
      </c>
    </row>
    <row r="1406" spans="2:6">
      <c r="C1406" s="546"/>
      <c r="D1406" s="543"/>
      <c r="E1406" s="349" t="s">
        <v>2175</v>
      </c>
      <c r="F1406" s="339" t="s">
        <v>679</v>
      </c>
    </row>
    <row r="1407" spans="2:6">
      <c r="C1407" s="546"/>
      <c r="D1407" s="543"/>
      <c r="E1407" s="349" t="s">
        <v>2176</v>
      </c>
      <c r="F1407" s="339" t="s">
        <v>679</v>
      </c>
    </row>
    <row r="1408" spans="2:6">
      <c r="C1408" s="546"/>
      <c r="D1408" s="543" t="s">
        <v>2177</v>
      </c>
      <c r="E1408" s="341" t="s">
        <v>2178</v>
      </c>
      <c r="F1408" s="339" t="s">
        <v>679</v>
      </c>
    </row>
    <row r="1409" spans="3:6">
      <c r="C1409" s="546"/>
      <c r="D1409" s="543"/>
      <c r="E1409" s="349" t="s">
        <v>2179</v>
      </c>
      <c r="F1409" s="339" t="s">
        <v>679</v>
      </c>
    </row>
    <row r="1410" spans="3:6">
      <c r="C1410" s="546"/>
      <c r="D1410" s="543" t="s">
        <v>2180</v>
      </c>
      <c r="E1410" s="341" t="s">
        <v>2181</v>
      </c>
      <c r="F1410" s="339" t="s">
        <v>679</v>
      </c>
    </row>
    <row r="1411" spans="3:6">
      <c r="C1411" s="546"/>
      <c r="D1411" s="543"/>
      <c r="E1411" s="349" t="s">
        <v>2182</v>
      </c>
      <c r="F1411" s="339" t="s">
        <v>679</v>
      </c>
    </row>
    <row r="1412" spans="3:6">
      <c r="C1412" s="546"/>
      <c r="D1412" s="543"/>
      <c r="E1412" s="349" t="s">
        <v>2183</v>
      </c>
      <c r="F1412" s="339" t="s">
        <v>679</v>
      </c>
    </row>
    <row r="1413" spans="3:6">
      <c r="C1413" s="546"/>
      <c r="D1413" s="543" t="s">
        <v>2184</v>
      </c>
      <c r="E1413" s="341" t="s">
        <v>2185</v>
      </c>
      <c r="F1413" s="339" t="s">
        <v>679</v>
      </c>
    </row>
    <row r="1414" spans="3:6">
      <c r="C1414" s="546"/>
      <c r="D1414" s="543"/>
      <c r="E1414" s="349" t="s">
        <v>2186</v>
      </c>
      <c r="F1414" s="339" t="s">
        <v>679</v>
      </c>
    </row>
    <row r="1415" spans="3:6">
      <c r="C1415" s="546"/>
      <c r="D1415" s="543"/>
      <c r="E1415" s="349" t="s">
        <v>2187</v>
      </c>
      <c r="F1415" s="339" t="s">
        <v>679</v>
      </c>
    </row>
    <row r="1416" spans="3:6">
      <c r="C1416" s="546"/>
      <c r="D1416" s="543" t="s">
        <v>2188</v>
      </c>
      <c r="E1416" s="341" t="s">
        <v>2189</v>
      </c>
      <c r="F1416" s="339" t="s">
        <v>679</v>
      </c>
    </row>
    <row r="1417" spans="3:6">
      <c r="C1417" s="546"/>
      <c r="D1417" s="543"/>
      <c r="E1417" s="349" t="s">
        <v>2190</v>
      </c>
      <c r="F1417" s="339" t="s">
        <v>679</v>
      </c>
    </row>
    <row r="1418" spans="3:6">
      <c r="C1418" s="546"/>
      <c r="D1418" s="543" t="s">
        <v>2191</v>
      </c>
      <c r="E1418" s="341" t="s">
        <v>2192</v>
      </c>
      <c r="F1418" s="339" t="s">
        <v>679</v>
      </c>
    </row>
    <row r="1419" spans="3:6">
      <c r="C1419" s="546"/>
      <c r="D1419" s="543"/>
      <c r="E1419" s="349" t="s">
        <v>2193</v>
      </c>
      <c r="F1419" s="339" t="s">
        <v>679</v>
      </c>
    </row>
    <row r="1420" spans="3:6">
      <c r="C1420" s="546"/>
      <c r="D1420" s="543" t="s">
        <v>2194</v>
      </c>
      <c r="E1420" s="341" t="s">
        <v>2195</v>
      </c>
      <c r="F1420" s="339" t="s">
        <v>679</v>
      </c>
    </row>
    <row r="1421" spans="3:6">
      <c r="C1421" s="546"/>
      <c r="D1421" s="543"/>
      <c r="E1421" s="349" t="s">
        <v>2196</v>
      </c>
      <c r="F1421" s="339" t="s">
        <v>679</v>
      </c>
    </row>
    <row r="1422" spans="3:6">
      <c r="C1422" s="546"/>
      <c r="D1422" s="543"/>
      <c r="E1422" s="349" t="s">
        <v>2197</v>
      </c>
      <c r="F1422" s="339" t="s">
        <v>679</v>
      </c>
    </row>
    <row r="1423" spans="3:6">
      <c r="C1423" s="546"/>
      <c r="D1423" s="543"/>
      <c r="E1423" s="349" t="s">
        <v>2198</v>
      </c>
      <c r="F1423" s="339" t="s">
        <v>679</v>
      </c>
    </row>
    <row r="1424" spans="3:6">
      <c r="C1424" s="546"/>
      <c r="D1424" s="543"/>
      <c r="E1424" s="349" t="s">
        <v>2199</v>
      </c>
      <c r="F1424" s="339" t="s">
        <v>679</v>
      </c>
    </row>
    <row r="1425" spans="2:6">
      <c r="C1425" s="546"/>
      <c r="D1425" s="543" t="s">
        <v>2200</v>
      </c>
      <c r="E1425" s="341" t="s">
        <v>2201</v>
      </c>
      <c r="F1425" s="339" t="s">
        <v>679</v>
      </c>
    </row>
    <row r="1426" spans="2:6">
      <c r="C1426" s="546"/>
      <c r="D1426" s="543"/>
      <c r="E1426" s="349" t="s">
        <v>2202</v>
      </c>
      <c r="F1426" s="339" t="s">
        <v>679</v>
      </c>
    </row>
    <row r="1427" spans="2:6">
      <c r="C1427" s="546"/>
      <c r="D1427" s="543"/>
      <c r="E1427" s="349" t="s">
        <v>2203</v>
      </c>
      <c r="F1427" s="339" t="s">
        <v>679</v>
      </c>
    </row>
    <row r="1428" spans="2:6">
      <c r="C1428" s="546"/>
      <c r="D1428" s="543"/>
      <c r="E1428" s="349" t="s">
        <v>2204</v>
      </c>
      <c r="F1428" s="339" t="s">
        <v>679</v>
      </c>
    </row>
    <row r="1429" spans="2:6">
      <c r="C1429" s="546"/>
      <c r="D1429" s="543"/>
      <c r="E1429" s="349" t="s">
        <v>2205</v>
      </c>
      <c r="F1429" s="339" t="s">
        <v>679</v>
      </c>
    </row>
    <row r="1430" spans="2:6">
      <c r="C1430" s="546"/>
      <c r="D1430" s="543"/>
      <c r="E1430" s="349" t="s">
        <v>2206</v>
      </c>
      <c r="F1430" s="339" t="s">
        <v>679</v>
      </c>
    </row>
    <row r="1431" spans="2:6">
      <c r="C1431" s="546"/>
      <c r="D1431" s="543"/>
      <c r="E1431" s="349" t="s">
        <v>2207</v>
      </c>
      <c r="F1431" s="339" t="s">
        <v>679</v>
      </c>
    </row>
    <row r="1432" spans="2:6">
      <c r="C1432" s="546"/>
      <c r="D1432" s="543"/>
      <c r="E1432" s="349" t="s">
        <v>2208</v>
      </c>
      <c r="F1432" s="339" t="s">
        <v>679</v>
      </c>
    </row>
    <row r="1433" spans="2:6">
      <c r="C1433" s="546"/>
      <c r="D1433" s="543"/>
      <c r="E1433" s="349" t="s">
        <v>2209</v>
      </c>
      <c r="F1433" s="339" t="s">
        <v>679</v>
      </c>
    </row>
    <row r="1434" spans="2:6">
      <c r="C1434" s="546"/>
      <c r="D1434" s="543"/>
      <c r="E1434" s="349" t="s">
        <v>2210</v>
      </c>
      <c r="F1434" s="339" t="s">
        <v>679</v>
      </c>
    </row>
    <row r="1435" spans="2:6">
      <c r="B1435" s="539" t="s">
        <v>423</v>
      </c>
      <c r="C1435" s="540" t="s">
        <v>2211</v>
      </c>
      <c r="D1435" s="544"/>
      <c r="E1435" s="348" t="s">
        <v>2212</v>
      </c>
      <c r="F1435" s="339" t="s">
        <v>679</v>
      </c>
    </row>
    <row r="1436" spans="2:6">
      <c r="C1436" s="546"/>
      <c r="D1436" s="543" t="s">
        <v>2213</v>
      </c>
      <c r="E1436" s="341" t="s">
        <v>2214</v>
      </c>
      <c r="F1436" s="339" t="s">
        <v>679</v>
      </c>
    </row>
    <row r="1437" spans="2:6">
      <c r="C1437" s="546"/>
      <c r="D1437" s="543"/>
      <c r="E1437" s="349" t="s">
        <v>2215</v>
      </c>
      <c r="F1437" s="339" t="s">
        <v>679</v>
      </c>
    </row>
    <row r="1438" spans="2:6">
      <c r="C1438" s="546"/>
      <c r="D1438" s="543"/>
      <c r="E1438" s="349" t="s">
        <v>2216</v>
      </c>
      <c r="F1438" s="339" t="s">
        <v>679</v>
      </c>
    </row>
    <row r="1439" spans="2:6">
      <c r="C1439" s="546"/>
      <c r="D1439" s="543"/>
      <c r="E1439" s="349" t="s">
        <v>2217</v>
      </c>
      <c r="F1439" s="339" t="s">
        <v>679</v>
      </c>
    </row>
    <row r="1440" spans="2:6">
      <c r="C1440" s="546"/>
      <c r="D1440" s="543" t="s">
        <v>2218</v>
      </c>
      <c r="E1440" s="341" t="s">
        <v>2219</v>
      </c>
      <c r="F1440" s="339" t="s">
        <v>679</v>
      </c>
    </row>
    <row r="1441" spans="2:6">
      <c r="C1441" s="546"/>
      <c r="D1441" s="543"/>
      <c r="E1441" s="349" t="s">
        <v>2220</v>
      </c>
      <c r="F1441" s="339" t="s">
        <v>679</v>
      </c>
    </row>
    <row r="1442" spans="2:6">
      <c r="C1442" s="546"/>
      <c r="D1442" s="543"/>
      <c r="E1442" s="349" t="s">
        <v>2221</v>
      </c>
      <c r="F1442" s="339" t="s">
        <v>679</v>
      </c>
    </row>
    <row r="1443" spans="2:6">
      <c r="C1443" s="546"/>
      <c r="D1443" s="543"/>
      <c r="E1443" s="349" t="s">
        <v>2222</v>
      </c>
      <c r="F1443" s="339" t="s">
        <v>679</v>
      </c>
    </row>
    <row r="1444" spans="2:6">
      <c r="C1444" s="546"/>
      <c r="D1444" s="543"/>
      <c r="E1444" s="349" t="s">
        <v>2223</v>
      </c>
      <c r="F1444" s="339" t="s">
        <v>679</v>
      </c>
    </row>
    <row r="1445" spans="2:6">
      <c r="C1445" s="546"/>
      <c r="D1445" s="543" t="s">
        <v>2224</v>
      </c>
      <c r="E1445" s="341" t="s">
        <v>2225</v>
      </c>
      <c r="F1445" s="339" t="s">
        <v>679</v>
      </c>
    </row>
    <row r="1446" spans="2:6">
      <c r="C1446" s="546"/>
      <c r="D1446" s="543"/>
      <c r="E1446" s="349" t="s">
        <v>2226</v>
      </c>
      <c r="F1446" s="339" t="s">
        <v>679</v>
      </c>
    </row>
    <row r="1447" spans="2:6">
      <c r="C1447" s="546"/>
      <c r="D1447" s="543" t="s">
        <v>2227</v>
      </c>
      <c r="E1447" s="341" t="s">
        <v>2228</v>
      </c>
      <c r="F1447" s="339" t="s">
        <v>679</v>
      </c>
    </row>
    <row r="1448" spans="2:6">
      <c r="C1448" s="546"/>
      <c r="D1448" s="543"/>
      <c r="E1448" s="349" t="s">
        <v>2229</v>
      </c>
      <c r="F1448" s="339" t="s">
        <v>679</v>
      </c>
    </row>
    <row r="1449" spans="2:6">
      <c r="C1449" s="546"/>
      <c r="D1449" s="543"/>
      <c r="E1449" s="349" t="s">
        <v>2230</v>
      </c>
      <c r="F1449" s="339" t="s">
        <v>679</v>
      </c>
    </row>
    <row r="1450" spans="2:6">
      <c r="C1450" s="546"/>
      <c r="D1450" s="543"/>
      <c r="E1450" s="349" t="s">
        <v>2231</v>
      </c>
      <c r="F1450" s="339" t="s">
        <v>679</v>
      </c>
    </row>
    <row r="1451" spans="2:6">
      <c r="C1451" s="546"/>
      <c r="D1451" s="543"/>
      <c r="E1451" s="349" t="s">
        <v>2232</v>
      </c>
      <c r="F1451" s="339" t="s">
        <v>679</v>
      </c>
    </row>
    <row r="1452" spans="2:6">
      <c r="B1452" s="539" t="s">
        <v>423</v>
      </c>
      <c r="C1452" s="540" t="s">
        <v>2233</v>
      </c>
      <c r="D1452" s="544"/>
      <c r="E1452" s="348" t="s">
        <v>2234</v>
      </c>
      <c r="F1452" s="339" t="s">
        <v>679</v>
      </c>
    </row>
    <row r="1453" spans="2:6">
      <c r="C1453" s="546"/>
      <c r="D1453" s="543" t="s">
        <v>2235</v>
      </c>
      <c r="E1453" s="341" t="s">
        <v>2236</v>
      </c>
      <c r="F1453" s="339" t="s">
        <v>679</v>
      </c>
    </row>
    <row r="1454" spans="2:6">
      <c r="C1454" s="546"/>
      <c r="D1454" s="543"/>
      <c r="E1454" s="349" t="s">
        <v>2237</v>
      </c>
      <c r="F1454" s="339" t="s">
        <v>679</v>
      </c>
    </row>
    <row r="1455" spans="2:6">
      <c r="C1455" s="546"/>
      <c r="D1455" s="543"/>
      <c r="E1455" s="349" t="s">
        <v>2238</v>
      </c>
      <c r="F1455" s="339" t="s">
        <v>679</v>
      </c>
    </row>
    <row r="1456" spans="2:6">
      <c r="C1456" s="546"/>
      <c r="D1456" s="543"/>
      <c r="E1456" s="349" t="s">
        <v>2239</v>
      </c>
      <c r="F1456" s="339" t="s">
        <v>679</v>
      </c>
    </row>
    <row r="1457" spans="3:6">
      <c r="C1457" s="546"/>
      <c r="D1457" s="543" t="s">
        <v>2240</v>
      </c>
      <c r="E1457" s="341" t="s">
        <v>2241</v>
      </c>
      <c r="F1457" s="339" t="s">
        <v>679</v>
      </c>
    </row>
    <row r="1458" spans="3:6">
      <c r="C1458" s="546"/>
      <c r="D1458" s="543"/>
      <c r="E1458" s="349" t="s">
        <v>2242</v>
      </c>
      <c r="F1458" s="339" t="s">
        <v>679</v>
      </c>
    </row>
    <row r="1459" spans="3:6">
      <c r="C1459" s="546"/>
      <c r="D1459" s="543"/>
      <c r="E1459" s="349" t="s">
        <v>2243</v>
      </c>
      <c r="F1459" s="339" t="s">
        <v>679</v>
      </c>
    </row>
    <row r="1460" spans="3:6">
      <c r="C1460" s="546"/>
      <c r="D1460" s="543"/>
      <c r="E1460" s="349" t="s">
        <v>2244</v>
      </c>
      <c r="F1460" s="339" t="s">
        <v>679</v>
      </c>
    </row>
    <row r="1461" spans="3:6">
      <c r="C1461" s="546"/>
      <c r="D1461" s="543"/>
      <c r="E1461" s="349" t="s">
        <v>2245</v>
      </c>
      <c r="F1461" s="339" t="s">
        <v>679</v>
      </c>
    </row>
    <row r="1462" spans="3:6">
      <c r="C1462" s="546"/>
      <c r="D1462" s="543" t="s">
        <v>2246</v>
      </c>
      <c r="E1462" s="341" t="s">
        <v>2247</v>
      </c>
      <c r="F1462" s="339" t="s">
        <v>679</v>
      </c>
    </row>
    <row r="1463" spans="3:6">
      <c r="C1463" s="546"/>
      <c r="D1463" s="543"/>
      <c r="E1463" s="349" t="s">
        <v>2248</v>
      </c>
      <c r="F1463" s="339" t="s">
        <v>679</v>
      </c>
    </row>
    <row r="1464" spans="3:6">
      <c r="C1464" s="546"/>
      <c r="D1464" s="543"/>
      <c r="E1464" s="349" t="s">
        <v>2249</v>
      </c>
      <c r="F1464" s="339" t="s">
        <v>679</v>
      </c>
    </row>
    <row r="1465" spans="3:6">
      <c r="C1465" s="546"/>
      <c r="D1465" s="543"/>
      <c r="E1465" s="349" t="s">
        <v>2250</v>
      </c>
      <c r="F1465" s="339" t="s">
        <v>679</v>
      </c>
    </row>
    <row r="1466" spans="3:6">
      <c r="C1466" s="546"/>
      <c r="D1466" s="543"/>
      <c r="E1466" s="349" t="s">
        <v>2251</v>
      </c>
      <c r="F1466" s="339" t="s">
        <v>679</v>
      </c>
    </row>
    <row r="1467" spans="3:6">
      <c r="C1467" s="546"/>
      <c r="D1467" s="543" t="s">
        <v>2252</v>
      </c>
      <c r="E1467" s="341" t="s">
        <v>2253</v>
      </c>
      <c r="F1467" s="339" t="s">
        <v>679</v>
      </c>
    </row>
    <row r="1468" spans="3:6">
      <c r="C1468" s="546"/>
      <c r="D1468" s="543"/>
      <c r="E1468" s="349" t="s">
        <v>2254</v>
      </c>
      <c r="F1468" s="339" t="s">
        <v>679</v>
      </c>
    </row>
    <row r="1469" spans="3:6">
      <c r="C1469" s="546"/>
      <c r="D1469" s="543"/>
      <c r="E1469" s="349" t="s">
        <v>2255</v>
      </c>
      <c r="F1469" s="339" t="s">
        <v>679</v>
      </c>
    </row>
    <row r="1470" spans="3:6">
      <c r="C1470" s="546"/>
      <c r="D1470" s="543"/>
      <c r="E1470" s="349" t="s">
        <v>2256</v>
      </c>
      <c r="F1470" s="339" t="s">
        <v>679</v>
      </c>
    </row>
    <row r="1471" spans="3:6">
      <c r="C1471" s="546"/>
      <c r="D1471" s="543"/>
      <c r="E1471" s="349" t="s">
        <v>2257</v>
      </c>
      <c r="F1471" s="339" t="s">
        <v>679</v>
      </c>
    </row>
    <row r="1472" spans="3:6">
      <c r="C1472" s="546"/>
      <c r="D1472" s="543" t="s">
        <v>2258</v>
      </c>
      <c r="E1472" s="341" t="s">
        <v>2259</v>
      </c>
      <c r="F1472" s="339" t="s">
        <v>679</v>
      </c>
    </row>
    <row r="1473" spans="3:6">
      <c r="C1473" s="546"/>
      <c r="D1473" s="543"/>
      <c r="E1473" s="349" t="s">
        <v>2260</v>
      </c>
      <c r="F1473" s="339" t="s">
        <v>679</v>
      </c>
    </row>
    <row r="1474" spans="3:6">
      <c r="C1474" s="546"/>
      <c r="D1474" s="543"/>
      <c r="E1474" s="349" t="s">
        <v>2261</v>
      </c>
      <c r="F1474" s="339" t="s">
        <v>679</v>
      </c>
    </row>
    <row r="1475" spans="3:6">
      <c r="C1475" s="546"/>
      <c r="D1475" s="543"/>
      <c r="E1475" s="349" t="s">
        <v>2262</v>
      </c>
      <c r="F1475" s="339" t="s">
        <v>679</v>
      </c>
    </row>
    <row r="1476" spans="3:6">
      <c r="C1476" s="546"/>
      <c r="D1476" s="543" t="s">
        <v>2263</v>
      </c>
      <c r="E1476" s="341" t="s">
        <v>2264</v>
      </c>
      <c r="F1476" s="339" t="s">
        <v>679</v>
      </c>
    </row>
    <row r="1477" spans="3:6">
      <c r="C1477" s="546"/>
      <c r="D1477" s="543"/>
      <c r="E1477" s="349" t="s">
        <v>2265</v>
      </c>
      <c r="F1477" s="339" t="s">
        <v>679</v>
      </c>
    </row>
    <row r="1478" spans="3:6">
      <c r="C1478" s="546"/>
      <c r="D1478" s="543"/>
      <c r="E1478" s="349" t="s">
        <v>2266</v>
      </c>
      <c r="F1478" s="339" t="s">
        <v>679</v>
      </c>
    </row>
    <row r="1479" spans="3:6">
      <c r="C1479" s="546"/>
      <c r="D1479" s="543" t="s">
        <v>2267</v>
      </c>
      <c r="E1479" s="341" t="s">
        <v>2268</v>
      </c>
      <c r="F1479" s="339" t="s">
        <v>679</v>
      </c>
    </row>
    <row r="1480" spans="3:6">
      <c r="C1480" s="546"/>
      <c r="D1480" s="543"/>
      <c r="E1480" s="349" t="s">
        <v>2269</v>
      </c>
      <c r="F1480" s="339" t="s">
        <v>679</v>
      </c>
    </row>
    <row r="1481" spans="3:6">
      <c r="C1481" s="546"/>
      <c r="D1481" s="543"/>
      <c r="E1481" s="349" t="s">
        <v>2270</v>
      </c>
      <c r="F1481" s="339" t="s">
        <v>679</v>
      </c>
    </row>
    <row r="1482" spans="3:6">
      <c r="C1482" s="546"/>
      <c r="D1482" s="543"/>
      <c r="E1482" s="349" t="s">
        <v>2271</v>
      </c>
      <c r="F1482" s="339" t="s">
        <v>679</v>
      </c>
    </row>
    <row r="1483" spans="3:6">
      <c r="C1483" s="546"/>
      <c r="D1483" s="543"/>
      <c r="E1483" s="349" t="s">
        <v>2272</v>
      </c>
      <c r="F1483" s="339" t="s">
        <v>679</v>
      </c>
    </row>
    <row r="1484" spans="3:6">
      <c r="C1484" s="546"/>
      <c r="D1484" s="543" t="s">
        <v>2273</v>
      </c>
      <c r="E1484" s="341" t="s">
        <v>2274</v>
      </c>
      <c r="F1484" s="339" t="s">
        <v>679</v>
      </c>
    </row>
    <row r="1485" spans="3:6">
      <c r="C1485" s="546"/>
      <c r="D1485" s="543"/>
      <c r="E1485" s="349" t="s">
        <v>2275</v>
      </c>
      <c r="F1485" s="339" t="s">
        <v>679</v>
      </c>
    </row>
    <row r="1486" spans="3:6">
      <c r="C1486" s="546"/>
      <c r="D1486" s="543"/>
      <c r="E1486" s="349" t="s">
        <v>2276</v>
      </c>
      <c r="F1486" s="339" t="s">
        <v>679</v>
      </c>
    </row>
    <row r="1487" spans="3:6">
      <c r="C1487" s="546"/>
      <c r="D1487" s="543"/>
      <c r="E1487" s="349" t="s">
        <v>2277</v>
      </c>
      <c r="F1487" s="339" t="s">
        <v>679</v>
      </c>
    </row>
    <row r="1488" spans="3:6">
      <c r="C1488" s="546"/>
      <c r="D1488" s="543" t="s">
        <v>2278</v>
      </c>
      <c r="E1488" s="341" t="s">
        <v>2279</v>
      </c>
      <c r="F1488" s="339" t="s">
        <v>679</v>
      </c>
    </row>
    <row r="1489" spans="2:6">
      <c r="C1489" s="546"/>
      <c r="D1489" s="543"/>
      <c r="E1489" s="349" t="s">
        <v>2280</v>
      </c>
      <c r="F1489" s="339" t="s">
        <v>679</v>
      </c>
    </row>
    <row r="1490" spans="2:6">
      <c r="C1490" s="546"/>
      <c r="D1490" s="543"/>
      <c r="E1490" s="349" t="s">
        <v>2281</v>
      </c>
      <c r="F1490" s="339" t="s">
        <v>679</v>
      </c>
    </row>
    <row r="1491" spans="2:6">
      <c r="C1491" s="546"/>
      <c r="D1491" s="543" t="s">
        <v>2282</v>
      </c>
      <c r="E1491" s="341" t="s">
        <v>2283</v>
      </c>
      <c r="F1491" s="339" t="s">
        <v>679</v>
      </c>
    </row>
    <row r="1492" spans="2:6">
      <c r="C1492" s="546"/>
      <c r="D1492" s="543"/>
      <c r="E1492" s="349" t="s">
        <v>2284</v>
      </c>
      <c r="F1492" s="339" t="s">
        <v>679</v>
      </c>
    </row>
    <row r="1493" spans="2:6">
      <c r="C1493" s="546"/>
      <c r="D1493" s="543"/>
      <c r="E1493" s="349" t="s">
        <v>2285</v>
      </c>
      <c r="F1493" s="339" t="s">
        <v>679</v>
      </c>
    </row>
    <row r="1494" spans="2:6">
      <c r="C1494" s="546"/>
      <c r="D1494" s="543"/>
      <c r="E1494" s="349" t="s">
        <v>2286</v>
      </c>
      <c r="F1494" s="339" t="s">
        <v>679</v>
      </c>
    </row>
    <row r="1495" spans="2:6">
      <c r="C1495" s="546"/>
      <c r="D1495" s="543"/>
      <c r="E1495" s="349" t="s">
        <v>2287</v>
      </c>
      <c r="F1495" s="339" t="s">
        <v>679</v>
      </c>
    </row>
    <row r="1496" spans="2:6">
      <c r="C1496" s="546"/>
      <c r="D1496" s="543"/>
      <c r="E1496" s="349" t="s">
        <v>2288</v>
      </c>
      <c r="F1496" s="339" t="s">
        <v>679</v>
      </c>
    </row>
    <row r="1497" spans="2:6">
      <c r="C1497" s="546"/>
      <c r="D1497" s="543"/>
      <c r="E1497" s="349" t="s">
        <v>2289</v>
      </c>
      <c r="F1497" s="339" t="s">
        <v>679</v>
      </c>
    </row>
    <row r="1498" spans="2:6">
      <c r="C1498" s="546"/>
      <c r="D1498" s="543"/>
      <c r="E1498" s="349" t="s">
        <v>2290</v>
      </c>
      <c r="F1498" s="339" t="s">
        <v>679</v>
      </c>
    </row>
    <row r="1499" spans="2:6">
      <c r="C1499" s="546"/>
      <c r="D1499" s="543"/>
      <c r="E1499" s="349" t="s">
        <v>2291</v>
      </c>
      <c r="F1499" s="339" t="s">
        <v>679</v>
      </c>
    </row>
    <row r="1500" spans="2:6">
      <c r="C1500" s="546"/>
      <c r="D1500" s="543"/>
      <c r="E1500" s="349" t="s">
        <v>2292</v>
      </c>
      <c r="F1500" s="339" t="s">
        <v>679</v>
      </c>
    </row>
    <row r="1501" spans="2:6">
      <c r="B1501" s="539" t="s">
        <v>423</v>
      </c>
      <c r="C1501" s="540" t="s">
        <v>2293</v>
      </c>
      <c r="D1501" s="544"/>
      <c r="E1501" s="348" t="s">
        <v>2294</v>
      </c>
      <c r="F1501" s="339" t="s">
        <v>679</v>
      </c>
    </row>
    <row r="1502" spans="2:6">
      <c r="C1502" s="546"/>
      <c r="D1502" s="543" t="s">
        <v>2295</v>
      </c>
      <c r="E1502" s="341" t="s">
        <v>2296</v>
      </c>
      <c r="F1502" s="339" t="s">
        <v>679</v>
      </c>
    </row>
    <row r="1503" spans="2:6">
      <c r="C1503" s="546"/>
      <c r="D1503" s="543"/>
      <c r="E1503" s="349" t="s">
        <v>2297</v>
      </c>
      <c r="F1503" s="339" t="s">
        <v>679</v>
      </c>
    </row>
    <row r="1504" spans="2:6">
      <c r="C1504" s="546"/>
      <c r="D1504" s="543"/>
      <c r="E1504" s="349" t="s">
        <v>2298</v>
      </c>
      <c r="F1504" s="339" t="s">
        <v>679</v>
      </c>
    </row>
    <row r="1505" spans="1:6">
      <c r="C1505" s="546"/>
      <c r="D1505" s="543"/>
      <c r="E1505" s="349" t="s">
        <v>2299</v>
      </c>
      <c r="F1505" s="339" t="s">
        <v>679</v>
      </c>
    </row>
    <row r="1506" spans="1:6">
      <c r="C1506" s="546"/>
      <c r="D1506" s="543" t="s">
        <v>2300</v>
      </c>
      <c r="E1506" s="341" t="s">
        <v>2301</v>
      </c>
      <c r="F1506" s="339" t="s">
        <v>679</v>
      </c>
    </row>
    <row r="1507" spans="1:6">
      <c r="C1507" s="546"/>
      <c r="D1507" s="543"/>
      <c r="E1507" s="349" t="s">
        <v>2302</v>
      </c>
      <c r="F1507" s="339" t="s">
        <v>679</v>
      </c>
    </row>
    <row r="1508" spans="1:6">
      <c r="C1508" s="546"/>
      <c r="D1508" s="543"/>
      <c r="E1508" s="349" t="s">
        <v>2303</v>
      </c>
      <c r="F1508" s="339" t="s">
        <v>679</v>
      </c>
    </row>
    <row r="1509" spans="1:6">
      <c r="C1509" s="546"/>
      <c r="D1509" s="543"/>
      <c r="E1509" s="349" t="s">
        <v>2304</v>
      </c>
      <c r="F1509" s="339" t="s">
        <v>679</v>
      </c>
    </row>
    <row r="1510" spans="1:6">
      <c r="C1510" s="546"/>
      <c r="D1510" s="543"/>
      <c r="E1510" s="349" t="s">
        <v>2305</v>
      </c>
      <c r="F1510" s="339" t="s">
        <v>679</v>
      </c>
    </row>
    <row r="1511" spans="1:6">
      <c r="C1511" s="546"/>
      <c r="D1511" s="543"/>
      <c r="E1511" s="349" t="s">
        <v>2306</v>
      </c>
      <c r="F1511" s="339" t="s">
        <v>679</v>
      </c>
    </row>
    <row r="1512" spans="1:6">
      <c r="C1512" s="546"/>
      <c r="D1512" s="543" t="s">
        <v>2307</v>
      </c>
      <c r="E1512" s="341" t="s">
        <v>2308</v>
      </c>
      <c r="F1512" s="339" t="s">
        <v>679</v>
      </c>
    </row>
    <row r="1513" spans="1:6">
      <c r="C1513" s="546"/>
      <c r="D1513" s="543"/>
      <c r="E1513" s="349" t="s">
        <v>2309</v>
      </c>
      <c r="F1513" s="339" t="s">
        <v>679</v>
      </c>
    </row>
    <row r="1514" spans="1:6">
      <c r="C1514" s="546"/>
      <c r="D1514" s="543" t="s">
        <v>2310</v>
      </c>
      <c r="E1514" s="341" t="s">
        <v>2311</v>
      </c>
      <c r="F1514" s="339" t="s">
        <v>679</v>
      </c>
    </row>
    <row r="1515" spans="1:6">
      <c r="C1515" s="546"/>
      <c r="D1515" s="543"/>
      <c r="E1515" s="349" t="s">
        <v>2312</v>
      </c>
      <c r="F1515" s="339" t="s">
        <v>679</v>
      </c>
    </row>
    <row r="1516" spans="1:6">
      <c r="C1516" s="546"/>
      <c r="D1516" s="543"/>
      <c r="E1516" s="341"/>
      <c r="F1516" s="339"/>
    </row>
    <row r="1517" spans="1:6">
      <c r="C1517" s="546"/>
      <c r="D1517" s="543"/>
      <c r="E1517" s="341"/>
      <c r="F1517" s="339"/>
    </row>
    <row r="1518" spans="1:6" ht="17.25" thickBot="1">
      <c r="A1518" s="340" t="s">
        <v>2313</v>
      </c>
      <c r="C1518" s="546"/>
      <c r="D1518" s="543"/>
      <c r="E1518" s="341"/>
      <c r="F1518" s="339" t="s">
        <v>337</v>
      </c>
    </row>
    <row r="1519" spans="1:6">
      <c r="B1519" s="551" t="s">
        <v>422</v>
      </c>
      <c r="C1519" s="552"/>
      <c r="D1519" s="551"/>
      <c r="E1519" s="342"/>
      <c r="F1519" s="339"/>
    </row>
    <row r="1520" spans="1:6">
      <c r="B1520" s="533" t="s">
        <v>423</v>
      </c>
      <c r="C1520" s="534" t="s">
        <v>2314</v>
      </c>
      <c r="D1520" s="535"/>
      <c r="E1520" s="343" t="s">
        <v>2315</v>
      </c>
      <c r="F1520" s="339" t="s">
        <v>337</v>
      </c>
    </row>
    <row r="1521" spans="2:6">
      <c r="B1521" s="536"/>
      <c r="C1521" s="537"/>
      <c r="D1521" s="538" t="s">
        <v>2316</v>
      </c>
      <c r="E1521" s="344" t="s">
        <v>2317</v>
      </c>
      <c r="F1521" s="339" t="s">
        <v>337</v>
      </c>
    </row>
    <row r="1522" spans="2:6">
      <c r="B1522" s="536"/>
      <c r="C1522" s="537"/>
      <c r="D1522" s="538"/>
      <c r="E1522" s="345" t="s">
        <v>2318</v>
      </c>
      <c r="F1522" s="339" t="s">
        <v>337</v>
      </c>
    </row>
    <row r="1523" spans="2:6">
      <c r="B1523" s="536"/>
      <c r="C1523" s="537"/>
      <c r="D1523" s="538"/>
      <c r="E1523" s="345" t="s">
        <v>2319</v>
      </c>
      <c r="F1523" s="339" t="s">
        <v>337</v>
      </c>
    </row>
    <row r="1524" spans="2:6">
      <c r="B1524" s="536"/>
      <c r="C1524" s="537"/>
      <c r="D1524" s="538" t="s">
        <v>2320</v>
      </c>
      <c r="E1524" s="344" t="s">
        <v>2321</v>
      </c>
      <c r="F1524" s="339" t="s">
        <v>337</v>
      </c>
    </row>
    <row r="1525" spans="2:6">
      <c r="B1525" s="536"/>
      <c r="C1525" s="537"/>
      <c r="D1525" s="538"/>
      <c r="E1525" s="345" t="s">
        <v>2322</v>
      </c>
      <c r="F1525" s="339" t="s">
        <v>337</v>
      </c>
    </row>
    <row r="1526" spans="2:6">
      <c r="B1526" s="536"/>
      <c r="C1526" s="537"/>
      <c r="D1526" s="538" t="s">
        <v>2323</v>
      </c>
      <c r="E1526" s="344" t="s">
        <v>2324</v>
      </c>
      <c r="F1526" s="339" t="s">
        <v>337</v>
      </c>
    </row>
    <row r="1527" spans="2:6">
      <c r="B1527" s="536"/>
      <c r="C1527" s="537"/>
      <c r="D1527" s="538"/>
      <c r="E1527" s="345" t="s">
        <v>2325</v>
      </c>
      <c r="F1527" s="339" t="s">
        <v>337</v>
      </c>
    </row>
    <row r="1528" spans="2:6">
      <c r="B1528" s="536"/>
      <c r="C1528" s="537"/>
      <c r="D1528" s="538"/>
      <c r="E1528" s="345" t="s">
        <v>2326</v>
      </c>
      <c r="F1528" s="339" t="s">
        <v>337</v>
      </c>
    </row>
    <row r="1529" spans="2:6">
      <c r="B1529" s="536"/>
      <c r="C1529" s="537"/>
      <c r="D1529" s="538"/>
      <c r="E1529" s="345" t="s">
        <v>2327</v>
      </c>
      <c r="F1529" s="339" t="s">
        <v>337</v>
      </c>
    </row>
    <row r="1530" spans="2:6">
      <c r="B1530" s="536"/>
      <c r="C1530" s="537"/>
      <c r="D1530" s="538"/>
      <c r="E1530" s="345" t="s">
        <v>2328</v>
      </c>
      <c r="F1530" s="339" t="s">
        <v>337</v>
      </c>
    </row>
    <row r="1531" spans="2:6">
      <c r="B1531" s="533" t="s">
        <v>423</v>
      </c>
      <c r="C1531" s="534" t="s">
        <v>2329</v>
      </c>
      <c r="D1531" s="535"/>
      <c r="E1531" s="343" t="s">
        <v>2330</v>
      </c>
      <c r="F1531" s="339" t="s">
        <v>337</v>
      </c>
    </row>
    <row r="1532" spans="2:6">
      <c r="B1532" s="536"/>
      <c r="C1532" s="537"/>
      <c r="D1532" s="538" t="s">
        <v>2331</v>
      </c>
      <c r="E1532" s="344" t="s">
        <v>2332</v>
      </c>
      <c r="F1532" s="339" t="s">
        <v>337</v>
      </c>
    </row>
    <row r="1533" spans="2:6">
      <c r="B1533" s="536"/>
      <c r="C1533" s="537"/>
      <c r="D1533" s="538"/>
      <c r="E1533" s="345" t="s">
        <v>2333</v>
      </c>
      <c r="F1533" s="339" t="s">
        <v>337</v>
      </c>
    </row>
    <row r="1534" spans="2:6">
      <c r="B1534" s="536"/>
      <c r="C1534" s="537"/>
      <c r="D1534" s="538"/>
      <c r="E1534" s="345" t="s">
        <v>2334</v>
      </c>
      <c r="F1534" s="339" t="s">
        <v>337</v>
      </c>
    </row>
    <row r="1535" spans="2:6">
      <c r="B1535" s="536"/>
      <c r="C1535" s="537"/>
      <c r="D1535" s="538" t="s">
        <v>2335</v>
      </c>
      <c r="E1535" s="344" t="s">
        <v>2336</v>
      </c>
      <c r="F1535" s="339" t="s">
        <v>337</v>
      </c>
    </row>
    <row r="1536" spans="2:6">
      <c r="B1536" s="536"/>
      <c r="C1536" s="537"/>
      <c r="D1536" s="538"/>
      <c r="E1536" s="345" t="s">
        <v>2337</v>
      </c>
      <c r="F1536" s="339" t="s">
        <v>337</v>
      </c>
    </row>
    <row r="1537" spans="2:6">
      <c r="B1537" s="536"/>
      <c r="C1537" s="537"/>
      <c r="D1537" s="538"/>
      <c r="E1537" s="345" t="s">
        <v>2338</v>
      </c>
      <c r="F1537" s="339" t="s">
        <v>337</v>
      </c>
    </row>
    <row r="1538" spans="2:6">
      <c r="B1538" s="536"/>
      <c r="C1538" s="537"/>
      <c r="D1538" s="538"/>
      <c r="E1538" s="345" t="s">
        <v>2339</v>
      </c>
      <c r="F1538" s="339" t="s">
        <v>337</v>
      </c>
    </row>
    <row r="1539" spans="2:6">
      <c r="B1539" s="536"/>
      <c r="C1539" s="537"/>
      <c r="D1539" s="538"/>
      <c r="E1539" s="345" t="s">
        <v>2340</v>
      </c>
      <c r="F1539" s="339" t="s">
        <v>337</v>
      </c>
    </row>
    <row r="1540" spans="2:6">
      <c r="B1540" s="536"/>
      <c r="C1540" s="537"/>
      <c r="D1540" s="538" t="s">
        <v>2341</v>
      </c>
      <c r="E1540" s="344" t="s">
        <v>2342</v>
      </c>
      <c r="F1540" s="339" t="s">
        <v>337</v>
      </c>
    </row>
    <row r="1541" spans="2:6">
      <c r="B1541" s="536"/>
      <c r="C1541" s="537"/>
      <c r="D1541" s="538"/>
      <c r="E1541" s="345" t="s">
        <v>2343</v>
      </c>
      <c r="F1541" s="339" t="s">
        <v>337</v>
      </c>
    </row>
    <row r="1542" spans="2:6">
      <c r="B1542" s="536"/>
      <c r="C1542" s="537"/>
      <c r="D1542" s="538"/>
      <c r="E1542" s="345" t="s">
        <v>2344</v>
      </c>
      <c r="F1542" s="339" t="s">
        <v>337</v>
      </c>
    </row>
    <row r="1543" spans="2:6">
      <c r="B1543" s="536"/>
      <c r="C1543" s="537"/>
      <c r="D1543" s="538"/>
      <c r="E1543" s="345" t="s">
        <v>2345</v>
      </c>
      <c r="F1543" s="339" t="s">
        <v>337</v>
      </c>
    </row>
    <row r="1544" spans="2:6">
      <c r="B1544" s="536"/>
      <c r="C1544" s="537"/>
      <c r="D1544" s="538"/>
      <c r="E1544" s="345" t="s">
        <v>2346</v>
      </c>
      <c r="F1544" s="339" t="s">
        <v>337</v>
      </c>
    </row>
    <row r="1545" spans="2:6">
      <c r="B1545" s="536"/>
      <c r="C1545" s="537"/>
      <c r="D1545" s="538"/>
      <c r="E1545" s="345" t="s">
        <v>2347</v>
      </c>
      <c r="F1545" s="339" t="s">
        <v>337</v>
      </c>
    </row>
    <row r="1546" spans="2:6">
      <c r="B1546" s="533" t="s">
        <v>423</v>
      </c>
      <c r="C1546" s="534" t="s">
        <v>2348</v>
      </c>
      <c r="D1546" s="535"/>
      <c r="E1546" s="343" t="s">
        <v>2349</v>
      </c>
      <c r="F1546" s="339" t="s">
        <v>337</v>
      </c>
    </row>
    <row r="1547" spans="2:6">
      <c r="B1547" s="536"/>
      <c r="C1547" s="537"/>
      <c r="D1547" s="538" t="s">
        <v>2350</v>
      </c>
      <c r="E1547" s="344" t="s">
        <v>2351</v>
      </c>
      <c r="F1547" s="339" t="s">
        <v>337</v>
      </c>
    </row>
    <row r="1548" spans="2:6">
      <c r="B1548" s="536"/>
      <c r="C1548" s="537"/>
      <c r="D1548" s="538"/>
      <c r="E1548" s="345" t="s">
        <v>2352</v>
      </c>
      <c r="F1548" s="339" t="s">
        <v>337</v>
      </c>
    </row>
    <row r="1549" spans="2:6">
      <c r="B1549" s="536"/>
      <c r="C1549" s="537"/>
      <c r="D1549" s="538"/>
      <c r="E1549" s="345" t="s">
        <v>2353</v>
      </c>
      <c r="F1549" s="339" t="s">
        <v>337</v>
      </c>
    </row>
    <row r="1550" spans="2:6">
      <c r="B1550" s="536"/>
      <c r="C1550" s="537"/>
      <c r="D1550" s="538" t="s">
        <v>2354</v>
      </c>
      <c r="E1550" s="344" t="s">
        <v>2355</v>
      </c>
      <c r="F1550" s="339" t="s">
        <v>337</v>
      </c>
    </row>
    <row r="1551" spans="2:6">
      <c r="B1551" s="536"/>
      <c r="C1551" s="537"/>
      <c r="D1551" s="538"/>
      <c r="E1551" s="345" t="s">
        <v>2356</v>
      </c>
      <c r="F1551" s="339" t="s">
        <v>337</v>
      </c>
    </row>
    <row r="1552" spans="2:6">
      <c r="B1552" s="536"/>
      <c r="C1552" s="537"/>
      <c r="D1552" s="538"/>
      <c r="E1552" s="345" t="s">
        <v>2357</v>
      </c>
      <c r="F1552" s="339" t="s">
        <v>337</v>
      </c>
    </row>
    <row r="1553" spans="2:6">
      <c r="B1553" s="536"/>
      <c r="C1553" s="537"/>
      <c r="D1553" s="538" t="s">
        <v>2358</v>
      </c>
      <c r="E1553" s="344" t="s">
        <v>2359</v>
      </c>
      <c r="F1553" s="339" t="s">
        <v>337</v>
      </c>
    </row>
    <row r="1554" spans="2:6">
      <c r="B1554" s="536"/>
      <c r="C1554" s="537"/>
      <c r="D1554" s="538"/>
      <c r="E1554" s="345" t="s">
        <v>2360</v>
      </c>
      <c r="F1554" s="339" t="s">
        <v>337</v>
      </c>
    </row>
    <row r="1555" spans="2:6">
      <c r="B1555" s="536"/>
      <c r="C1555" s="537"/>
      <c r="D1555" s="538" t="s">
        <v>2361</v>
      </c>
      <c r="E1555" s="344" t="s">
        <v>2362</v>
      </c>
      <c r="F1555" s="339" t="s">
        <v>337</v>
      </c>
    </row>
    <row r="1556" spans="2:6">
      <c r="B1556" s="536"/>
      <c r="C1556" s="537"/>
      <c r="D1556" s="538"/>
      <c r="E1556" s="345" t="s">
        <v>2363</v>
      </c>
      <c r="F1556" s="339" t="s">
        <v>337</v>
      </c>
    </row>
    <row r="1557" spans="2:6">
      <c r="B1557" s="536"/>
      <c r="C1557" s="537"/>
      <c r="D1557" s="538"/>
      <c r="E1557" s="345" t="s">
        <v>2364</v>
      </c>
      <c r="F1557" s="339" t="s">
        <v>337</v>
      </c>
    </row>
    <row r="1558" spans="2:6">
      <c r="B1558" s="536"/>
      <c r="C1558" s="537"/>
      <c r="D1558" s="538" t="s">
        <v>2365</v>
      </c>
      <c r="E1558" s="344" t="s">
        <v>2366</v>
      </c>
      <c r="F1558" s="339" t="s">
        <v>337</v>
      </c>
    </row>
    <row r="1559" spans="2:6">
      <c r="B1559" s="536"/>
      <c r="C1559" s="537"/>
      <c r="D1559" s="538"/>
      <c r="E1559" s="345" t="s">
        <v>2367</v>
      </c>
      <c r="F1559" s="339" t="s">
        <v>337</v>
      </c>
    </row>
    <row r="1560" spans="2:6">
      <c r="B1560" s="536"/>
      <c r="C1560" s="537"/>
      <c r="D1560" s="538"/>
      <c r="E1560" s="345" t="s">
        <v>2368</v>
      </c>
      <c r="F1560" s="339" t="s">
        <v>337</v>
      </c>
    </row>
    <row r="1561" spans="2:6">
      <c r="B1561" s="536"/>
      <c r="C1561" s="537"/>
      <c r="D1561" s="538"/>
      <c r="E1561" s="345" t="s">
        <v>2369</v>
      </c>
      <c r="F1561" s="339" t="s">
        <v>337</v>
      </c>
    </row>
    <row r="1562" spans="2:6">
      <c r="B1562" s="536"/>
      <c r="C1562" s="537"/>
      <c r="D1562" s="538"/>
      <c r="E1562" s="345" t="s">
        <v>2370</v>
      </c>
      <c r="F1562" s="339" t="s">
        <v>337</v>
      </c>
    </row>
    <row r="1563" spans="2:6">
      <c r="B1563" s="533" t="s">
        <v>423</v>
      </c>
      <c r="C1563" s="534" t="s">
        <v>2371</v>
      </c>
      <c r="D1563" s="535"/>
      <c r="E1563" s="343" t="s">
        <v>2372</v>
      </c>
      <c r="F1563" s="339" t="s">
        <v>337</v>
      </c>
    </row>
    <row r="1564" spans="2:6">
      <c r="B1564" s="536"/>
      <c r="C1564" s="537"/>
      <c r="D1564" s="538" t="s">
        <v>2373</v>
      </c>
      <c r="E1564" s="344" t="s">
        <v>2374</v>
      </c>
      <c r="F1564" s="339" t="s">
        <v>337</v>
      </c>
    </row>
    <row r="1565" spans="2:6">
      <c r="B1565" s="536"/>
      <c r="C1565" s="537"/>
      <c r="D1565" s="538"/>
      <c r="E1565" s="345" t="s">
        <v>2375</v>
      </c>
      <c r="F1565" s="339" t="s">
        <v>337</v>
      </c>
    </row>
    <row r="1566" spans="2:6">
      <c r="B1566" s="536"/>
      <c r="C1566" s="537"/>
      <c r="D1566" s="538"/>
      <c r="E1566" s="345" t="s">
        <v>2376</v>
      </c>
      <c r="F1566" s="339" t="s">
        <v>337</v>
      </c>
    </row>
    <row r="1567" spans="2:6">
      <c r="B1567" s="536"/>
      <c r="C1567" s="537"/>
      <c r="D1567" s="538" t="s">
        <v>2377</v>
      </c>
      <c r="E1567" s="344" t="s">
        <v>2378</v>
      </c>
      <c r="F1567" s="339" t="s">
        <v>337</v>
      </c>
    </row>
    <row r="1568" spans="2:6">
      <c r="B1568" s="536"/>
      <c r="C1568" s="537"/>
      <c r="D1568" s="538"/>
      <c r="E1568" s="345" t="s">
        <v>2379</v>
      </c>
      <c r="F1568" s="339" t="s">
        <v>337</v>
      </c>
    </row>
    <row r="1569" spans="2:6">
      <c r="B1569" s="536"/>
      <c r="C1569" s="537"/>
      <c r="D1569" s="538"/>
      <c r="E1569" s="345" t="s">
        <v>2380</v>
      </c>
      <c r="F1569" s="339" t="s">
        <v>337</v>
      </c>
    </row>
    <row r="1570" spans="2:6">
      <c r="B1570" s="536"/>
      <c r="C1570" s="537"/>
      <c r="D1570" s="538"/>
      <c r="E1570" s="345" t="s">
        <v>2381</v>
      </c>
      <c r="F1570" s="339" t="s">
        <v>337</v>
      </c>
    </row>
    <row r="1571" spans="2:6">
      <c r="B1571" s="536"/>
      <c r="C1571" s="537"/>
      <c r="D1571" s="538"/>
      <c r="E1571" s="345" t="s">
        <v>2382</v>
      </c>
      <c r="F1571" s="339" t="s">
        <v>337</v>
      </c>
    </row>
    <row r="1572" spans="2:6">
      <c r="B1572" s="536"/>
      <c r="C1572" s="537"/>
      <c r="D1572" s="538" t="s">
        <v>2383</v>
      </c>
      <c r="E1572" s="344" t="s">
        <v>2384</v>
      </c>
      <c r="F1572" s="339" t="s">
        <v>337</v>
      </c>
    </row>
    <row r="1573" spans="2:6">
      <c r="B1573" s="536"/>
      <c r="C1573" s="537"/>
      <c r="D1573" s="538"/>
      <c r="E1573" s="345" t="s">
        <v>2385</v>
      </c>
      <c r="F1573" s="339" t="s">
        <v>337</v>
      </c>
    </row>
    <row r="1574" spans="2:6">
      <c r="B1574" s="536"/>
      <c r="C1574" s="537"/>
      <c r="D1574" s="538"/>
      <c r="E1574" s="345" t="s">
        <v>2386</v>
      </c>
      <c r="F1574" s="339" t="s">
        <v>337</v>
      </c>
    </row>
    <row r="1575" spans="2:6">
      <c r="B1575" s="536"/>
      <c r="C1575" s="537"/>
      <c r="D1575" s="538"/>
      <c r="E1575" s="345" t="s">
        <v>2387</v>
      </c>
      <c r="F1575" s="339" t="s">
        <v>337</v>
      </c>
    </row>
    <row r="1576" spans="2:6">
      <c r="B1576" s="533" t="s">
        <v>423</v>
      </c>
      <c r="C1576" s="534" t="s">
        <v>2388</v>
      </c>
      <c r="D1576" s="535"/>
      <c r="E1576" s="343" t="s">
        <v>2389</v>
      </c>
      <c r="F1576" s="339" t="s">
        <v>337</v>
      </c>
    </row>
    <row r="1577" spans="2:6">
      <c r="B1577" s="536"/>
      <c r="C1577" s="537"/>
      <c r="D1577" s="538" t="s">
        <v>2390</v>
      </c>
      <c r="E1577" s="344" t="s">
        <v>2391</v>
      </c>
      <c r="F1577" s="339" t="s">
        <v>337</v>
      </c>
    </row>
    <row r="1578" spans="2:6">
      <c r="B1578" s="536"/>
      <c r="C1578" s="537"/>
      <c r="D1578" s="538"/>
      <c r="E1578" s="345" t="s">
        <v>2392</v>
      </c>
      <c r="F1578" s="339" t="s">
        <v>337</v>
      </c>
    </row>
    <row r="1579" spans="2:6">
      <c r="B1579" s="536"/>
      <c r="C1579" s="537"/>
      <c r="D1579" s="538"/>
      <c r="E1579" s="345" t="s">
        <v>2393</v>
      </c>
      <c r="F1579" s="339" t="s">
        <v>337</v>
      </c>
    </row>
    <row r="1580" spans="2:6">
      <c r="B1580" s="536"/>
      <c r="C1580" s="537"/>
      <c r="D1580" s="538" t="s">
        <v>2394</v>
      </c>
      <c r="E1580" s="344" t="s">
        <v>2395</v>
      </c>
      <c r="F1580" s="339" t="s">
        <v>337</v>
      </c>
    </row>
    <row r="1581" spans="2:6">
      <c r="B1581" s="536"/>
      <c r="C1581" s="537"/>
      <c r="D1581" s="538"/>
      <c r="E1581" s="345" t="s">
        <v>2396</v>
      </c>
      <c r="F1581" s="339" t="s">
        <v>337</v>
      </c>
    </row>
    <row r="1582" spans="2:6">
      <c r="B1582" s="536"/>
      <c r="C1582" s="537"/>
      <c r="D1582" s="538"/>
      <c r="E1582" s="345" t="s">
        <v>2397</v>
      </c>
      <c r="F1582" s="339" t="s">
        <v>337</v>
      </c>
    </row>
    <row r="1583" spans="2:6">
      <c r="B1583" s="536"/>
      <c r="C1583" s="537"/>
      <c r="D1583" s="538"/>
      <c r="E1583" s="345" t="s">
        <v>2398</v>
      </c>
      <c r="F1583" s="339" t="s">
        <v>337</v>
      </c>
    </row>
    <row r="1584" spans="2:6">
      <c r="B1584" s="536"/>
      <c r="C1584" s="537"/>
      <c r="D1584" s="538"/>
      <c r="E1584" s="345" t="s">
        <v>2399</v>
      </c>
      <c r="F1584" s="339" t="s">
        <v>337</v>
      </c>
    </row>
    <row r="1585" spans="2:6">
      <c r="B1585" s="536"/>
      <c r="C1585" s="537"/>
      <c r="D1585" s="538"/>
      <c r="E1585" s="345" t="s">
        <v>2400</v>
      </c>
      <c r="F1585" s="339" t="s">
        <v>337</v>
      </c>
    </row>
    <row r="1586" spans="2:6">
      <c r="B1586" s="536"/>
      <c r="C1586" s="537"/>
      <c r="D1586" s="538"/>
      <c r="E1586" s="345" t="s">
        <v>2401</v>
      </c>
      <c r="F1586" s="339" t="s">
        <v>337</v>
      </c>
    </row>
    <row r="1587" spans="2:6">
      <c r="B1587" s="536"/>
      <c r="C1587" s="537"/>
      <c r="D1587" s="538"/>
      <c r="E1587" s="345" t="s">
        <v>2402</v>
      </c>
      <c r="F1587" s="339" t="s">
        <v>337</v>
      </c>
    </row>
    <row r="1588" spans="2:6">
      <c r="B1588" s="536"/>
      <c r="C1588" s="537"/>
      <c r="D1588" s="538"/>
      <c r="E1588" s="345" t="s">
        <v>2403</v>
      </c>
      <c r="F1588" s="339" t="s">
        <v>337</v>
      </c>
    </row>
    <row r="1589" spans="2:6">
      <c r="B1589" s="536"/>
      <c r="C1589" s="537"/>
      <c r="D1589" s="538"/>
      <c r="E1589" s="345" t="s">
        <v>2404</v>
      </c>
      <c r="F1589" s="339" t="s">
        <v>337</v>
      </c>
    </row>
    <row r="1590" spans="2:6">
      <c r="B1590" s="536"/>
      <c r="C1590" s="537"/>
      <c r="D1590" s="538" t="s">
        <v>2405</v>
      </c>
      <c r="E1590" s="344" t="s">
        <v>2406</v>
      </c>
      <c r="F1590" s="339" t="s">
        <v>337</v>
      </c>
    </row>
    <row r="1591" spans="2:6">
      <c r="B1591" s="536"/>
      <c r="C1591" s="537"/>
      <c r="D1591" s="538"/>
      <c r="E1591" s="345" t="s">
        <v>2407</v>
      </c>
      <c r="F1591" s="339" t="s">
        <v>337</v>
      </c>
    </row>
    <row r="1592" spans="2:6">
      <c r="B1592" s="536"/>
      <c r="C1592" s="537"/>
      <c r="D1592" s="538"/>
      <c r="E1592" s="345" t="s">
        <v>2408</v>
      </c>
      <c r="F1592" s="339" t="s">
        <v>337</v>
      </c>
    </row>
    <row r="1593" spans="2:6">
      <c r="B1593" s="536"/>
      <c r="C1593" s="537"/>
      <c r="D1593" s="538" t="s">
        <v>2409</v>
      </c>
      <c r="E1593" s="344" t="s">
        <v>2410</v>
      </c>
      <c r="F1593" s="339" t="s">
        <v>337</v>
      </c>
    </row>
    <row r="1594" spans="2:6">
      <c r="B1594" s="536"/>
      <c r="C1594" s="537"/>
      <c r="D1594" s="538"/>
      <c r="E1594" s="345" t="s">
        <v>2411</v>
      </c>
      <c r="F1594" s="339" t="s">
        <v>337</v>
      </c>
    </row>
    <row r="1595" spans="2:6">
      <c r="B1595" s="536"/>
      <c r="C1595" s="537"/>
      <c r="D1595" s="538"/>
      <c r="E1595" s="345" t="s">
        <v>2412</v>
      </c>
      <c r="F1595" s="339" t="s">
        <v>337</v>
      </c>
    </row>
    <row r="1596" spans="2:6">
      <c r="B1596" s="536"/>
      <c r="C1596" s="537"/>
      <c r="D1596" s="538"/>
      <c r="E1596" s="345" t="s">
        <v>2413</v>
      </c>
      <c r="F1596" s="339" t="s">
        <v>337</v>
      </c>
    </row>
    <row r="1597" spans="2:6">
      <c r="B1597" s="533" t="s">
        <v>423</v>
      </c>
      <c r="C1597" s="534" t="s">
        <v>2414</v>
      </c>
      <c r="D1597" s="535"/>
      <c r="E1597" s="343" t="s">
        <v>2415</v>
      </c>
      <c r="F1597" s="339" t="s">
        <v>337</v>
      </c>
    </row>
    <row r="1598" spans="2:6">
      <c r="B1598" s="536"/>
      <c r="C1598" s="537"/>
      <c r="D1598" s="538" t="s">
        <v>2416</v>
      </c>
      <c r="E1598" s="344" t="s">
        <v>2417</v>
      </c>
      <c r="F1598" s="339" t="s">
        <v>337</v>
      </c>
    </row>
    <row r="1599" spans="2:6">
      <c r="B1599" s="536"/>
      <c r="C1599" s="537"/>
      <c r="D1599" s="538"/>
      <c r="E1599" s="345" t="s">
        <v>2418</v>
      </c>
      <c r="F1599" s="339" t="s">
        <v>337</v>
      </c>
    </row>
    <row r="1600" spans="2:6">
      <c r="B1600" s="536"/>
      <c r="C1600" s="537"/>
      <c r="D1600" s="538"/>
      <c r="E1600" s="345" t="s">
        <v>2419</v>
      </c>
      <c r="F1600" s="339" t="s">
        <v>337</v>
      </c>
    </row>
    <row r="1601" spans="2:6">
      <c r="B1601" s="536"/>
      <c r="C1601" s="537"/>
      <c r="D1601" s="538" t="s">
        <v>2420</v>
      </c>
      <c r="E1601" s="344" t="s">
        <v>2421</v>
      </c>
      <c r="F1601" s="339" t="s">
        <v>337</v>
      </c>
    </row>
    <row r="1602" spans="2:6">
      <c r="B1602" s="536"/>
      <c r="C1602" s="537"/>
      <c r="D1602" s="538"/>
      <c r="E1602" s="345" t="s">
        <v>2422</v>
      </c>
      <c r="F1602" s="339" t="s">
        <v>337</v>
      </c>
    </row>
    <row r="1603" spans="2:6">
      <c r="B1603" s="536"/>
      <c r="C1603" s="537"/>
      <c r="D1603" s="538"/>
      <c r="E1603" s="345" t="s">
        <v>2423</v>
      </c>
      <c r="F1603" s="339" t="s">
        <v>337</v>
      </c>
    </row>
    <row r="1604" spans="2:6">
      <c r="B1604" s="536"/>
      <c r="C1604" s="537"/>
      <c r="D1604" s="538"/>
      <c r="E1604" s="345" t="s">
        <v>2424</v>
      </c>
      <c r="F1604" s="339" t="s">
        <v>337</v>
      </c>
    </row>
    <row r="1605" spans="2:6">
      <c r="B1605" s="536"/>
      <c r="C1605" s="537"/>
      <c r="D1605" s="538"/>
      <c r="E1605" s="345" t="s">
        <v>2425</v>
      </c>
      <c r="F1605" s="339" t="s">
        <v>337</v>
      </c>
    </row>
    <row r="1606" spans="2:6">
      <c r="B1606" s="536"/>
      <c r="C1606" s="537"/>
      <c r="D1606" s="538" t="s">
        <v>2426</v>
      </c>
      <c r="E1606" s="344" t="s">
        <v>2427</v>
      </c>
      <c r="F1606" s="339" t="s">
        <v>337</v>
      </c>
    </row>
    <row r="1607" spans="2:6">
      <c r="B1607" s="536"/>
      <c r="C1607" s="537"/>
      <c r="D1607" s="538"/>
      <c r="E1607" s="345" t="s">
        <v>2428</v>
      </c>
      <c r="F1607" s="339" t="s">
        <v>337</v>
      </c>
    </row>
    <row r="1608" spans="2:6">
      <c r="B1608" s="536"/>
      <c r="C1608" s="537"/>
      <c r="D1608" s="538"/>
      <c r="E1608" s="345" t="s">
        <v>2429</v>
      </c>
      <c r="F1608" s="339" t="s">
        <v>337</v>
      </c>
    </row>
    <row r="1609" spans="2:6">
      <c r="B1609" s="536"/>
      <c r="C1609" s="537"/>
      <c r="D1609" s="538"/>
      <c r="E1609" s="345" t="s">
        <v>2430</v>
      </c>
      <c r="F1609" s="339" t="s">
        <v>337</v>
      </c>
    </row>
    <row r="1610" spans="2:6">
      <c r="B1610" s="536"/>
      <c r="C1610" s="537"/>
      <c r="D1610" s="538" t="s">
        <v>2431</v>
      </c>
      <c r="E1610" s="344" t="s">
        <v>2432</v>
      </c>
      <c r="F1610" s="339" t="s">
        <v>337</v>
      </c>
    </row>
    <row r="1611" spans="2:6">
      <c r="B1611" s="536"/>
      <c r="C1611" s="537"/>
      <c r="D1611" s="538"/>
      <c r="E1611" s="345" t="s">
        <v>2433</v>
      </c>
      <c r="F1611" s="339" t="s">
        <v>337</v>
      </c>
    </row>
    <row r="1612" spans="2:6">
      <c r="B1612" s="536"/>
      <c r="C1612" s="537"/>
      <c r="D1612" s="538"/>
      <c r="E1612" s="345" t="s">
        <v>2434</v>
      </c>
      <c r="F1612" s="339" t="s">
        <v>337</v>
      </c>
    </row>
    <row r="1613" spans="2:6">
      <c r="B1613" s="536"/>
      <c r="C1613" s="537"/>
      <c r="D1613" s="538"/>
      <c r="E1613" s="345" t="s">
        <v>2435</v>
      </c>
      <c r="F1613" s="339" t="s">
        <v>337</v>
      </c>
    </row>
    <row r="1614" spans="2:6">
      <c r="B1614" s="536"/>
      <c r="C1614" s="537"/>
      <c r="D1614" s="538" t="s">
        <v>2436</v>
      </c>
      <c r="E1614" s="344" t="s">
        <v>2437</v>
      </c>
      <c r="F1614" s="339" t="s">
        <v>337</v>
      </c>
    </row>
    <row r="1615" spans="2:6">
      <c r="B1615" s="536"/>
      <c r="C1615" s="537"/>
      <c r="D1615" s="538"/>
      <c r="E1615" s="345" t="s">
        <v>2438</v>
      </c>
      <c r="F1615" s="339" t="s">
        <v>337</v>
      </c>
    </row>
    <row r="1616" spans="2:6">
      <c r="B1616" s="536"/>
      <c r="C1616" s="537"/>
      <c r="D1616" s="538"/>
      <c r="E1616" s="345" t="s">
        <v>2439</v>
      </c>
      <c r="F1616" s="339" t="s">
        <v>337</v>
      </c>
    </row>
    <row r="1617" spans="1:6">
      <c r="B1617" s="536"/>
      <c r="C1617" s="537"/>
      <c r="D1617" s="538"/>
      <c r="E1617" s="345" t="s">
        <v>2440</v>
      </c>
      <c r="F1617" s="339" t="s">
        <v>337</v>
      </c>
    </row>
    <row r="1618" spans="1:6">
      <c r="B1618" s="536"/>
      <c r="C1618" s="537"/>
      <c r="D1618" s="538" t="s">
        <v>2441</v>
      </c>
      <c r="E1618" s="344" t="s">
        <v>2442</v>
      </c>
      <c r="F1618" s="339" t="s">
        <v>337</v>
      </c>
    </row>
    <row r="1619" spans="1:6">
      <c r="B1619" s="536"/>
      <c r="C1619" s="537"/>
      <c r="D1619" s="538"/>
      <c r="E1619" s="345" t="s">
        <v>2443</v>
      </c>
      <c r="F1619" s="339" t="s">
        <v>337</v>
      </c>
    </row>
    <row r="1620" spans="1:6">
      <c r="B1620" s="536"/>
      <c r="C1620" s="537"/>
      <c r="D1620" s="538"/>
      <c r="E1620" s="345" t="s">
        <v>2444</v>
      </c>
      <c r="F1620" s="339" t="s">
        <v>337</v>
      </c>
    </row>
    <row r="1621" spans="1:6">
      <c r="B1621" s="536"/>
      <c r="C1621" s="537"/>
      <c r="D1621" s="538"/>
      <c r="E1621" s="345" t="s">
        <v>2445</v>
      </c>
      <c r="F1621" s="339" t="s">
        <v>337</v>
      </c>
    </row>
    <row r="1622" spans="1:6">
      <c r="B1622" s="553"/>
      <c r="C1622" s="554"/>
      <c r="D1622" s="555"/>
      <c r="E1622" s="341"/>
      <c r="F1622" s="339"/>
    </row>
    <row r="1623" spans="1:6">
      <c r="B1623" s="553"/>
      <c r="C1623" s="554"/>
      <c r="D1623" s="555"/>
      <c r="E1623" s="341"/>
      <c r="F1623" s="339"/>
    </row>
    <row r="1624" spans="1:6" ht="17.25" thickBot="1">
      <c r="A1624" s="340" t="s">
        <v>2446</v>
      </c>
      <c r="C1624" s="546"/>
      <c r="D1624" s="543"/>
      <c r="E1624" s="341"/>
      <c r="F1624" s="339" t="s">
        <v>337</v>
      </c>
    </row>
    <row r="1625" spans="1:6">
      <c r="B1625" s="551" t="s">
        <v>422</v>
      </c>
      <c r="C1625" s="552"/>
      <c r="D1625" s="551"/>
      <c r="E1625" s="342"/>
      <c r="F1625" s="339"/>
    </row>
    <row r="1626" spans="1:6">
      <c r="B1626" s="533" t="s">
        <v>423</v>
      </c>
      <c r="C1626" s="534" t="s">
        <v>2447</v>
      </c>
      <c r="D1626" s="535"/>
      <c r="E1626" s="343" t="s">
        <v>2448</v>
      </c>
      <c r="F1626" s="339" t="s">
        <v>337</v>
      </c>
    </row>
    <row r="1627" spans="1:6">
      <c r="B1627" s="536"/>
      <c r="C1627" s="537"/>
      <c r="D1627" s="538" t="s">
        <v>2449</v>
      </c>
      <c r="E1627" s="344" t="s">
        <v>2450</v>
      </c>
      <c r="F1627" s="339" t="s">
        <v>337</v>
      </c>
    </row>
    <row r="1628" spans="1:6">
      <c r="B1628" s="536"/>
      <c r="C1628" s="537"/>
      <c r="D1628" s="538"/>
      <c r="E1628" s="345" t="s">
        <v>2451</v>
      </c>
      <c r="F1628" s="339" t="s">
        <v>337</v>
      </c>
    </row>
    <row r="1629" spans="1:6">
      <c r="B1629" s="536"/>
      <c r="C1629" s="537"/>
      <c r="D1629" s="538"/>
      <c r="E1629" s="345" t="s">
        <v>2452</v>
      </c>
      <c r="F1629" s="339" t="s">
        <v>337</v>
      </c>
    </row>
    <row r="1630" spans="1:6">
      <c r="B1630" s="536"/>
      <c r="C1630" s="537"/>
      <c r="D1630" s="538" t="s">
        <v>2453</v>
      </c>
      <c r="E1630" s="344" t="s">
        <v>2454</v>
      </c>
      <c r="F1630" s="339" t="s">
        <v>337</v>
      </c>
    </row>
    <row r="1631" spans="1:6">
      <c r="B1631" s="536"/>
      <c r="C1631" s="537"/>
      <c r="D1631" s="538"/>
      <c r="E1631" s="345" t="s">
        <v>2455</v>
      </c>
      <c r="F1631" s="339" t="s">
        <v>337</v>
      </c>
    </row>
    <row r="1632" spans="1:6">
      <c r="B1632" s="536"/>
      <c r="C1632" s="537"/>
      <c r="D1632" s="538"/>
      <c r="E1632" s="345" t="s">
        <v>2456</v>
      </c>
      <c r="F1632" s="339" t="s">
        <v>337</v>
      </c>
    </row>
    <row r="1633" spans="2:6">
      <c r="B1633" s="536"/>
      <c r="C1633" s="537"/>
      <c r="D1633" s="538" t="s">
        <v>2457</v>
      </c>
      <c r="E1633" s="344" t="s">
        <v>2458</v>
      </c>
      <c r="F1633" s="339" t="s">
        <v>337</v>
      </c>
    </row>
    <row r="1634" spans="2:6">
      <c r="B1634" s="536"/>
      <c r="C1634" s="537"/>
      <c r="D1634" s="538"/>
      <c r="E1634" s="345" t="s">
        <v>2459</v>
      </c>
      <c r="F1634" s="339" t="s">
        <v>337</v>
      </c>
    </row>
    <row r="1635" spans="2:6">
      <c r="B1635" s="533" t="s">
        <v>423</v>
      </c>
      <c r="C1635" s="534" t="s">
        <v>2460</v>
      </c>
      <c r="D1635" s="535"/>
      <c r="E1635" s="343" t="s">
        <v>2461</v>
      </c>
      <c r="F1635" s="339" t="s">
        <v>337</v>
      </c>
    </row>
    <row r="1636" spans="2:6">
      <c r="B1636" s="536"/>
      <c r="C1636" s="537"/>
      <c r="D1636" s="538" t="s">
        <v>2462</v>
      </c>
      <c r="E1636" s="344" t="s">
        <v>2463</v>
      </c>
      <c r="F1636" s="339" t="s">
        <v>337</v>
      </c>
    </row>
    <row r="1637" spans="2:6">
      <c r="B1637" s="536"/>
      <c r="C1637" s="537"/>
      <c r="D1637" s="538"/>
      <c r="E1637" s="345" t="s">
        <v>2464</v>
      </c>
      <c r="F1637" s="339" t="s">
        <v>337</v>
      </c>
    </row>
    <row r="1638" spans="2:6">
      <c r="B1638" s="536"/>
      <c r="C1638" s="537"/>
      <c r="D1638" s="538"/>
      <c r="E1638" s="345" t="s">
        <v>2465</v>
      </c>
      <c r="F1638" s="339" t="s">
        <v>337</v>
      </c>
    </row>
    <row r="1639" spans="2:6">
      <c r="B1639" s="536"/>
      <c r="C1639" s="537"/>
      <c r="D1639" s="538" t="s">
        <v>2466</v>
      </c>
      <c r="E1639" s="344" t="s">
        <v>2467</v>
      </c>
      <c r="F1639" s="339" t="s">
        <v>337</v>
      </c>
    </row>
    <row r="1640" spans="2:6">
      <c r="B1640" s="536"/>
      <c r="C1640" s="537"/>
      <c r="D1640" s="538"/>
      <c r="E1640" s="345" t="s">
        <v>2468</v>
      </c>
      <c r="F1640" s="339" t="s">
        <v>337</v>
      </c>
    </row>
    <row r="1641" spans="2:6">
      <c r="B1641" s="536"/>
      <c r="C1641" s="537"/>
      <c r="D1641" s="538"/>
      <c r="E1641" s="345" t="s">
        <v>2469</v>
      </c>
      <c r="F1641" s="339" t="s">
        <v>337</v>
      </c>
    </row>
    <row r="1642" spans="2:6">
      <c r="B1642" s="536"/>
      <c r="C1642" s="537"/>
      <c r="D1642" s="538"/>
      <c r="E1642" s="345" t="s">
        <v>2470</v>
      </c>
      <c r="F1642" s="339" t="s">
        <v>337</v>
      </c>
    </row>
    <row r="1643" spans="2:6">
      <c r="B1643" s="536"/>
      <c r="C1643" s="537"/>
      <c r="D1643" s="538" t="s">
        <v>2471</v>
      </c>
      <c r="E1643" s="344" t="s">
        <v>2472</v>
      </c>
      <c r="F1643" s="339" t="s">
        <v>337</v>
      </c>
    </row>
    <row r="1644" spans="2:6">
      <c r="B1644" s="536"/>
      <c r="C1644" s="537"/>
      <c r="D1644" s="538"/>
      <c r="E1644" s="345" t="s">
        <v>2473</v>
      </c>
      <c r="F1644" s="339" t="s">
        <v>337</v>
      </c>
    </row>
    <row r="1645" spans="2:6">
      <c r="B1645" s="536"/>
      <c r="C1645" s="537"/>
      <c r="D1645" s="538"/>
      <c r="E1645" s="345" t="s">
        <v>2474</v>
      </c>
      <c r="F1645" s="339" t="s">
        <v>337</v>
      </c>
    </row>
    <row r="1646" spans="2:6">
      <c r="B1646" s="536"/>
      <c r="C1646" s="537"/>
      <c r="D1646" s="538" t="s">
        <v>2475</v>
      </c>
      <c r="E1646" s="344" t="s">
        <v>2476</v>
      </c>
      <c r="F1646" s="339" t="s">
        <v>337</v>
      </c>
    </row>
    <row r="1647" spans="2:6">
      <c r="B1647" s="536"/>
      <c r="C1647" s="537"/>
      <c r="D1647" s="538"/>
      <c r="E1647" s="345" t="s">
        <v>2477</v>
      </c>
      <c r="F1647" s="339" t="s">
        <v>337</v>
      </c>
    </row>
    <row r="1648" spans="2:6">
      <c r="B1648" s="536"/>
      <c r="C1648" s="537"/>
      <c r="D1648" s="538" t="s">
        <v>2478</v>
      </c>
      <c r="E1648" s="344" t="s">
        <v>2479</v>
      </c>
      <c r="F1648" s="339" t="s">
        <v>337</v>
      </c>
    </row>
    <row r="1649" spans="2:6">
      <c r="B1649" s="536"/>
      <c r="C1649" s="537"/>
      <c r="D1649" s="538"/>
      <c r="E1649" s="345" t="s">
        <v>2480</v>
      </c>
      <c r="F1649" s="339" t="s">
        <v>337</v>
      </c>
    </row>
    <row r="1650" spans="2:6">
      <c r="B1650" s="533" t="s">
        <v>423</v>
      </c>
      <c r="C1650" s="534" t="s">
        <v>2481</v>
      </c>
      <c r="D1650" s="535"/>
      <c r="E1650" s="343" t="s">
        <v>2482</v>
      </c>
      <c r="F1650" s="339" t="s">
        <v>337</v>
      </c>
    </row>
    <row r="1651" spans="2:6">
      <c r="B1651" s="536"/>
      <c r="C1651" s="537"/>
      <c r="D1651" s="538" t="s">
        <v>2483</v>
      </c>
      <c r="E1651" s="344" t="s">
        <v>2484</v>
      </c>
      <c r="F1651" s="339" t="s">
        <v>337</v>
      </c>
    </row>
    <row r="1652" spans="2:6">
      <c r="B1652" s="536"/>
      <c r="C1652" s="537"/>
      <c r="D1652" s="538"/>
      <c r="E1652" s="345" t="s">
        <v>2485</v>
      </c>
      <c r="F1652" s="339" t="s">
        <v>337</v>
      </c>
    </row>
    <row r="1653" spans="2:6">
      <c r="B1653" s="536"/>
      <c r="C1653" s="537"/>
      <c r="D1653" s="538"/>
      <c r="E1653" s="345" t="s">
        <v>2486</v>
      </c>
      <c r="F1653" s="339" t="s">
        <v>337</v>
      </c>
    </row>
    <row r="1654" spans="2:6">
      <c r="B1654" s="536"/>
      <c r="C1654" s="537"/>
      <c r="D1654" s="538" t="s">
        <v>2487</v>
      </c>
      <c r="E1654" s="344" t="s">
        <v>2488</v>
      </c>
      <c r="F1654" s="339" t="s">
        <v>337</v>
      </c>
    </row>
    <row r="1655" spans="2:6">
      <c r="B1655" s="536"/>
      <c r="C1655" s="537"/>
      <c r="D1655" s="538"/>
      <c r="E1655" s="345" t="s">
        <v>2489</v>
      </c>
      <c r="F1655" s="339" t="s">
        <v>337</v>
      </c>
    </row>
    <row r="1656" spans="2:6">
      <c r="B1656" s="536"/>
      <c r="C1656" s="537"/>
      <c r="D1656" s="538"/>
      <c r="E1656" s="345" t="s">
        <v>2490</v>
      </c>
      <c r="F1656" s="339" t="s">
        <v>337</v>
      </c>
    </row>
    <row r="1657" spans="2:6">
      <c r="B1657" s="536"/>
      <c r="C1657" s="537"/>
      <c r="D1657" s="538" t="s">
        <v>2491</v>
      </c>
      <c r="E1657" s="344" t="s">
        <v>2492</v>
      </c>
      <c r="F1657" s="339" t="s">
        <v>337</v>
      </c>
    </row>
    <row r="1658" spans="2:6">
      <c r="B1658" s="536"/>
      <c r="C1658" s="537"/>
      <c r="D1658" s="538"/>
      <c r="E1658" s="345" t="s">
        <v>2493</v>
      </c>
      <c r="F1658" s="339" t="s">
        <v>337</v>
      </c>
    </row>
    <row r="1659" spans="2:6">
      <c r="B1659" s="536"/>
      <c r="C1659" s="537"/>
      <c r="D1659" s="538"/>
      <c r="E1659" s="345" t="s">
        <v>2494</v>
      </c>
      <c r="F1659" s="339" t="s">
        <v>337</v>
      </c>
    </row>
    <row r="1660" spans="2:6">
      <c r="B1660" s="536"/>
      <c r="C1660" s="537"/>
      <c r="D1660" s="538" t="s">
        <v>2495</v>
      </c>
      <c r="E1660" s="344" t="s">
        <v>2496</v>
      </c>
      <c r="F1660" s="339" t="s">
        <v>337</v>
      </c>
    </row>
    <row r="1661" spans="2:6">
      <c r="B1661" s="536"/>
      <c r="C1661" s="537"/>
      <c r="D1661" s="538"/>
      <c r="E1661" s="345" t="s">
        <v>2497</v>
      </c>
      <c r="F1661" s="339" t="s">
        <v>337</v>
      </c>
    </row>
    <row r="1662" spans="2:6">
      <c r="B1662" s="536"/>
      <c r="C1662" s="537"/>
      <c r="D1662" s="538"/>
      <c r="E1662" s="345" t="s">
        <v>2498</v>
      </c>
      <c r="F1662" s="339" t="s">
        <v>337</v>
      </c>
    </row>
    <row r="1663" spans="2:6">
      <c r="B1663" s="536"/>
      <c r="C1663" s="537"/>
      <c r="D1663" s="538" t="s">
        <v>2499</v>
      </c>
      <c r="E1663" s="344" t="s">
        <v>2500</v>
      </c>
      <c r="F1663" s="339" t="s">
        <v>337</v>
      </c>
    </row>
    <row r="1664" spans="2:6">
      <c r="B1664" s="536"/>
      <c r="C1664" s="537"/>
      <c r="D1664" s="538"/>
      <c r="E1664" s="345" t="s">
        <v>2501</v>
      </c>
      <c r="F1664" s="339" t="s">
        <v>337</v>
      </c>
    </row>
    <row r="1665" spans="1:6">
      <c r="B1665" s="536"/>
      <c r="C1665" s="537"/>
      <c r="D1665" s="538" t="s">
        <v>2502</v>
      </c>
      <c r="E1665" s="344" t="s">
        <v>2503</v>
      </c>
      <c r="F1665" s="339" t="s">
        <v>337</v>
      </c>
    </row>
    <row r="1666" spans="1:6">
      <c r="B1666" s="536"/>
      <c r="C1666" s="537"/>
      <c r="D1666" s="538"/>
      <c r="E1666" s="345" t="s">
        <v>2504</v>
      </c>
      <c r="F1666" s="339" t="s">
        <v>337</v>
      </c>
    </row>
    <row r="1667" spans="1:6">
      <c r="B1667" s="536"/>
      <c r="C1667" s="537"/>
      <c r="D1667" s="538" t="s">
        <v>2505</v>
      </c>
      <c r="E1667" s="344" t="s">
        <v>2506</v>
      </c>
      <c r="F1667" s="339" t="s">
        <v>337</v>
      </c>
    </row>
    <row r="1668" spans="1:6">
      <c r="B1668" s="536"/>
      <c r="C1668" s="537"/>
      <c r="D1668" s="538"/>
      <c r="E1668" s="345" t="s">
        <v>2507</v>
      </c>
      <c r="F1668" s="339" t="s">
        <v>337</v>
      </c>
    </row>
    <row r="1669" spans="1:6">
      <c r="B1669" s="536"/>
      <c r="C1669" s="537"/>
      <c r="D1669" s="538"/>
      <c r="E1669" s="345" t="s">
        <v>2508</v>
      </c>
      <c r="F1669" s="339" t="s">
        <v>337</v>
      </c>
    </row>
    <row r="1670" spans="1:6">
      <c r="B1670" s="536"/>
      <c r="C1670" s="537"/>
      <c r="D1670" s="538"/>
      <c r="E1670" s="345" t="s">
        <v>2509</v>
      </c>
      <c r="F1670" s="339" t="s">
        <v>337</v>
      </c>
    </row>
    <row r="1671" spans="1:6">
      <c r="B1671" s="536"/>
      <c r="C1671" s="537"/>
      <c r="D1671" s="538"/>
      <c r="E1671" s="345" t="s">
        <v>2510</v>
      </c>
      <c r="F1671" s="339" t="s">
        <v>337</v>
      </c>
    </row>
    <row r="1672" spans="1:6">
      <c r="B1672" s="553"/>
      <c r="C1672" s="554"/>
      <c r="D1672" s="555"/>
      <c r="E1672" s="341"/>
      <c r="F1672" s="339"/>
    </row>
    <row r="1673" spans="1:6">
      <c r="B1673" s="553"/>
      <c r="C1673" s="554"/>
      <c r="D1673" s="555"/>
      <c r="E1673" s="341"/>
      <c r="F1673" s="339"/>
    </row>
    <row r="1674" spans="1:6" ht="17.25" thickBot="1">
      <c r="A1674" s="347" t="s">
        <v>2511</v>
      </c>
      <c r="C1674" s="546"/>
      <c r="D1674" s="543"/>
      <c r="E1674" s="341"/>
      <c r="F1674" s="339" t="s">
        <v>337</v>
      </c>
    </row>
    <row r="1675" spans="1:6">
      <c r="B1675" s="551" t="s">
        <v>422</v>
      </c>
      <c r="C1675" s="552"/>
      <c r="D1675" s="551"/>
      <c r="E1675" s="342"/>
      <c r="F1675" s="339"/>
    </row>
    <row r="1676" spans="1:6">
      <c r="B1676" s="556" t="s">
        <v>423</v>
      </c>
      <c r="C1676" s="557" t="s">
        <v>2512</v>
      </c>
      <c r="D1676" s="558"/>
      <c r="E1676" s="351" t="s">
        <v>2513</v>
      </c>
      <c r="F1676" s="339" t="s">
        <v>337</v>
      </c>
    </row>
    <row r="1677" spans="1:6">
      <c r="B1677" s="559"/>
      <c r="C1677" s="560"/>
      <c r="D1677" s="561" t="s">
        <v>2514</v>
      </c>
      <c r="E1677" s="352" t="s">
        <v>2515</v>
      </c>
      <c r="F1677" s="339" t="s">
        <v>421</v>
      </c>
    </row>
    <row r="1678" spans="1:6">
      <c r="B1678" s="559"/>
      <c r="C1678" s="560"/>
      <c r="D1678" s="561"/>
      <c r="E1678" s="353" t="s">
        <v>2516</v>
      </c>
      <c r="F1678" s="339" t="s">
        <v>421</v>
      </c>
    </row>
    <row r="1679" spans="1:6">
      <c r="B1679" s="559"/>
      <c r="C1679" s="560"/>
      <c r="D1679" s="561" t="s">
        <v>2517</v>
      </c>
      <c r="E1679" s="352" t="s">
        <v>2518</v>
      </c>
      <c r="F1679" s="339" t="s">
        <v>421</v>
      </c>
    </row>
    <row r="1680" spans="1:6">
      <c r="B1680" s="559"/>
      <c r="C1680" s="560"/>
      <c r="D1680" s="561"/>
      <c r="E1680" s="353" t="s">
        <v>2519</v>
      </c>
      <c r="F1680" s="339" t="s">
        <v>421</v>
      </c>
    </row>
    <row r="1681" spans="2:6">
      <c r="B1681" s="559"/>
      <c r="C1681" s="560"/>
      <c r="D1681" s="561"/>
      <c r="E1681" s="353" t="s">
        <v>2520</v>
      </c>
      <c r="F1681" s="339" t="s">
        <v>421</v>
      </c>
    </row>
    <row r="1682" spans="2:6">
      <c r="B1682" s="559"/>
      <c r="C1682" s="560"/>
      <c r="D1682" s="561"/>
      <c r="E1682" s="353" t="s">
        <v>2521</v>
      </c>
      <c r="F1682" s="339" t="s">
        <v>421</v>
      </c>
    </row>
    <row r="1683" spans="2:6">
      <c r="B1683" s="559"/>
      <c r="C1683" s="560"/>
      <c r="D1683" s="561"/>
      <c r="E1683" s="353" t="s">
        <v>2522</v>
      </c>
      <c r="F1683" s="339" t="s">
        <v>421</v>
      </c>
    </row>
    <row r="1684" spans="2:6">
      <c r="B1684" s="559"/>
      <c r="C1684" s="560"/>
      <c r="D1684" s="561" t="s">
        <v>2523</v>
      </c>
      <c r="E1684" s="352" t="s">
        <v>2524</v>
      </c>
      <c r="F1684" s="339" t="s">
        <v>421</v>
      </c>
    </row>
    <row r="1685" spans="2:6">
      <c r="B1685" s="559"/>
      <c r="C1685" s="560"/>
      <c r="D1685" s="561"/>
      <c r="E1685" s="353" t="s">
        <v>2525</v>
      </c>
      <c r="F1685" s="339" t="s">
        <v>421</v>
      </c>
    </row>
    <row r="1686" spans="2:6">
      <c r="B1686" s="556" t="s">
        <v>423</v>
      </c>
      <c r="C1686" s="557" t="s">
        <v>2526</v>
      </c>
      <c r="D1686" s="558"/>
      <c r="E1686" s="351" t="s">
        <v>2527</v>
      </c>
      <c r="F1686" s="339" t="s">
        <v>421</v>
      </c>
    </row>
    <row r="1687" spans="2:6">
      <c r="B1687" s="559"/>
      <c r="C1687" s="560"/>
      <c r="D1687" s="561" t="s">
        <v>2528</v>
      </c>
      <c r="E1687" s="352" t="s">
        <v>2529</v>
      </c>
      <c r="F1687" s="339" t="s">
        <v>421</v>
      </c>
    </row>
    <row r="1688" spans="2:6">
      <c r="B1688" s="559"/>
      <c r="C1688" s="560"/>
      <c r="D1688" s="561"/>
      <c r="E1688" s="353" t="s">
        <v>2530</v>
      </c>
      <c r="F1688" s="339" t="s">
        <v>421</v>
      </c>
    </row>
    <row r="1689" spans="2:6">
      <c r="B1689" s="559"/>
      <c r="C1689" s="560"/>
      <c r="D1689" s="561" t="s">
        <v>2531</v>
      </c>
      <c r="E1689" s="352" t="s">
        <v>2532</v>
      </c>
      <c r="F1689" s="339" t="s">
        <v>421</v>
      </c>
    </row>
    <row r="1690" spans="2:6">
      <c r="B1690" s="559"/>
      <c r="C1690" s="560"/>
      <c r="D1690" s="561"/>
      <c r="E1690" s="353" t="s">
        <v>2533</v>
      </c>
      <c r="F1690" s="339" t="s">
        <v>421</v>
      </c>
    </row>
    <row r="1691" spans="2:6">
      <c r="B1691" s="559"/>
      <c r="C1691" s="560"/>
      <c r="D1691" s="561"/>
      <c r="E1691" s="353" t="s">
        <v>2534</v>
      </c>
      <c r="F1691" s="339" t="s">
        <v>421</v>
      </c>
    </row>
    <row r="1692" spans="2:6">
      <c r="B1692" s="559"/>
      <c r="C1692" s="560"/>
      <c r="D1692" s="561" t="s">
        <v>2535</v>
      </c>
      <c r="E1692" s="352" t="s">
        <v>2536</v>
      </c>
      <c r="F1692" s="339" t="s">
        <v>421</v>
      </c>
    </row>
    <row r="1693" spans="2:6">
      <c r="B1693" s="559"/>
      <c r="C1693" s="560"/>
      <c r="D1693" s="561"/>
      <c r="E1693" s="353" t="s">
        <v>2537</v>
      </c>
      <c r="F1693" s="339" t="s">
        <v>421</v>
      </c>
    </row>
    <row r="1694" spans="2:6">
      <c r="B1694" s="559"/>
      <c r="C1694" s="560"/>
      <c r="D1694" s="561"/>
      <c r="E1694" s="353" t="s">
        <v>2538</v>
      </c>
      <c r="F1694" s="339" t="s">
        <v>421</v>
      </c>
    </row>
    <row r="1695" spans="2:6">
      <c r="B1695" s="559"/>
      <c r="C1695" s="560"/>
      <c r="D1695" s="561" t="s">
        <v>2539</v>
      </c>
      <c r="E1695" s="352" t="s">
        <v>2540</v>
      </c>
      <c r="F1695" s="339" t="s">
        <v>421</v>
      </c>
    </row>
    <row r="1696" spans="2:6">
      <c r="B1696" s="559"/>
      <c r="C1696" s="560"/>
      <c r="D1696" s="561"/>
      <c r="E1696" s="353" t="s">
        <v>2541</v>
      </c>
      <c r="F1696" s="339" t="s">
        <v>421</v>
      </c>
    </row>
    <row r="1697" spans="2:6">
      <c r="B1697" s="559"/>
      <c r="C1697" s="560"/>
      <c r="D1697" s="561" t="s">
        <v>2542</v>
      </c>
      <c r="E1697" s="352" t="s">
        <v>2543</v>
      </c>
      <c r="F1697" s="339" t="s">
        <v>421</v>
      </c>
    </row>
    <row r="1698" spans="2:6">
      <c r="B1698" s="559"/>
      <c r="C1698" s="560"/>
      <c r="D1698" s="561"/>
      <c r="E1698" s="353" t="s">
        <v>2544</v>
      </c>
      <c r="F1698" s="339" t="s">
        <v>421</v>
      </c>
    </row>
    <row r="1699" spans="2:6">
      <c r="B1699" s="559"/>
      <c r="C1699" s="560"/>
      <c r="D1699" s="561"/>
      <c r="E1699" s="353" t="s">
        <v>2545</v>
      </c>
      <c r="F1699" s="339" t="s">
        <v>421</v>
      </c>
    </row>
    <row r="1700" spans="2:6">
      <c r="B1700" s="559"/>
      <c r="C1700" s="560"/>
      <c r="D1700" s="561" t="s">
        <v>2546</v>
      </c>
      <c r="E1700" s="352" t="s">
        <v>2547</v>
      </c>
      <c r="F1700" s="339" t="s">
        <v>421</v>
      </c>
    </row>
    <row r="1701" spans="2:6">
      <c r="B1701" s="559"/>
      <c r="C1701" s="560"/>
      <c r="D1701" s="561"/>
      <c r="E1701" s="353" t="s">
        <v>2548</v>
      </c>
      <c r="F1701" s="339" t="s">
        <v>421</v>
      </c>
    </row>
    <row r="1702" spans="2:6">
      <c r="B1702" s="559"/>
      <c r="C1702" s="560"/>
      <c r="D1702" s="561" t="s">
        <v>2549</v>
      </c>
      <c r="E1702" s="352" t="s">
        <v>2550</v>
      </c>
      <c r="F1702" s="339" t="s">
        <v>421</v>
      </c>
    </row>
    <row r="1703" spans="2:6">
      <c r="B1703" s="559"/>
      <c r="C1703" s="560"/>
      <c r="D1703" s="561"/>
      <c r="E1703" s="353" t="s">
        <v>2551</v>
      </c>
      <c r="F1703" s="339" t="s">
        <v>421</v>
      </c>
    </row>
    <row r="1704" spans="2:6">
      <c r="B1704" s="559"/>
      <c r="C1704" s="560"/>
      <c r="D1704" s="561" t="s">
        <v>2552</v>
      </c>
      <c r="E1704" s="352" t="s">
        <v>2553</v>
      </c>
      <c r="F1704" s="339" t="s">
        <v>421</v>
      </c>
    </row>
    <row r="1705" spans="2:6">
      <c r="B1705" s="559"/>
      <c r="C1705" s="560"/>
      <c r="D1705" s="561"/>
      <c r="E1705" s="353" t="s">
        <v>2554</v>
      </c>
      <c r="F1705" s="339" t="s">
        <v>421</v>
      </c>
    </row>
    <row r="1706" spans="2:6">
      <c r="B1706" s="559"/>
      <c r="C1706" s="560"/>
      <c r="D1706" s="561"/>
      <c r="E1706" s="353" t="s">
        <v>2555</v>
      </c>
      <c r="F1706" s="339" t="s">
        <v>421</v>
      </c>
    </row>
    <row r="1707" spans="2:6">
      <c r="B1707" s="559"/>
      <c r="C1707" s="560"/>
      <c r="D1707" s="561" t="s">
        <v>2556</v>
      </c>
      <c r="E1707" s="352" t="s">
        <v>2557</v>
      </c>
      <c r="F1707" s="339" t="s">
        <v>421</v>
      </c>
    </row>
    <row r="1708" spans="2:6">
      <c r="B1708" s="559"/>
      <c r="C1708" s="560"/>
      <c r="D1708" s="561"/>
      <c r="E1708" s="353" t="s">
        <v>2558</v>
      </c>
      <c r="F1708" s="339" t="s">
        <v>421</v>
      </c>
    </row>
    <row r="1709" spans="2:6">
      <c r="B1709" s="559"/>
      <c r="C1709" s="560"/>
      <c r="D1709" s="561"/>
      <c r="E1709" s="353" t="s">
        <v>2559</v>
      </c>
      <c r="F1709" s="339" t="s">
        <v>421</v>
      </c>
    </row>
    <row r="1710" spans="2:6">
      <c r="B1710" s="559"/>
      <c r="C1710" s="560"/>
      <c r="D1710" s="561" t="s">
        <v>2560</v>
      </c>
      <c r="E1710" s="352" t="s">
        <v>2561</v>
      </c>
      <c r="F1710" s="339" t="s">
        <v>421</v>
      </c>
    </row>
    <row r="1711" spans="2:6">
      <c r="B1711" s="559"/>
      <c r="C1711" s="560"/>
      <c r="D1711" s="561"/>
      <c r="E1711" s="353" t="s">
        <v>2562</v>
      </c>
      <c r="F1711" s="339" t="s">
        <v>421</v>
      </c>
    </row>
    <row r="1712" spans="2:6">
      <c r="B1712" s="559"/>
      <c r="C1712" s="560"/>
      <c r="D1712" s="561"/>
      <c r="E1712" s="353" t="s">
        <v>2563</v>
      </c>
      <c r="F1712" s="339" t="s">
        <v>421</v>
      </c>
    </row>
    <row r="1713" spans="2:6">
      <c r="B1713" s="559"/>
      <c r="C1713" s="560"/>
      <c r="D1713" s="561"/>
      <c r="E1713" s="353" t="s">
        <v>2564</v>
      </c>
      <c r="F1713" s="339" t="s">
        <v>421</v>
      </c>
    </row>
    <row r="1714" spans="2:6">
      <c r="B1714" s="559"/>
      <c r="C1714" s="560"/>
      <c r="D1714" s="561"/>
      <c r="E1714" s="353" t="s">
        <v>2565</v>
      </c>
      <c r="F1714" s="339" t="s">
        <v>421</v>
      </c>
    </row>
    <row r="1715" spans="2:6">
      <c r="B1715" s="559"/>
      <c r="C1715" s="560"/>
      <c r="D1715" s="561"/>
      <c r="E1715" s="353" t="s">
        <v>2566</v>
      </c>
      <c r="F1715" s="339" t="s">
        <v>421</v>
      </c>
    </row>
    <row r="1716" spans="2:6">
      <c r="B1716" s="556" t="s">
        <v>423</v>
      </c>
      <c r="C1716" s="557" t="s">
        <v>2567</v>
      </c>
      <c r="D1716" s="558"/>
      <c r="E1716" s="351" t="s">
        <v>2568</v>
      </c>
      <c r="F1716" s="339" t="s">
        <v>421</v>
      </c>
    </row>
    <row r="1717" spans="2:6">
      <c r="B1717" s="559"/>
      <c r="C1717" s="560"/>
      <c r="D1717" s="561" t="s">
        <v>2569</v>
      </c>
      <c r="E1717" s="352" t="s">
        <v>2570</v>
      </c>
      <c r="F1717" s="339" t="s">
        <v>421</v>
      </c>
    </row>
    <row r="1718" spans="2:6">
      <c r="B1718" s="559"/>
      <c r="C1718" s="560"/>
      <c r="D1718" s="561"/>
      <c r="E1718" s="353" t="s">
        <v>2571</v>
      </c>
      <c r="F1718" s="339" t="s">
        <v>421</v>
      </c>
    </row>
    <row r="1719" spans="2:6">
      <c r="B1719" s="559"/>
      <c r="C1719" s="560"/>
      <c r="D1719" s="561"/>
      <c r="E1719" s="353" t="s">
        <v>2572</v>
      </c>
      <c r="F1719" s="339" t="s">
        <v>421</v>
      </c>
    </row>
    <row r="1720" spans="2:6">
      <c r="B1720" s="559"/>
      <c r="C1720" s="560"/>
      <c r="D1720" s="561" t="s">
        <v>2573</v>
      </c>
      <c r="E1720" s="352" t="s">
        <v>2568</v>
      </c>
      <c r="F1720" s="339" t="s">
        <v>421</v>
      </c>
    </row>
    <row r="1721" spans="2:6">
      <c r="B1721" s="559"/>
      <c r="C1721" s="560"/>
      <c r="D1721" s="561"/>
      <c r="E1721" s="353" t="s">
        <v>2574</v>
      </c>
      <c r="F1721" s="339" t="s">
        <v>421</v>
      </c>
    </row>
    <row r="1722" spans="2:6">
      <c r="B1722" s="556" t="s">
        <v>423</v>
      </c>
      <c r="C1722" s="557" t="s">
        <v>2575</v>
      </c>
      <c r="D1722" s="558"/>
      <c r="E1722" s="351" t="s">
        <v>2576</v>
      </c>
      <c r="F1722" s="339" t="s">
        <v>421</v>
      </c>
    </row>
    <row r="1723" spans="2:6">
      <c r="B1723" s="559"/>
      <c r="C1723" s="560"/>
      <c r="D1723" s="561" t="s">
        <v>2577</v>
      </c>
      <c r="E1723" s="352" t="s">
        <v>2578</v>
      </c>
      <c r="F1723" s="339" t="s">
        <v>421</v>
      </c>
    </row>
    <row r="1724" spans="2:6">
      <c r="B1724" s="559"/>
      <c r="C1724" s="560"/>
      <c r="D1724" s="561"/>
      <c r="E1724" s="353" t="s">
        <v>2579</v>
      </c>
      <c r="F1724" s="339" t="s">
        <v>421</v>
      </c>
    </row>
    <row r="1725" spans="2:6">
      <c r="B1725" s="559"/>
      <c r="C1725" s="560"/>
      <c r="D1725" s="561" t="s">
        <v>2580</v>
      </c>
      <c r="E1725" s="352" t="s">
        <v>2581</v>
      </c>
      <c r="F1725" s="339" t="s">
        <v>421</v>
      </c>
    </row>
    <row r="1726" spans="2:6">
      <c r="B1726" s="559"/>
      <c r="C1726" s="560"/>
      <c r="D1726" s="561"/>
      <c r="E1726" s="353" t="s">
        <v>2582</v>
      </c>
      <c r="F1726" s="339" t="s">
        <v>421</v>
      </c>
    </row>
    <row r="1727" spans="2:6">
      <c r="B1727" s="559"/>
      <c r="C1727" s="560"/>
      <c r="D1727" s="561" t="s">
        <v>2583</v>
      </c>
      <c r="E1727" s="352" t="s">
        <v>2584</v>
      </c>
      <c r="F1727" s="339" t="s">
        <v>421</v>
      </c>
    </row>
    <row r="1728" spans="2:6">
      <c r="B1728" s="559"/>
      <c r="C1728" s="560"/>
      <c r="D1728" s="561"/>
      <c r="E1728" s="353" t="s">
        <v>2585</v>
      </c>
      <c r="F1728" s="339" t="s">
        <v>421</v>
      </c>
    </row>
    <row r="1729" spans="2:6">
      <c r="B1729" s="559"/>
      <c r="C1729" s="560"/>
      <c r="D1729" s="561"/>
      <c r="E1729" s="353" t="s">
        <v>2586</v>
      </c>
      <c r="F1729" s="339" t="s">
        <v>421</v>
      </c>
    </row>
    <row r="1730" spans="2:6">
      <c r="B1730" s="559"/>
      <c r="C1730" s="560"/>
      <c r="D1730" s="561"/>
      <c r="E1730" s="353" t="s">
        <v>2587</v>
      </c>
      <c r="F1730" s="339" t="s">
        <v>421</v>
      </c>
    </row>
    <row r="1731" spans="2:6">
      <c r="B1731" s="559"/>
      <c r="C1731" s="560"/>
      <c r="D1731" s="561" t="s">
        <v>2588</v>
      </c>
      <c r="E1731" s="352" t="s">
        <v>2589</v>
      </c>
      <c r="F1731" s="339" t="s">
        <v>421</v>
      </c>
    </row>
    <row r="1732" spans="2:6">
      <c r="B1732" s="559"/>
      <c r="C1732" s="560"/>
      <c r="D1732" s="561"/>
      <c r="E1732" s="353" t="s">
        <v>2590</v>
      </c>
      <c r="F1732" s="339" t="s">
        <v>421</v>
      </c>
    </row>
    <row r="1733" spans="2:6">
      <c r="B1733" s="559"/>
      <c r="C1733" s="560"/>
      <c r="D1733" s="561" t="s">
        <v>2591</v>
      </c>
      <c r="E1733" s="352" t="s">
        <v>2592</v>
      </c>
      <c r="F1733" s="339" t="s">
        <v>421</v>
      </c>
    </row>
    <row r="1734" spans="2:6">
      <c r="B1734" s="559"/>
      <c r="C1734" s="560"/>
      <c r="D1734" s="561"/>
      <c r="E1734" s="353" t="s">
        <v>2593</v>
      </c>
      <c r="F1734" s="339" t="s">
        <v>421</v>
      </c>
    </row>
    <row r="1735" spans="2:6">
      <c r="B1735" s="559"/>
      <c r="C1735" s="560"/>
      <c r="D1735" s="561"/>
      <c r="E1735" s="353" t="s">
        <v>2594</v>
      </c>
      <c r="F1735" s="339" t="s">
        <v>421</v>
      </c>
    </row>
    <row r="1736" spans="2:6">
      <c r="B1736" s="559"/>
      <c r="C1736" s="560"/>
      <c r="D1736" s="561" t="s">
        <v>2595</v>
      </c>
      <c r="E1736" s="352" t="s">
        <v>2596</v>
      </c>
      <c r="F1736" s="339" t="s">
        <v>421</v>
      </c>
    </row>
    <row r="1737" spans="2:6">
      <c r="B1737" s="559"/>
      <c r="C1737" s="560"/>
      <c r="D1737" s="561"/>
      <c r="E1737" s="353" t="s">
        <v>2597</v>
      </c>
      <c r="F1737" s="339" t="s">
        <v>421</v>
      </c>
    </row>
    <row r="1738" spans="2:6">
      <c r="B1738" s="559"/>
      <c r="C1738" s="560"/>
      <c r="D1738" s="561"/>
      <c r="E1738" s="353" t="s">
        <v>2598</v>
      </c>
      <c r="F1738" s="339" t="s">
        <v>421</v>
      </c>
    </row>
    <row r="1739" spans="2:6">
      <c r="B1739" s="559"/>
      <c r="C1739" s="560"/>
      <c r="D1739" s="561"/>
      <c r="E1739" s="353" t="s">
        <v>2599</v>
      </c>
      <c r="F1739" s="339" t="s">
        <v>421</v>
      </c>
    </row>
    <row r="1740" spans="2:6">
      <c r="B1740" s="559"/>
      <c r="C1740" s="560"/>
      <c r="D1740" s="561" t="s">
        <v>2600</v>
      </c>
      <c r="E1740" s="352" t="s">
        <v>2601</v>
      </c>
      <c r="F1740" s="339" t="s">
        <v>421</v>
      </c>
    </row>
    <row r="1741" spans="2:6">
      <c r="B1741" s="559"/>
      <c r="C1741" s="560"/>
      <c r="D1741" s="561"/>
      <c r="E1741" s="353" t="s">
        <v>2602</v>
      </c>
      <c r="F1741" s="339" t="s">
        <v>421</v>
      </c>
    </row>
    <row r="1742" spans="2:6">
      <c r="B1742" s="559"/>
      <c r="C1742" s="560"/>
      <c r="D1742" s="561"/>
      <c r="E1742" s="353" t="s">
        <v>2603</v>
      </c>
      <c r="F1742" s="339" t="s">
        <v>421</v>
      </c>
    </row>
    <row r="1743" spans="2:6">
      <c r="B1743" s="559"/>
      <c r="C1743" s="560"/>
      <c r="D1743" s="561" t="s">
        <v>2604</v>
      </c>
      <c r="E1743" s="352" t="s">
        <v>2605</v>
      </c>
      <c r="F1743" s="339" t="s">
        <v>421</v>
      </c>
    </row>
    <row r="1744" spans="2:6">
      <c r="B1744" s="559"/>
      <c r="C1744" s="560"/>
      <c r="D1744" s="561"/>
      <c r="E1744" s="353" t="s">
        <v>2606</v>
      </c>
      <c r="F1744" s="339" t="s">
        <v>421</v>
      </c>
    </row>
    <row r="1745" spans="1:6">
      <c r="C1745" s="546"/>
      <c r="D1745" s="543"/>
      <c r="E1745" s="341"/>
      <c r="F1745" s="339"/>
    </row>
    <row r="1746" spans="1:6">
      <c r="C1746" s="546"/>
      <c r="D1746" s="543"/>
      <c r="E1746" s="341"/>
      <c r="F1746" s="339"/>
    </row>
    <row r="1747" spans="1:6" ht="17.25" thickBot="1">
      <c r="A1747" s="340" t="s">
        <v>2607</v>
      </c>
      <c r="C1747" s="546"/>
      <c r="D1747" s="543"/>
      <c r="E1747" s="341"/>
      <c r="F1747" s="339" t="s">
        <v>337</v>
      </c>
    </row>
    <row r="1748" spans="1:6">
      <c r="B1748" s="551" t="s">
        <v>422</v>
      </c>
      <c r="C1748" s="552"/>
      <c r="D1748" s="551"/>
      <c r="E1748" s="342"/>
      <c r="F1748" s="339"/>
    </row>
    <row r="1749" spans="1:6">
      <c r="B1749" s="533" t="s">
        <v>423</v>
      </c>
      <c r="C1749" s="534" t="s">
        <v>2608</v>
      </c>
      <c r="D1749" s="535"/>
      <c r="E1749" s="343" t="s">
        <v>2609</v>
      </c>
      <c r="F1749" s="339" t="s">
        <v>337</v>
      </c>
    </row>
    <row r="1750" spans="1:6">
      <c r="B1750" s="536"/>
      <c r="C1750" s="537"/>
      <c r="D1750" s="538" t="s">
        <v>2610</v>
      </c>
      <c r="E1750" s="344" t="s">
        <v>2611</v>
      </c>
      <c r="F1750" s="339" t="s">
        <v>337</v>
      </c>
    </row>
    <row r="1751" spans="1:6">
      <c r="B1751" s="536"/>
      <c r="C1751" s="537"/>
      <c r="D1751" s="538"/>
      <c r="E1751" s="345" t="s">
        <v>2612</v>
      </c>
      <c r="F1751" s="339" t="s">
        <v>337</v>
      </c>
    </row>
    <row r="1752" spans="1:6">
      <c r="B1752" s="536"/>
      <c r="C1752" s="537"/>
      <c r="D1752" s="538"/>
      <c r="E1752" s="345" t="s">
        <v>2613</v>
      </c>
      <c r="F1752" s="339" t="s">
        <v>337</v>
      </c>
    </row>
    <row r="1753" spans="1:6">
      <c r="B1753" s="536"/>
      <c r="C1753" s="537"/>
      <c r="D1753" s="538" t="s">
        <v>2614</v>
      </c>
      <c r="E1753" s="344" t="s">
        <v>2615</v>
      </c>
      <c r="F1753" s="339" t="s">
        <v>337</v>
      </c>
    </row>
    <row r="1754" spans="1:6">
      <c r="B1754" s="536"/>
      <c r="C1754" s="537"/>
      <c r="D1754" s="538"/>
      <c r="E1754" s="345" t="s">
        <v>2616</v>
      </c>
      <c r="F1754" s="339" t="s">
        <v>337</v>
      </c>
    </row>
    <row r="1755" spans="1:6">
      <c r="B1755" s="536"/>
      <c r="C1755" s="537"/>
      <c r="D1755" s="538" t="s">
        <v>2617</v>
      </c>
      <c r="E1755" s="344" t="s">
        <v>2618</v>
      </c>
      <c r="F1755" s="339" t="s">
        <v>337</v>
      </c>
    </row>
    <row r="1756" spans="1:6">
      <c r="B1756" s="536"/>
      <c r="C1756" s="537"/>
      <c r="D1756" s="538"/>
      <c r="E1756" s="345" t="s">
        <v>2619</v>
      </c>
      <c r="F1756" s="339" t="s">
        <v>337</v>
      </c>
    </row>
    <row r="1757" spans="1:6">
      <c r="B1757" s="536"/>
      <c r="C1757" s="537"/>
      <c r="D1757" s="538" t="s">
        <v>2620</v>
      </c>
      <c r="E1757" s="344" t="s">
        <v>2621</v>
      </c>
      <c r="F1757" s="339" t="s">
        <v>337</v>
      </c>
    </row>
    <row r="1758" spans="1:6">
      <c r="B1758" s="536"/>
      <c r="C1758" s="537"/>
      <c r="D1758" s="538"/>
      <c r="E1758" s="345" t="s">
        <v>2622</v>
      </c>
      <c r="F1758" s="339" t="s">
        <v>337</v>
      </c>
    </row>
    <row r="1759" spans="1:6">
      <c r="B1759" s="536"/>
      <c r="C1759" s="537"/>
      <c r="D1759" s="538" t="s">
        <v>2623</v>
      </c>
      <c r="E1759" s="344" t="s">
        <v>2624</v>
      </c>
      <c r="F1759" s="339" t="s">
        <v>337</v>
      </c>
    </row>
    <row r="1760" spans="1:6">
      <c r="B1760" s="536"/>
      <c r="C1760" s="537"/>
      <c r="D1760" s="538"/>
      <c r="E1760" s="345" t="s">
        <v>2625</v>
      </c>
      <c r="F1760" s="339" t="s">
        <v>337</v>
      </c>
    </row>
    <row r="1761" spans="2:6">
      <c r="B1761" s="536"/>
      <c r="C1761" s="537"/>
      <c r="D1761" s="538"/>
      <c r="E1761" s="345" t="s">
        <v>2626</v>
      </c>
      <c r="F1761" s="339" t="s">
        <v>337</v>
      </c>
    </row>
    <row r="1762" spans="2:6">
      <c r="B1762" s="536"/>
      <c r="C1762" s="537"/>
      <c r="D1762" s="538"/>
      <c r="E1762" s="345" t="s">
        <v>2627</v>
      </c>
      <c r="F1762" s="339" t="s">
        <v>337</v>
      </c>
    </row>
    <row r="1763" spans="2:6">
      <c r="B1763" s="533" t="s">
        <v>423</v>
      </c>
      <c r="C1763" s="534" t="s">
        <v>2628</v>
      </c>
      <c r="D1763" s="535"/>
      <c r="E1763" s="343" t="s">
        <v>2629</v>
      </c>
      <c r="F1763" s="339" t="s">
        <v>337</v>
      </c>
    </row>
    <row r="1764" spans="2:6">
      <c r="B1764" s="536"/>
      <c r="C1764" s="537"/>
      <c r="D1764" s="538" t="s">
        <v>2630</v>
      </c>
      <c r="E1764" s="344" t="s">
        <v>2631</v>
      </c>
      <c r="F1764" s="339" t="s">
        <v>337</v>
      </c>
    </row>
    <row r="1765" spans="2:6">
      <c r="B1765" s="536"/>
      <c r="C1765" s="537"/>
      <c r="D1765" s="538"/>
      <c r="E1765" s="345" t="s">
        <v>2632</v>
      </c>
      <c r="F1765" s="339" t="s">
        <v>337</v>
      </c>
    </row>
    <row r="1766" spans="2:6">
      <c r="B1766" s="536"/>
      <c r="C1766" s="537"/>
      <c r="D1766" s="538"/>
      <c r="E1766" s="345" t="s">
        <v>2633</v>
      </c>
      <c r="F1766" s="339" t="s">
        <v>337</v>
      </c>
    </row>
    <row r="1767" spans="2:6">
      <c r="B1767" s="536"/>
      <c r="C1767" s="537"/>
      <c r="D1767" s="538" t="s">
        <v>2634</v>
      </c>
      <c r="E1767" s="344" t="s">
        <v>2635</v>
      </c>
      <c r="F1767" s="339" t="s">
        <v>337</v>
      </c>
    </row>
    <row r="1768" spans="2:6">
      <c r="B1768" s="536"/>
      <c r="C1768" s="537"/>
      <c r="D1768" s="538"/>
      <c r="E1768" s="345" t="s">
        <v>2636</v>
      </c>
      <c r="F1768" s="339" t="s">
        <v>337</v>
      </c>
    </row>
    <row r="1769" spans="2:6">
      <c r="B1769" s="536"/>
      <c r="C1769" s="537"/>
      <c r="D1769" s="538" t="s">
        <v>2637</v>
      </c>
      <c r="E1769" s="344" t="s">
        <v>2638</v>
      </c>
      <c r="F1769" s="339" t="s">
        <v>337</v>
      </c>
    </row>
    <row r="1770" spans="2:6">
      <c r="B1770" s="536"/>
      <c r="C1770" s="537"/>
      <c r="D1770" s="538"/>
      <c r="E1770" s="345" t="s">
        <v>2639</v>
      </c>
      <c r="F1770" s="339" t="s">
        <v>337</v>
      </c>
    </row>
    <row r="1771" spans="2:6">
      <c r="B1771" s="536"/>
      <c r="C1771" s="537"/>
      <c r="D1771" s="538"/>
      <c r="E1771" s="345" t="s">
        <v>2640</v>
      </c>
      <c r="F1771" s="339" t="s">
        <v>337</v>
      </c>
    </row>
    <row r="1772" spans="2:6">
      <c r="B1772" s="536"/>
      <c r="C1772" s="537"/>
      <c r="D1772" s="538"/>
      <c r="E1772" s="345" t="s">
        <v>2641</v>
      </c>
      <c r="F1772" s="339" t="s">
        <v>337</v>
      </c>
    </row>
    <row r="1773" spans="2:6">
      <c r="B1773" s="536"/>
      <c r="C1773" s="537"/>
      <c r="D1773" s="538"/>
      <c r="E1773" s="345" t="s">
        <v>2642</v>
      </c>
      <c r="F1773" s="339" t="s">
        <v>337</v>
      </c>
    </row>
    <row r="1774" spans="2:6">
      <c r="B1774" s="536"/>
      <c r="C1774" s="537"/>
      <c r="D1774" s="538"/>
      <c r="E1774" s="345" t="s">
        <v>2643</v>
      </c>
      <c r="F1774" s="339" t="s">
        <v>337</v>
      </c>
    </row>
    <row r="1775" spans="2:6">
      <c r="B1775" s="536"/>
      <c r="C1775" s="537"/>
      <c r="D1775" s="538"/>
      <c r="E1775" s="345" t="s">
        <v>2644</v>
      </c>
      <c r="F1775" s="339" t="s">
        <v>337</v>
      </c>
    </row>
    <row r="1776" spans="2:6">
      <c r="B1776" s="536"/>
      <c r="C1776" s="537"/>
      <c r="D1776" s="538" t="s">
        <v>2645</v>
      </c>
      <c r="E1776" s="344" t="s">
        <v>2646</v>
      </c>
      <c r="F1776" s="339" t="s">
        <v>337</v>
      </c>
    </row>
    <row r="1777" spans="2:6">
      <c r="B1777" s="536"/>
      <c r="C1777" s="537"/>
      <c r="D1777" s="538"/>
      <c r="E1777" s="345" t="s">
        <v>2647</v>
      </c>
      <c r="F1777" s="339" t="s">
        <v>337</v>
      </c>
    </row>
    <row r="1778" spans="2:6">
      <c r="B1778" s="536"/>
      <c r="C1778" s="537"/>
      <c r="D1778" s="538" t="s">
        <v>2648</v>
      </c>
      <c r="E1778" s="344" t="s">
        <v>2649</v>
      </c>
      <c r="F1778" s="339" t="s">
        <v>337</v>
      </c>
    </row>
    <row r="1779" spans="2:6">
      <c r="B1779" s="536"/>
      <c r="C1779" s="537"/>
      <c r="D1779" s="538"/>
      <c r="E1779" s="345" t="s">
        <v>2650</v>
      </c>
      <c r="F1779" s="339" t="s">
        <v>337</v>
      </c>
    </row>
    <row r="1780" spans="2:6">
      <c r="B1780" s="536"/>
      <c r="C1780" s="537"/>
      <c r="D1780" s="538" t="s">
        <v>2651</v>
      </c>
      <c r="E1780" s="344" t="s">
        <v>2652</v>
      </c>
      <c r="F1780" s="339" t="s">
        <v>337</v>
      </c>
    </row>
    <row r="1781" spans="2:6">
      <c r="B1781" s="536"/>
      <c r="C1781" s="537"/>
      <c r="D1781" s="538"/>
      <c r="E1781" s="345" t="s">
        <v>2653</v>
      </c>
      <c r="F1781" s="339" t="s">
        <v>337</v>
      </c>
    </row>
    <row r="1782" spans="2:6">
      <c r="B1782" s="536"/>
      <c r="C1782" s="537"/>
      <c r="D1782" s="538" t="s">
        <v>2654</v>
      </c>
      <c r="E1782" s="344" t="s">
        <v>2655</v>
      </c>
      <c r="F1782" s="339" t="s">
        <v>337</v>
      </c>
    </row>
    <row r="1783" spans="2:6">
      <c r="B1783" s="536"/>
      <c r="C1783" s="537"/>
      <c r="D1783" s="538"/>
      <c r="E1783" s="345" t="s">
        <v>2656</v>
      </c>
      <c r="F1783" s="339" t="s">
        <v>337</v>
      </c>
    </row>
    <row r="1784" spans="2:6">
      <c r="B1784" s="536"/>
      <c r="C1784" s="537"/>
      <c r="D1784" s="538" t="s">
        <v>2657</v>
      </c>
      <c r="E1784" s="344" t="s">
        <v>2658</v>
      </c>
      <c r="F1784" s="339" t="s">
        <v>337</v>
      </c>
    </row>
    <row r="1785" spans="2:6">
      <c r="B1785" s="536"/>
      <c r="C1785" s="537"/>
      <c r="D1785" s="538"/>
      <c r="E1785" s="345" t="s">
        <v>2659</v>
      </c>
      <c r="F1785" s="339" t="s">
        <v>337</v>
      </c>
    </row>
    <row r="1786" spans="2:6">
      <c r="B1786" s="536"/>
      <c r="C1786" s="537"/>
      <c r="D1786" s="538" t="s">
        <v>2660</v>
      </c>
      <c r="E1786" s="344" t="s">
        <v>2661</v>
      </c>
      <c r="F1786" s="339" t="s">
        <v>337</v>
      </c>
    </row>
    <row r="1787" spans="2:6">
      <c r="B1787" s="536"/>
      <c r="C1787" s="537"/>
      <c r="D1787" s="538"/>
      <c r="E1787" s="345" t="s">
        <v>2662</v>
      </c>
      <c r="F1787" s="339" t="s">
        <v>337</v>
      </c>
    </row>
    <row r="1788" spans="2:6">
      <c r="B1788" s="536"/>
      <c r="C1788" s="537"/>
      <c r="D1788" s="538"/>
      <c r="E1788" s="345" t="s">
        <v>2663</v>
      </c>
      <c r="F1788" s="339" t="s">
        <v>337</v>
      </c>
    </row>
    <row r="1789" spans="2:6">
      <c r="B1789" s="536"/>
      <c r="C1789" s="537"/>
      <c r="D1789" s="538"/>
      <c r="E1789" s="345" t="s">
        <v>2664</v>
      </c>
      <c r="F1789" s="339" t="s">
        <v>337</v>
      </c>
    </row>
    <row r="1790" spans="2:6">
      <c r="B1790" s="533" t="s">
        <v>423</v>
      </c>
      <c r="C1790" s="534" t="s">
        <v>2665</v>
      </c>
      <c r="D1790" s="535"/>
      <c r="E1790" s="343" t="s">
        <v>2666</v>
      </c>
      <c r="F1790" s="339" t="s">
        <v>337</v>
      </c>
    </row>
    <row r="1791" spans="2:6">
      <c r="B1791" s="536"/>
      <c r="C1791" s="537"/>
      <c r="D1791" s="538" t="s">
        <v>2667</v>
      </c>
      <c r="E1791" s="344" t="s">
        <v>2668</v>
      </c>
      <c r="F1791" s="339" t="s">
        <v>337</v>
      </c>
    </row>
    <row r="1792" spans="2:6">
      <c r="B1792" s="536"/>
      <c r="C1792" s="537"/>
      <c r="D1792" s="538"/>
      <c r="E1792" s="345" t="s">
        <v>2669</v>
      </c>
      <c r="F1792" s="339" t="s">
        <v>337</v>
      </c>
    </row>
    <row r="1793" spans="1:6">
      <c r="B1793" s="536"/>
      <c r="C1793" s="537"/>
      <c r="D1793" s="538"/>
      <c r="E1793" s="345" t="s">
        <v>2670</v>
      </c>
      <c r="F1793" s="339" t="s">
        <v>337</v>
      </c>
    </row>
    <row r="1794" spans="1:6">
      <c r="B1794" s="536"/>
      <c r="C1794" s="537"/>
      <c r="D1794" s="538" t="s">
        <v>2671</v>
      </c>
      <c r="E1794" s="344" t="s">
        <v>2672</v>
      </c>
      <c r="F1794" s="339" t="s">
        <v>337</v>
      </c>
    </row>
    <row r="1795" spans="1:6">
      <c r="B1795" s="536"/>
      <c r="C1795" s="537"/>
      <c r="D1795" s="538"/>
      <c r="E1795" s="345" t="s">
        <v>2673</v>
      </c>
      <c r="F1795" s="339" t="s">
        <v>337</v>
      </c>
    </row>
    <row r="1796" spans="1:6">
      <c r="B1796" s="536"/>
      <c r="C1796" s="537"/>
      <c r="D1796" s="538" t="s">
        <v>2674</v>
      </c>
      <c r="E1796" s="344" t="s">
        <v>2675</v>
      </c>
      <c r="F1796" s="339" t="s">
        <v>337</v>
      </c>
    </row>
    <row r="1797" spans="1:6">
      <c r="B1797" s="536"/>
      <c r="C1797" s="537"/>
      <c r="D1797" s="538"/>
      <c r="E1797" s="345" t="s">
        <v>2676</v>
      </c>
      <c r="F1797" s="339" t="s">
        <v>337</v>
      </c>
    </row>
    <row r="1798" spans="1:6">
      <c r="B1798" s="553"/>
      <c r="C1798" s="554"/>
      <c r="D1798" s="555"/>
      <c r="E1798" s="341"/>
      <c r="F1798" s="339"/>
    </row>
    <row r="1799" spans="1:6">
      <c r="B1799" s="553"/>
      <c r="C1799" s="554"/>
      <c r="D1799" s="555"/>
      <c r="E1799" s="341"/>
      <c r="F1799" s="339"/>
    </row>
    <row r="1800" spans="1:6" ht="17.25" thickBot="1">
      <c r="A1800" s="340" t="s">
        <v>2677</v>
      </c>
      <c r="C1800" s="546"/>
      <c r="D1800" s="543"/>
      <c r="E1800" s="341"/>
      <c r="F1800" s="339" t="s">
        <v>337</v>
      </c>
    </row>
    <row r="1801" spans="1:6">
      <c r="B1801" s="551" t="s">
        <v>422</v>
      </c>
      <c r="C1801" s="552"/>
      <c r="D1801" s="551"/>
      <c r="E1801" s="342"/>
      <c r="F1801" s="339"/>
    </row>
    <row r="1802" spans="1:6">
      <c r="B1802" s="533" t="s">
        <v>423</v>
      </c>
      <c r="C1802" s="534" t="s">
        <v>2678</v>
      </c>
      <c r="D1802" s="535"/>
      <c r="E1802" s="343" t="s">
        <v>2679</v>
      </c>
      <c r="F1802" s="339" t="s">
        <v>337</v>
      </c>
    </row>
    <row r="1803" spans="1:6">
      <c r="B1803" s="536"/>
      <c r="C1803" s="537"/>
      <c r="D1803" s="538" t="s">
        <v>2680</v>
      </c>
      <c r="E1803" s="344" t="s">
        <v>2681</v>
      </c>
      <c r="F1803" s="339" t="s">
        <v>337</v>
      </c>
    </row>
    <row r="1804" spans="1:6">
      <c r="B1804" s="536"/>
      <c r="C1804" s="537"/>
      <c r="D1804" s="538"/>
      <c r="E1804" s="345" t="s">
        <v>2682</v>
      </c>
      <c r="F1804" s="339" t="s">
        <v>337</v>
      </c>
    </row>
    <row r="1805" spans="1:6">
      <c r="B1805" s="536"/>
      <c r="C1805" s="537"/>
      <c r="D1805" s="538"/>
      <c r="E1805" s="345" t="s">
        <v>2683</v>
      </c>
      <c r="F1805" s="339" t="s">
        <v>337</v>
      </c>
    </row>
    <row r="1806" spans="1:6">
      <c r="B1806" s="536"/>
      <c r="C1806" s="537"/>
      <c r="D1806" s="538" t="s">
        <v>2684</v>
      </c>
      <c r="E1806" s="344" t="s">
        <v>2685</v>
      </c>
      <c r="F1806" s="339" t="s">
        <v>337</v>
      </c>
    </row>
    <row r="1807" spans="1:6">
      <c r="B1807" s="536"/>
      <c r="C1807" s="537"/>
      <c r="D1807" s="538"/>
      <c r="E1807" s="345" t="s">
        <v>2686</v>
      </c>
      <c r="F1807" s="339" t="s">
        <v>337</v>
      </c>
    </row>
    <row r="1808" spans="1:6">
      <c r="B1808" s="536"/>
      <c r="C1808" s="537"/>
      <c r="D1808" s="538"/>
      <c r="E1808" s="345" t="s">
        <v>2687</v>
      </c>
      <c r="F1808" s="339" t="s">
        <v>337</v>
      </c>
    </row>
    <row r="1809" spans="2:6">
      <c r="B1809" s="536"/>
      <c r="C1809" s="537"/>
      <c r="D1809" s="538"/>
      <c r="E1809" s="345" t="s">
        <v>2688</v>
      </c>
      <c r="F1809" s="339" t="s">
        <v>337</v>
      </c>
    </row>
    <row r="1810" spans="2:6">
      <c r="B1810" s="536"/>
      <c r="C1810" s="537"/>
      <c r="D1810" s="538" t="s">
        <v>2689</v>
      </c>
      <c r="E1810" s="344" t="s">
        <v>2690</v>
      </c>
      <c r="F1810" s="339" t="s">
        <v>337</v>
      </c>
    </row>
    <row r="1811" spans="2:6">
      <c r="B1811" s="536"/>
      <c r="C1811" s="537"/>
      <c r="D1811" s="538"/>
      <c r="E1811" s="345" t="s">
        <v>2691</v>
      </c>
      <c r="F1811" s="339" t="s">
        <v>337</v>
      </c>
    </row>
    <row r="1812" spans="2:6">
      <c r="B1812" s="536"/>
      <c r="C1812" s="537"/>
      <c r="D1812" s="538" t="s">
        <v>2692</v>
      </c>
      <c r="E1812" s="344" t="s">
        <v>2693</v>
      </c>
      <c r="F1812" s="339" t="s">
        <v>337</v>
      </c>
    </row>
    <row r="1813" spans="2:6">
      <c r="B1813" s="536"/>
      <c r="C1813" s="537"/>
      <c r="D1813" s="538"/>
      <c r="E1813" s="345" t="s">
        <v>2694</v>
      </c>
      <c r="F1813" s="339" t="s">
        <v>337</v>
      </c>
    </row>
    <row r="1814" spans="2:6">
      <c r="B1814" s="536"/>
      <c r="C1814" s="537"/>
      <c r="D1814" s="538" t="s">
        <v>2695</v>
      </c>
      <c r="E1814" s="344" t="s">
        <v>2696</v>
      </c>
      <c r="F1814" s="339" t="s">
        <v>337</v>
      </c>
    </row>
    <row r="1815" spans="2:6">
      <c r="B1815" s="536"/>
      <c r="C1815" s="537"/>
      <c r="D1815" s="538"/>
      <c r="E1815" s="345" t="s">
        <v>2697</v>
      </c>
      <c r="F1815" s="339" t="s">
        <v>337</v>
      </c>
    </row>
    <row r="1816" spans="2:6">
      <c r="B1816" s="536"/>
      <c r="C1816" s="537"/>
      <c r="D1816" s="538" t="s">
        <v>2698</v>
      </c>
      <c r="E1816" s="344" t="s">
        <v>2699</v>
      </c>
      <c r="F1816" s="339" t="s">
        <v>337</v>
      </c>
    </row>
    <row r="1817" spans="2:6">
      <c r="B1817" s="536"/>
      <c r="C1817" s="537"/>
      <c r="D1817" s="538"/>
      <c r="E1817" s="345" t="s">
        <v>2700</v>
      </c>
      <c r="F1817" s="339" t="s">
        <v>337</v>
      </c>
    </row>
    <row r="1818" spans="2:6">
      <c r="B1818" s="536"/>
      <c r="C1818" s="537"/>
      <c r="D1818" s="538" t="s">
        <v>2701</v>
      </c>
      <c r="E1818" s="344" t="s">
        <v>2702</v>
      </c>
      <c r="F1818" s="339" t="s">
        <v>337</v>
      </c>
    </row>
    <row r="1819" spans="2:6">
      <c r="B1819" s="536"/>
      <c r="C1819" s="537"/>
      <c r="D1819" s="538"/>
      <c r="E1819" s="345" t="s">
        <v>2703</v>
      </c>
      <c r="F1819" s="339" t="s">
        <v>337</v>
      </c>
    </row>
    <row r="1820" spans="2:6">
      <c r="B1820" s="536"/>
      <c r="C1820" s="537"/>
      <c r="D1820" s="538"/>
      <c r="E1820" s="345" t="s">
        <v>2704</v>
      </c>
      <c r="F1820" s="339" t="s">
        <v>337</v>
      </c>
    </row>
    <row r="1821" spans="2:6">
      <c r="B1821" s="536"/>
      <c r="C1821" s="537"/>
      <c r="D1821" s="538"/>
      <c r="E1821" s="345" t="s">
        <v>2705</v>
      </c>
      <c r="F1821" s="339" t="s">
        <v>337</v>
      </c>
    </row>
    <row r="1822" spans="2:6">
      <c r="B1822" s="536"/>
      <c r="C1822" s="537"/>
      <c r="D1822" s="538"/>
      <c r="E1822" s="345" t="s">
        <v>2706</v>
      </c>
      <c r="F1822" s="339" t="s">
        <v>337</v>
      </c>
    </row>
    <row r="1823" spans="2:6">
      <c r="B1823" s="536"/>
      <c r="C1823" s="537"/>
      <c r="D1823" s="538"/>
      <c r="E1823" s="345" t="s">
        <v>2707</v>
      </c>
      <c r="F1823" s="339" t="s">
        <v>337</v>
      </c>
    </row>
    <row r="1824" spans="2:6">
      <c r="B1824" s="533" t="s">
        <v>423</v>
      </c>
      <c r="C1824" s="534" t="s">
        <v>2708</v>
      </c>
      <c r="D1824" s="535"/>
      <c r="E1824" s="343" t="s">
        <v>2709</v>
      </c>
      <c r="F1824" s="339" t="s">
        <v>337</v>
      </c>
    </row>
    <row r="1825" spans="2:6">
      <c r="B1825" s="536"/>
      <c r="C1825" s="537"/>
      <c r="D1825" s="538" t="s">
        <v>2710</v>
      </c>
      <c r="E1825" s="344" t="s">
        <v>2711</v>
      </c>
      <c r="F1825" s="339" t="s">
        <v>337</v>
      </c>
    </row>
    <row r="1826" spans="2:6">
      <c r="B1826" s="536"/>
      <c r="C1826" s="537"/>
      <c r="D1826" s="538"/>
      <c r="E1826" s="345" t="s">
        <v>2712</v>
      </c>
      <c r="F1826" s="339" t="s">
        <v>337</v>
      </c>
    </row>
    <row r="1827" spans="2:6">
      <c r="B1827" s="536"/>
      <c r="C1827" s="537"/>
      <c r="D1827" s="538"/>
      <c r="E1827" s="345" t="s">
        <v>2713</v>
      </c>
      <c r="F1827" s="339" t="s">
        <v>337</v>
      </c>
    </row>
    <row r="1828" spans="2:6">
      <c r="B1828" s="536"/>
      <c r="C1828" s="537"/>
      <c r="D1828" s="538" t="s">
        <v>2714</v>
      </c>
      <c r="E1828" s="344" t="s">
        <v>2715</v>
      </c>
      <c r="F1828" s="339" t="s">
        <v>337</v>
      </c>
    </row>
    <row r="1829" spans="2:6">
      <c r="B1829" s="536"/>
      <c r="C1829" s="537"/>
      <c r="D1829" s="538"/>
      <c r="E1829" s="345" t="s">
        <v>2716</v>
      </c>
      <c r="F1829" s="339" t="s">
        <v>337</v>
      </c>
    </row>
    <row r="1830" spans="2:6">
      <c r="B1830" s="536"/>
      <c r="C1830" s="537"/>
      <c r="D1830" s="538"/>
      <c r="E1830" s="345" t="s">
        <v>2717</v>
      </c>
      <c r="F1830" s="339" t="s">
        <v>337</v>
      </c>
    </row>
    <row r="1831" spans="2:6">
      <c r="B1831" s="536"/>
      <c r="C1831" s="537"/>
      <c r="D1831" s="538" t="s">
        <v>2718</v>
      </c>
      <c r="E1831" s="344" t="s">
        <v>2719</v>
      </c>
      <c r="F1831" s="339" t="s">
        <v>337</v>
      </c>
    </row>
    <row r="1832" spans="2:6">
      <c r="B1832" s="536"/>
      <c r="C1832" s="537"/>
      <c r="D1832" s="538"/>
      <c r="E1832" s="345" t="s">
        <v>2720</v>
      </c>
      <c r="F1832" s="339" t="s">
        <v>337</v>
      </c>
    </row>
    <row r="1833" spans="2:6">
      <c r="B1833" s="536"/>
      <c r="C1833" s="537"/>
      <c r="D1833" s="538"/>
      <c r="E1833" s="345" t="s">
        <v>2721</v>
      </c>
      <c r="F1833" s="339" t="s">
        <v>337</v>
      </c>
    </row>
    <row r="1834" spans="2:6">
      <c r="B1834" s="536"/>
      <c r="C1834" s="537"/>
      <c r="D1834" s="538" t="s">
        <v>2722</v>
      </c>
      <c r="E1834" s="344" t="s">
        <v>2723</v>
      </c>
      <c r="F1834" s="339" t="s">
        <v>337</v>
      </c>
    </row>
    <row r="1835" spans="2:6">
      <c r="B1835" s="536"/>
      <c r="C1835" s="537"/>
      <c r="D1835" s="538"/>
      <c r="E1835" s="345" t="s">
        <v>2724</v>
      </c>
      <c r="F1835" s="339" t="s">
        <v>337</v>
      </c>
    </row>
    <row r="1836" spans="2:6">
      <c r="B1836" s="536"/>
      <c r="C1836" s="537"/>
      <c r="D1836" s="538" t="s">
        <v>2725</v>
      </c>
      <c r="E1836" s="344" t="s">
        <v>2726</v>
      </c>
      <c r="F1836" s="339" t="s">
        <v>337</v>
      </c>
    </row>
    <row r="1837" spans="2:6">
      <c r="B1837" s="536"/>
      <c r="C1837" s="537"/>
      <c r="D1837" s="538"/>
      <c r="E1837" s="345" t="s">
        <v>2727</v>
      </c>
      <c r="F1837" s="339" t="s">
        <v>337</v>
      </c>
    </row>
    <row r="1838" spans="2:6">
      <c r="B1838" s="536"/>
      <c r="C1838" s="537"/>
      <c r="D1838" s="538" t="s">
        <v>2728</v>
      </c>
      <c r="E1838" s="344" t="s">
        <v>2729</v>
      </c>
      <c r="F1838" s="339" t="s">
        <v>337</v>
      </c>
    </row>
    <row r="1839" spans="2:6">
      <c r="B1839" s="536"/>
      <c r="C1839" s="537"/>
      <c r="D1839" s="538"/>
      <c r="E1839" s="345" t="s">
        <v>2730</v>
      </c>
      <c r="F1839" s="339" t="s">
        <v>337</v>
      </c>
    </row>
    <row r="1840" spans="2:6">
      <c r="B1840" s="536"/>
      <c r="C1840" s="537"/>
      <c r="D1840" s="538"/>
      <c r="E1840" s="345" t="s">
        <v>2731</v>
      </c>
      <c r="F1840" s="339" t="s">
        <v>337</v>
      </c>
    </row>
    <row r="1841" spans="2:6">
      <c r="B1841" s="536"/>
      <c r="C1841" s="537"/>
      <c r="D1841" s="538" t="s">
        <v>2732</v>
      </c>
      <c r="E1841" s="344" t="s">
        <v>2733</v>
      </c>
      <c r="F1841" s="339" t="s">
        <v>337</v>
      </c>
    </row>
    <row r="1842" spans="2:6">
      <c r="B1842" s="536"/>
      <c r="C1842" s="537"/>
      <c r="D1842" s="538"/>
      <c r="E1842" s="345" t="s">
        <v>2734</v>
      </c>
      <c r="F1842" s="339" t="s">
        <v>337</v>
      </c>
    </row>
    <row r="1843" spans="2:6">
      <c r="B1843" s="536"/>
      <c r="C1843" s="537"/>
      <c r="D1843" s="538"/>
      <c r="E1843" s="345" t="s">
        <v>2735</v>
      </c>
      <c r="F1843" s="339" t="s">
        <v>337</v>
      </c>
    </row>
    <row r="1844" spans="2:6">
      <c r="B1844" s="536"/>
      <c r="C1844" s="537"/>
      <c r="D1844" s="538"/>
      <c r="E1844" s="345" t="s">
        <v>2736</v>
      </c>
      <c r="F1844" s="339" t="s">
        <v>337</v>
      </c>
    </row>
    <row r="1845" spans="2:6">
      <c r="B1845" s="536"/>
      <c r="C1845" s="537"/>
      <c r="D1845" s="538" t="s">
        <v>2737</v>
      </c>
      <c r="E1845" s="344" t="s">
        <v>2738</v>
      </c>
      <c r="F1845" s="339" t="s">
        <v>337</v>
      </c>
    </row>
    <row r="1846" spans="2:6">
      <c r="B1846" s="536"/>
      <c r="C1846" s="537"/>
      <c r="D1846" s="538"/>
      <c r="E1846" s="345" t="s">
        <v>2739</v>
      </c>
      <c r="F1846" s="339" t="s">
        <v>337</v>
      </c>
    </row>
    <row r="1847" spans="2:6">
      <c r="B1847" s="536"/>
      <c r="C1847" s="537"/>
      <c r="D1847" s="538"/>
      <c r="E1847" s="345" t="s">
        <v>2740</v>
      </c>
      <c r="F1847" s="339" t="s">
        <v>337</v>
      </c>
    </row>
    <row r="1848" spans="2:6">
      <c r="B1848" s="536"/>
      <c r="C1848" s="537"/>
      <c r="D1848" s="538"/>
      <c r="E1848" s="345" t="s">
        <v>2741</v>
      </c>
      <c r="F1848" s="339" t="s">
        <v>337</v>
      </c>
    </row>
    <row r="1849" spans="2:6">
      <c r="B1849" s="536"/>
      <c r="C1849" s="537"/>
      <c r="D1849" s="538"/>
      <c r="E1849" s="345" t="s">
        <v>2742</v>
      </c>
      <c r="F1849" s="339" t="s">
        <v>337</v>
      </c>
    </row>
    <row r="1850" spans="2:6">
      <c r="B1850" s="533" t="s">
        <v>423</v>
      </c>
      <c r="C1850" s="534" t="s">
        <v>2743</v>
      </c>
      <c r="D1850" s="535"/>
      <c r="E1850" s="343" t="s">
        <v>2744</v>
      </c>
      <c r="F1850" s="339" t="s">
        <v>337</v>
      </c>
    </row>
    <row r="1851" spans="2:6">
      <c r="B1851" s="536"/>
      <c r="C1851" s="537"/>
      <c r="D1851" s="538" t="s">
        <v>2745</v>
      </c>
      <c r="E1851" s="344" t="s">
        <v>2746</v>
      </c>
      <c r="F1851" s="339" t="s">
        <v>337</v>
      </c>
    </row>
    <row r="1852" spans="2:6">
      <c r="B1852" s="536"/>
      <c r="C1852" s="537"/>
      <c r="D1852" s="538"/>
      <c r="E1852" s="345" t="s">
        <v>2747</v>
      </c>
      <c r="F1852" s="339" t="s">
        <v>337</v>
      </c>
    </row>
    <row r="1853" spans="2:6">
      <c r="B1853" s="536"/>
      <c r="C1853" s="537"/>
      <c r="D1853" s="538"/>
      <c r="E1853" s="345" t="s">
        <v>2748</v>
      </c>
      <c r="F1853" s="339" t="s">
        <v>337</v>
      </c>
    </row>
    <row r="1854" spans="2:6">
      <c r="B1854" s="536"/>
      <c r="C1854" s="537"/>
      <c r="D1854" s="538" t="s">
        <v>2749</v>
      </c>
      <c r="E1854" s="344" t="s">
        <v>2750</v>
      </c>
      <c r="F1854" s="339" t="s">
        <v>337</v>
      </c>
    </row>
    <row r="1855" spans="2:6">
      <c r="B1855" s="536"/>
      <c r="C1855" s="537"/>
      <c r="D1855" s="538"/>
      <c r="E1855" s="345" t="s">
        <v>2751</v>
      </c>
      <c r="F1855" s="339" t="s">
        <v>337</v>
      </c>
    </row>
    <row r="1856" spans="2:6">
      <c r="B1856" s="536"/>
      <c r="C1856" s="537"/>
      <c r="D1856" s="538" t="s">
        <v>2752</v>
      </c>
      <c r="E1856" s="344" t="s">
        <v>2753</v>
      </c>
      <c r="F1856" s="339" t="s">
        <v>337</v>
      </c>
    </row>
    <row r="1857" spans="2:6">
      <c r="B1857" s="536"/>
      <c r="C1857" s="537"/>
      <c r="D1857" s="538"/>
      <c r="E1857" s="345" t="s">
        <v>2754</v>
      </c>
      <c r="F1857" s="339" t="s">
        <v>337</v>
      </c>
    </row>
    <row r="1858" spans="2:6">
      <c r="B1858" s="536"/>
      <c r="C1858" s="537"/>
      <c r="D1858" s="538"/>
      <c r="E1858" s="345" t="s">
        <v>2755</v>
      </c>
      <c r="F1858" s="339" t="s">
        <v>337</v>
      </c>
    </row>
    <row r="1859" spans="2:6">
      <c r="B1859" s="536"/>
      <c r="C1859" s="537"/>
      <c r="D1859" s="538"/>
      <c r="E1859" s="345" t="s">
        <v>2756</v>
      </c>
      <c r="F1859" s="339" t="s">
        <v>337</v>
      </c>
    </row>
    <row r="1860" spans="2:6">
      <c r="B1860" s="536"/>
      <c r="C1860" s="537"/>
      <c r="D1860" s="538"/>
      <c r="E1860" s="345" t="s">
        <v>2757</v>
      </c>
      <c r="F1860" s="339" t="s">
        <v>337</v>
      </c>
    </row>
    <row r="1861" spans="2:6">
      <c r="B1861" s="536"/>
      <c r="C1861" s="537"/>
      <c r="D1861" s="538"/>
      <c r="E1861" s="345" t="s">
        <v>2758</v>
      </c>
      <c r="F1861" s="339" t="s">
        <v>337</v>
      </c>
    </row>
    <row r="1862" spans="2:6">
      <c r="B1862" s="536"/>
      <c r="C1862" s="537"/>
      <c r="D1862" s="538" t="s">
        <v>2759</v>
      </c>
      <c r="E1862" s="344" t="s">
        <v>2760</v>
      </c>
      <c r="F1862" s="339" t="s">
        <v>337</v>
      </c>
    </row>
    <row r="1863" spans="2:6">
      <c r="B1863" s="536"/>
      <c r="C1863" s="537"/>
      <c r="D1863" s="538"/>
      <c r="E1863" s="345" t="s">
        <v>2761</v>
      </c>
      <c r="F1863" s="339" t="s">
        <v>337</v>
      </c>
    </row>
    <row r="1864" spans="2:6">
      <c r="B1864" s="536"/>
      <c r="C1864" s="537"/>
      <c r="D1864" s="538"/>
      <c r="E1864" s="345" t="s">
        <v>2762</v>
      </c>
      <c r="F1864" s="339" t="s">
        <v>337</v>
      </c>
    </row>
    <row r="1865" spans="2:6">
      <c r="B1865" s="536"/>
      <c r="C1865" s="537"/>
      <c r="D1865" s="538"/>
      <c r="E1865" s="345" t="s">
        <v>2763</v>
      </c>
      <c r="F1865" s="339" t="s">
        <v>337</v>
      </c>
    </row>
    <row r="1866" spans="2:6">
      <c r="B1866" s="536"/>
      <c r="C1866" s="537"/>
      <c r="D1866" s="538"/>
      <c r="E1866" s="345" t="s">
        <v>2764</v>
      </c>
      <c r="F1866" s="339" t="s">
        <v>337</v>
      </c>
    </row>
    <row r="1867" spans="2:6">
      <c r="B1867" s="536"/>
      <c r="C1867" s="537"/>
      <c r="D1867" s="538"/>
      <c r="E1867" s="345" t="s">
        <v>2765</v>
      </c>
      <c r="F1867" s="339" t="s">
        <v>337</v>
      </c>
    </row>
    <row r="1868" spans="2:6">
      <c r="B1868" s="536"/>
      <c r="C1868" s="537"/>
      <c r="D1868" s="538"/>
      <c r="E1868" s="345" t="s">
        <v>2766</v>
      </c>
      <c r="F1868" s="339" t="s">
        <v>337</v>
      </c>
    </row>
    <row r="1869" spans="2:6">
      <c r="B1869" s="536"/>
      <c r="C1869" s="537"/>
      <c r="D1869" s="538" t="s">
        <v>2767</v>
      </c>
      <c r="E1869" s="344" t="s">
        <v>2768</v>
      </c>
      <c r="F1869" s="339" t="s">
        <v>337</v>
      </c>
    </row>
    <row r="1870" spans="2:6">
      <c r="B1870" s="536"/>
      <c r="C1870" s="537"/>
      <c r="D1870" s="538"/>
      <c r="E1870" s="345" t="s">
        <v>2769</v>
      </c>
      <c r="F1870" s="339" t="s">
        <v>337</v>
      </c>
    </row>
    <row r="1871" spans="2:6">
      <c r="B1871" s="536"/>
      <c r="C1871" s="537"/>
      <c r="D1871" s="538"/>
      <c r="E1871" s="345" t="s">
        <v>2770</v>
      </c>
      <c r="F1871" s="339" t="s">
        <v>337</v>
      </c>
    </row>
    <row r="1872" spans="2:6">
      <c r="B1872" s="536"/>
      <c r="C1872" s="537"/>
      <c r="D1872" s="538"/>
      <c r="E1872" s="345" t="s">
        <v>2771</v>
      </c>
      <c r="F1872" s="339" t="s">
        <v>337</v>
      </c>
    </row>
    <row r="1873" spans="2:6">
      <c r="B1873" s="536"/>
      <c r="C1873" s="537"/>
      <c r="D1873" s="538"/>
      <c r="E1873" s="345" t="s">
        <v>2772</v>
      </c>
      <c r="F1873" s="339" t="s">
        <v>337</v>
      </c>
    </row>
    <row r="1874" spans="2:6">
      <c r="B1874" s="536"/>
      <c r="C1874" s="537"/>
      <c r="D1874" s="538"/>
      <c r="E1874" s="345" t="s">
        <v>2773</v>
      </c>
      <c r="F1874" s="339" t="s">
        <v>337</v>
      </c>
    </row>
    <row r="1875" spans="2:6">
      <c r="B1875" s="536"/>
      <c r="C1875" s="537"/>
      <c r="D1875" s="538"/>
      <c r="E1875" s="345" t="s">
        <v>2774</v>
      </c>
      <c r="F1875" s="339" t="s">
        <v>337</v>
      </c>
    </row>
    <row r="1876" spans="2:6">
      <c r="B1876" s="536"/>
      <c r="C1876" s="537"/>
      <c r="D1876" s="538"/>
      <c r="E1876" s="345" t="s">
        <v>2775</v>
      </c>
      <c r="F1876" s="339" t="s">
        <v>337</v>
      </c>
    </row>
    <row r="1877" spans="2:6">
      <c r="B1877" s="536"/>
      <c r="C1877" s="537"/>
      <c r="D1877" s="538"/>
      <c r="E1877" s="345" t="s">
        <v>2776</v>
      </c>
      <c r="F1877" s="339" t="s">
        <v>337</v>
      </c>
    </row>
    <row r="1878" spans="2:6">
      <c r="B1878" s="536"/>
      <c r="C1878" s="537"/>
      <c r="D1878" s="538" t="s">
        <v>2777</v>
      </c>
      <c r="E1878" s="344" t="s">
        <v>2778</v>
      </c>
      <c r="F1878" s="339" t="s">
        <v>337</v>
      </c>
    </row>
    <row r="1879" spans="2:6">
      <c r="B1879" s="536"/>
      <c r="C1879" s="537"/>
      <c r="D1879" s="538"/>
      <c r="E1879" s="345" t="s">
        <v>2779</v>
      </c>
      <c r="F1879" s="339" t="s">
        <v>337</v>
      </c>
    </row>
    <row r="1880" spans="2:6">
      <c r="B1880" s="536"/>
      <c r="C1880" s="537"/>
      <c r="D1880" s="538"/>
      <c r="E1880" s="345" t="s">
        <v>2780</v>
      </c>
      <c r="F1880" s="339" t="s">
        <v>337</v>
      </c>
    </row>
    <row r="1881" spans="2:6">
      <c r="B1881" s="536"/>
      <c r="C1881" s="537"/>
      <c r="D1881" s="538"/>
      <c r="E1881" s="345" t="s">
        <v>2781</v>
      </c>
      <c r="F1881" s="339" t="s">
        <v>337</v>
      </c>
    </row>
    <row r="1882" spans="2:6">
      <c r="B1882" s="536"/>
      <c r="C1882" s="537"/>
      <c r="D1882" s="538" t="s">
        <v>2782</v>
      </c>
      <c r="E1882" s="344" t="s">
        <v>2783</v>
      </c>
      <c r="F1882" s="339" t="s">
        <v>337</v>
      </c>
    </row>
    <row r="1883" spans="2:6">
      <c r="B1883" s="536"/>
      <c r="C1883" s="537"/>
      <c r="D1883" s="538"/>
      <c r="E1883" s="345" t="s">
        <v>2784</v>
      </c>
      <c r="F1883" s="339" t="s">
        <v>337</v>
      </c>
    </row>
    <row r="1884" spans="2:6">
      <c r="B1884" s="536"/>
      <c r="C1884" s="537"/>
      <c r="D1884" s="538"/>
      <c r="E1884" s="345" t="s">
        <v>2785</v>
      </c>
      <c r="F1884" s="339" t="s">
        <v>337</v>
      </c>
    </row>
    <row r="1885" spans="2:6">
      <c r="B1885" s="536"/>
      <c r="C1885" s="537"/>
      <c r="D1885" s="538"/>
      <c r="E1885" s="345" t="s">
        <v>2786</v>
      </c>
      <c r="F1885" s="339" t="s">
        <v>337</v>
      </c>
    </row>
    <row r="1886" spans="2:6">
      <c r="B1886" s="536"/>
      <c r="C1886" s="537"/>
      <c r="D1886" s="538"/>
      <c r="E1886" s="345" t="s">
        <v>2787</v>
      </c>
      <c r="F1886" s="339" t="s">
        <v>337</v>
      </c>
    </row>
    <row r="1887" spans="2:6">
      <c r="B1887" s="536"/>
      <c r="C1887" s="537"/>
      <c r="D1887" s="538"/>
      <c r="E1887" s="345" t="s">
        <v>2788</v>
      </c>
      <c r="F1887" s="339" t="s">
        <v>337</v>
      </c>
    </row>
    <row r="1888" spans="2:6">
      <c r="B1888" s="536"/>
      <c r="C1888" s="537"/>
      <c r="D1888" s="538"/>
      <c r="E1888" s="345" t="s">
        <v>2789</v>
      </c>
      <c r="F1888" s="339" t="s">
        <v>337</v>
      </c>
    </row>
    <row r="1889" spans="1:6">
      <c r="B1889" s="536"/>
      <c r="C1889" s="537"/>
      <c r="D1889" s="538" t="s">
        <v>2790</v>
      </c>
      <c r="E1889" s="344" t="s">
        <v>2791</v>
      </c>
      <c r="F1889" s="339" t="s">
        <v>337</v>
      </c>
    </row>
    <row r="1890" spans="1:6">
      <c r="B1890" s="536"/>
      <c r="C1890" s="537"/>
      <c r="D1890" s="538"/>
      <c r="E1890" s="345" t="s">
        <v>2792</v>
      </c>
      <c r="F1890" s="339" t="s">
        <v>337</v>
      </c>
    </row>
    <row r="1891" spans="1:6">
      <c r="B1891" s="536"/>
      <c r="C1891" s="537"/>
      <c r="D1891" s="538"/>
      <c r="E1891" s="345" t="s">
        <v>2793</v>
      </c>
      <c r="F1891" s="339" t="s">
        <v>337</v>
      </c>
    </row>
    <row r="1892" spans="1:6">
      <c r="B1892" s="536"/>
      <c r="C1892" s="537"/>
      <c r="D1892" s="538"/>
      <c r="E1892" s="345" t="s">
        <v>2794</v>
      </c>
      <c r="F1892" s="339" t="s">
        <v>337</v>
      </c>
    </row>
    <row r="1893" spans="1:6">
      <c r="B1893" s="536"/>
      <c r="C1893" s="537"/>
      <c r="D1893" s="538"/>
      <c r="E1893" s="345" t="s">
        <v>2795</v>
      </c>
      <c r="F1893" s="339" t="s">
        <v>337</v>
      </c>
    </row>
    <row r="1894" spans="1:6">
      <c r="B1894" s="536"/>
      <c r="C1894" s="537"/>
      <c r="D1894" s="538"/>
      <c r="E1894" s="345" t="s">
        <v>2796</v>
      </c>
      <c r="F1894" s="339" t="s">
        <v>337</v>
      </c>
    </row>
    <row r="1895" spans="1:6">
      <c r="B1895" s="536"/>
      <c r="C1895" s="537"/>
      <c r="D1895" s="538"/>
      <c r="E1895" s="345" t="s">
        <v>2797</v>
      </c>
      <c r="F1895" s="339" t="s">
        <v>337</v>
      </c>
    </row>
    <row r="1896" spans="1:6">
      <c r="B1896" s="536"/>
      <c r="C1896" s="537"/>
      <c r="D1896" s="538"/>
      <c r="E1896" s="345" t="s">
        <v>2798</v>
      </c>
      <c r="F1896" s="339" t="s">
        <v>337</v>
      </c>
    </row>
    <row r="1897" spans="1:6">
      <c r="B1897" s="553"/>
      <c r="C1897" s="554"/>
      <c r="D1897" s="555"/>
      <c r="E1897" s="341"/>
      <c r="F1897" s="339"/>
    </row>
    <row r="1898" spans="1:6">
      <c r="B1898" s="553"/>
      <c r="C1898" s="554"/>
      <c r="D1898" s="555"/>
      <c r="E1898" s="341"/>
      <c r="F1898" s="339"/>
    </row>
    <row r="1899" spans="1:6" ht="17.25" thickBot="1">
      <c r="A1899" s="340" t="s">
        <v>2799</v>
      </c>
      <c r="C1899" s="546"/>
      <c r="D1899" s="543"/>
      <c r="E1899" s="341"/>
      <c r="F1899" s="339" t="s">
        <v>337</v>
      </c>
    </row>
    <row r="1900" spans="1:6">
      <c r="B1900" s="551" t="s">
        <v>422</v>
      </c>
      <c r="C1900" s="552"/>
      <c r="D1900" s="551"/>
      <c r="E1900" s="342"/>
      <c r="F1900" s="339"/>
    </row>
    <row r="1901" spans="1:6">
      <c r="B1901" s="533" t="s">
        <v>423</v>
      </c>
      <c r="C1901" s="534" t="s">
        <v>2800</v>
      </c>
      <c r="D1901" s="535"/>
      <c r="E1901" s="343" t="s">
        <v>2801</v>
      </c>
      <c r="F1901" s="339" t="s">
        <v>337</v>
      </c>
    </row>
    <row r="1902" spans="1:6">
      <c r="B1902" s="536"/>
      <c r="C1902" s="537"/>
      <c r="D1902" s="538" t="s">
        <v>2802</v>
      </c>
      <c r="E1902" s="344" t="s">
        <v>2803</v>
      </c>
      <c r="F1902" s="339" t="s">
        <v>337</v>
      </c>
    </row>
    <row r="1903" spans="1:6">
      <c r="B1903" s="536"/>
      <c r="C1903" s="537"/>
      <c r="D1903" s="538"/>
      <c r="E1903" s="345" t="s">
        <v>2804</v>
      </c>
      <c r="F1903" s="339" t="s">
        <v>337</v>
      </c>
    </row>
    <row r="1904" spans="1:6">
      <c r="B1904" s="536"/>
      <c r="C1904" s="537"/>
      <c r="D1904" s="538" t="s">
        <v>2805</v>
      </c>
      <c r="E1904" s="344" t="s">
        <v>2806</v>
      </c>
      <c r="F1904" s="339" t="s">
        <v>337</v>
      </c>
    </row>
    <row r="1905" spans="2:6">
      <c r="B1905" s="536"/>
      <c r="C1905" s="537"/>
      <c r="D1905" s="538"/>
      <c r="E1905" s="345" t="s">
        <v>2807</v>
      </c>
      <c r="F1905" s="339" t="s">
        <v>337</v>
      </c>
    </row>
    <row r="1906" spans="2:6">
      <c r="B1906" s="536"/>
      <c r="C1906" s="537"/>
      <c r="D1906" s="538" t="s">
        <v>2808</v>
      </c>
      <c r="E1906" s="344" t="s">
        <v>2809</v>
      </c>
      <c r="F1906" s="339" t="s">
        <v>337</v>
      </c>
    </row>
    <row r="1907" spans="2:6">
      <c r="B1907" s="536"/>
      <c r="C1907" s="537"/>
      <c r="D1907" s="538"/>
      <c r="E1907" s="345" t="s">
        <v>2810</v>
      </c>
      <c r="F1907" s="339" t="s">
        <v>337</v>
      </c>
    </row>
    <row r="1908" spans="2:6">
      <c r="B1908" s="536"/>
      <c r="C1908" s="537"/>
      <c r="D1908" s="538" t="s">
        <v>2811</v>
      </c>
      <c r="E1908" s="344" t="s">
        <v>2812</v>
      </c>
      <c r="F1908" s="339" t="s">
        <v>337</v>
      </c>
    </row>
    <row r="1909" spans="2:6">
      <c r="B1909" s="536"/>
      <c r="C1909" s="537"/>
      <c r="D1909" s="538"/>
      <c r="E1909" s="345" t="s">
        <v>2813</v>
      </c>
      <c r="F1909" s="339" t="s">
        <v>337</v>
      </c>
    </row>
    <row r="1910" spans="2:6">
      <c r="B1910" s="536"/>
      <c r="C1910" s="537"/>
      <c r="D1910" s="538" t="s">
        <v>2814</v>
      </c>
      <c r="E1910" s="344" t="s">
        <v>2815</v>
      </c>
      <c r="F1910" s="339" t="s">
        <v>337</v>
      </c>
    </row>
    <row r="1911" spans="2:6">
      <c r="B1911" s="536"/>
      <c r="C1911" s="537"/>
      <c r="D1911" s="538"/>
      <c r="E1911" s="345" t="s">
        <v>2816</v>
      </c>
      <c r="F1911" s="339" t="s">
        <v>337</v>
      </c>
    </row>
    <row r="1912" spans="2:6">
      <c r="B1912" s="536"/>
      <c r="C1912" s="537"/>
      <c r="D1912" s="538"/>
      <c r="E1912" s="345" t="s">
        <v>2817</v>
      </c>
      <c r="F1912" s="339" t="s">
        <v>337</v>
      </c>
    </row>
    <row r="1913" spans="2:6">
      <c r="B1913" s="536"/>
      <c r="C1913" s="537"/>
      <c r="D1913" s="538" t="s">
        <v>2818</v>
      </c>
      <c r="E1913" s="344" t="s">
        <v>2819</v>
      </c>
      <c r="F1913" s="339" t="s">
        <v>337</v>
      </c>
    </row>
    <row r="1914" spans="2:6">
      <c r="B1914" s="536"/>
      <c r="C1914" s="537"/>
      <c r="D1914" s="538"/>
      <c r="E1914" s="345" t="s">
        <v>2820</v>
      </c>
      <c r="F1914" s="339" t="s">
        <v>337</v>
      </c>
    </row>
    <row r="1915" spans="2:6">
      <c r="B1915" s="536"/>
      <c r="C1915" s="537"/>
      <c r="D1915" s="538" t="s">
        <v>2821</v>
      </c>
      <c r="E1915" s="344" t="s">
        <v>2822</v>
      </c>
      <c r="F1915" s="339" t="s">
        <v>337</v>
      </c>
    </row>
    <row r="1916" spans="2:6">
      <c r="B1916" s="536"/>
      <c r="C1916" s="537"/>
      <c r="D1916" s="538"/>
      <c r="E1916" s="345" t="s">
        <v>2823</v>
      </c>
      <c r="F1916" s="339" t="s">
        <v>337</v>
      </c>
    </row>
    <row r="1917" spans="2:6">
      <c r="B1917" s="536"/>
      <c r="C1917" s="537"/>
      <c r="D1917" s="538"/>
      <c r="E1917" s="345" t="s">
        <v>2824</v>
      </c>
      <c r="F1917" s="339" t="s">
        <v>337</v>
      </c>
    </row>
    <row r="1918" spans="2:6">
      <c r="B1918" s="536"/>
      <c r="C1918" s="537"/>
      <c r="D1918" s="538"/>
      <c r="E1918" s="345" t="s">
        <v>2825</v>
      </c>
      <c r="F1918" s="339" t="s">
        <v>337</v>
      </c>
    </row>
    <row r="1919" spans="2:6">
      <c r="B1919" s="536"/>
      <c r="C1919" s="537"/>
      <c r="D1919" s="538" t="s">
        <v>2826</v>
      </c>
      <c r="E1919" s="344" t="s">
        <v>2827</v>
      </c>
      <c r="F1919" s="339" t="s">
        <v>337</v>
      </c>
    </row>
    <row r="1920" spans="2:6">
      <c r="B1920" s="536"/>
      <c r="C1920" s="537"/>
      <c r="D1920" s="538"/>
      <c r="E1920" s="345" t="s">
        <v>2828</v>
      </c>
      <c r="F1920" s="339" t="s">
        <v>337</v>
      </c>
    </row>
    <row r="1921" spans="2:6">
      <c r="B1921" s="536"/>
      <c r="C1921" s="537"/>
      <c r="D1921" s="538"/>
      <c r="E1921" s="345" t="s">
        <v>2829</v>
      </c>
      <c r="F1921" s="339" t="s">
        <v>337</v>
      </c>
    </row>
    <row r="1922" spans="2:6">
      <c r="B1922" s="536"/>
      <c r="C1922" s="537"/>
      <c r="D1922" s="538" t="s">
        <v>2830</v>
      </c>
      <c r="E1922" s="344" t="s">
        <v>2831</v>
      </c>
      <c r="F1922" s="339" t="s">
        <v>337</v>
      </c>
    </row>
    <row r="1923" spans="2:6">
      <c r="B1923" s="536"/>
      <c r="C1923" s="537"/>
      <c r="D1923" s="538"/>
      <c r="E1923" s="345" t="s">
        <v>2832</v>
      </c>
      <c r="F1923" s="339" t="s">
        <v>337</v>
      </c>
    </row>
    <row r="1924" spans="2:6">
      <c r="B1924" s="536"/>
      <c r="C1924" s="537"/>
      <c r="D1924" s="538" t="s">
        <v>2833</v>
      </c>
      <c r="E1924" s="344" t="s">
        <v>2834</v>
      </c>
      <c r="F1924" s="339" t="s">
        <v>337</v>
      </c>
    </row>
    <row r="1925" spans="2:6">
      <c r="B1925" s="536"/>
      <c r="C1925" s="537"/>
      <c r="D1925" s="538"/>
      <c r="E1925" s="345" t="s">
        <v>2835</v>
      </c>
      <c r="F1925" s="339" t="s">
        <v>337</v>
      </c>
    </row>
    <row r="1926" spans="2:6">
      <c r="B1926" s="533" t="s">
        <v>423</v>
      </c>
      <c r="C1926" s="534" t="s">
        <v>2836</v>
      </c>
      <c r="D1926" s="535"/>
      <c r="E1926" s="343" t="s">
        <v>2837</v>
      </c>
      <c r="F1926" s="339" t="s">
        <v>337</v>
      </c>
    </row>
    <row r="1927" spans="2:6">
      <c r="B1927" s="536"/>
      <c r="C1927" s="537"/>
      <c r="D1927" s="538" t="s">
        <v>2838</v>
      </c>
      <c r="E1927" s="344" t="s">
        <v>2839</v>
      </c>
      <c r="F1927" s="339" t="s">
        <v>337</v>
      </c>
    </row>
    <row r="1928" spans="2:6">
      <c r="B1928" s="536"/>
      <c r="C1928" s="537"/>
      <c r="D1928" s="538"/>
      <c r="E1928" s="345" t="s">
        <v>2840</v>
      </c>
      <c r="F1928" s="339" t="s">
        <v>337</v>
      </c>
    </row>
    <row r="1929" spans="2:6">
      <c r="B1929" s="536"/>
      <c r="C1929" s="537"/>
      <c r="D1929" s="538"/>
      <c r="E1929" s="345" t="s">
        <v>2841</v>
      </c>
      <c r="F1929" s="339" t="s">
        <v>337</v>
      </c>
    </row>
    <row r="1930" spans="2:6">
      <c r="B1930" s="536"/>
      <c r="C1930" s="537"/>
      <c r="D1930" s="538" t="s">
        <v>2842</v>
      </c>
      <c r="E1930" s="344" t="s">
        <v>2843</v>
      </c>
      <c r="F1930" s="339" t="s">
        <v>337</v>
      </c>
    </row>
    <row r="1931" spans="2:6">
      <c r="B1931" s="536"/>
      <c r="C1931" s="537"/>
      <c r="D1931" s="538"/>
      <c r="E1931" s="345" t="s">
        <v>2844</v>
      </c>
      <c r="F1931" s="339" t="s">
        <v>337</v>
      </c>
    </row>
    <row r="1932" spans="2:6">
      <c r="B1932" s="536"/>
      <c r="C1932" s="537"/>
      <c r="D1932" s="538"/>
      <c r="E1932" s="345" t="s">
        <v>2845</v>
      </c>
      <c r="F1932" s="339" t="s">
        <v>337</v>
      </c>
    </row>
    <row r="1933" spans="2:6">
      <c r="B1933" s="536"/>
      <c r="C1933" s="537"/>
      <c r="D1933" s="538"/>
      <c r="E1933" s="345" t="s">
        <v>2846</v>
      </c>
      <c r="F1933" s="339" t="s">
        <v>337</v>
      </c>
    </row>
    <row r="1934" spans="2:6">
      <c r="B1934" s="536"/>
      <c r="C1934" s="537"/>
      <c r="D1934" s="538"/>
      <c r="E1934" s="345" t="s">
        <v>2847</v>
      </c>
      <c r="F1934" s="339" t="s">
        <v>337</v>
      </c>
    </row>
    <row r="1935" spans="2:6">
      <c r="B1935" s="536"/>
      <c r="C1935" s="537"/>
      <c r="D1935" s="538"/>
      <c r="E1935" s="345" t="s">
        <v>2848</v>
      </c>
      <c r="F1935" s="339" t="s">
        <v>337</v>
      </c>
    </row>
    <row r="1936" spans="2:6">
      <c r="B1936" s="536"/>
      <c r="C1936" s="537"/>
      <c r="D1936" s="538"/>
      <c r="E1936" s="345" t="s">
        <v>2849</v>
      </c>
      <c r="F1936" s="339" t="s">
        <v>337</v>
      </c>
    </row>
    <row r="1937" spans="2:6">
      <c r="B1937" s="536"/>
      <c r="C1937" s="537"/>
      <c r="D1937" s="538"/>
      <c r="E1937" s="345" t="s">
        <v>2850</v>
      </c>
      <c r="F1937" s="339" t="s">
        <v>337</v>
      </c>
    </row>
    <row r="1938" spans="2:6">
      <c r="B1938" s="536"/>
      <c r="C1938" s="537"/>
      <c r="D1938" s="538" t="s">
        <v>2851</v>
      </c>
      <c r="E1938" s="344" t="s">
        <v>2852</v>
      </c>
      <c r="F1938" s="339" t="s">
        <v>337</v>
      </c>
    </row>
    <row r="1939" spans="2:6">
      <c r="B1939" s="536"/>
      <c r="C1939" s="537"/>
      <c r="D1939" s="538"/>
      <c r="E1939" s="345" t="s">
        <v>2853</v>
      </c>
      <c r="F1939" s="339" t="s">
        <v>337</v>
      </c>
    </row>
    <row r="1940" spans="2:6">
      <c r="B1940" s="536"/>
      <c r="C1940" s="537"/>
      <c r="D1940" s="538"/>
      <c r="E1940" s="345" t="s">
        <v>2854</v>
      </c>
      <c r="F1940" s="339" t="s">
        <v>337</v>
      </c>
    </row>
    <row r="1941" spans="2:6">
      <c r="B1941" s="536"/>
      <c r="C1941" s="537"/>
      <c r="D1941" s="538"/>
      <c r="E1941" s="345" t="s">
        <v>2855</v>
      </c>
      <c r="F1941" s="339" t="s">
        <v>337</v>
      </c>
    </row>
    <row r="1942" spans="2:6">
      <c r="B1942" s="536"/>
      <c r="C1942" s="537"/>
      <c r="D1942" s="538" t="s">
        <v>2856</v>
      </c>
      <c r="E1942" s="344" t="s">
        <v>2857</v>
      </c>
      <c r="F1942" s="339" t="s">
        <v>337</v>
      </c>
    </row>
    <row r="1943" spans="2:6">
      <c r="B1943" s="536"/>
      <c r="C1943" s="537"/>
      <c r="D1943" s="538"/>
      <c r="E1943" s="345" t="s">
        <v>2858</v>
      </c>
      <c r="F1943" s="339" t="s">
        <v>337</v>
      </c>
    </row>
    <row r="1944" spans="2:6">
      <c r="B1944" s="536"/>
      <c r="C1944" s="537"/>
      <c r="D1944" s="538" t="s">
        <v>2859</v>
      </c>
      <c r="E1944" s="344" t="s">
        <v>2860</v>
      </c>
      <c r="F1944" s="339" t="s">
        <v>337</v>
      </c>
    </row>
    <row r="1945" spans="2:6">
      <c r="B1945" s="536"/>
      <c r="C1945" s="537"/>
      <c r="D1945" s="538"/>
      <c r="E1945" s="345" t="s">
        <v>2861</v>
      </c>
      <c r="F1945" s="339" t="s">
        <v>337</v>
      </c>
    </row>
    <row r="1946" spans="2:6">
      <c r="B1946" s="536"/>
      <c r="C1946" s="537"/>
      <c r="D1946" s="538"/>
      <c r="E1946" s="345" t="s">
        <v>2862</v>
      </c>
      <c r="F1946" s="339" t="s">
        <v>337</v>
      </c>
    </row>
    <row r="1947" spans="2:6">
      <c r="B1947" s="536"/>
      <c r="C1947" s="537"/>
      <c r="D1947" s="538"/>
      <c r="E1947" s="345" t="s">
        <v>2863</v>
      </c>
      <c r="F1947" s="339" t="s">
        <v>337</v>
      </c>
    </row>
    <row r="1948" spans="2:6">
      <c r="B1948" s="536"/>
      <c r="C1948" s="537"/>
      <c r="D1948" s="538"/>
      <c r="E1948" s="345" t="s">
        <v>2864</v>
      </c>
      <c r="F1948" s="339" t="s">
        <v>337</v>
      </c>
    </row>
    <row r="1949" spans="2:6">
      <c r="B1949" s="536"/>
      <c r="C1949" s="537"/>
      <c r="D1949" s="538"/>
      <c r="E1949" s="345" t="s">
        <v>2865</v>
      </c>
      <c r="F1949" s="339" t="s">
        <v>337</v>
      </c>
    </row>
    <row r="1950" spans="2:6">
      <c r="B1950" s="536"/>
      <c r="C1950" s="537"/>
      <c r="D1950" s="538"/>
      <c r="E1950" s="345" t="s">
        <v>2866</v>
      </c>
      <c r="F1950" s="339" t="s">
        <v>337</v>
      </c>
    </row>
    <row r="1951" spans="2:6">
      <c r="B1951" s="536"/>
      <c r="C1951" s="537"/>
      <c r="D1951" s="538"/>
      <c r="E1951" s="345" t="s">
        <v>2867</v>
      </c>
      <c r="F1951" s="339" t="s">
        <v>337</v>
      </c>
    </row>
    <row r="1952" spans="2:6">
      <c r="B1952" s="536"/>
      <c r="C1952" s="537"/>
      <c r="D1952" s="538" t="s">
        <v>2868</v>
      </c>
      <c r="E1952" s="344" t="s">
        <v>2869</v>
      </c>
      <c r="F1952" s="339" t="s">
        <v>337</v>
      </c>
    </row>
    <row r="1953" spans="1:6">
      <c r="B1953" s="536"/>
      <c r="C1953" s="537"/>
      <c r="D1953" s="538"/>
      <c r="E1953" s="345" t="s">
        <v>2870</v>
      </c>
      <c r="F1953" s="339" t="s">
        <v>337</v>
      </c>
    </row>
    <row r="1954" spans="1:6">
      <c r="B1954" s="553"/>
      <c r="C1954" s="554"/>
      <c r="D1954" s="555"/>
      <c r="E1954" s="341"/>
      <c r="F1954" s="339"/>
    </row>
    <row r="1955" spans="1:6">
      <c r="B1955" s="553"/>
      <c r="C1955" s="554"/>
      <c r="D1955" s="555"/>
      <c r="E1955" s="341"/>
      <c r="F1955" s="339"/>
    </row>
    <row r="1956" spans="1:6" ht="17.25" thickBot="1">
      <c r="A1956" s="340" t="s">
        <v>2871</v>
      </c>
      <c r="C1956" s="546"/>
      <c r="D1956" s="543"/>
      <c r="E1956" s="341"/>
      <c r="F1956" s="339" t="s">
        <v>337</v>
      </c>
    </row>
    <row r="1957" spans="1:6">
      <c r="B1957" s="551" t="s">
        <v>422</v>
      </c>
      <c r="C1957" s="552"/>
      <c r="D1957" s="551"/>
      <c r="E1957" s="342"/>
      <c r="F1957" s="339"/>
    </row>
    <row r="1958" spans="1:6">
      <c r="B1958" s="533" t="s">
        <v>423</v>
      </c>
      <c r="C1958" s="534" t="s">
        <v>2872</v>
      </c>
      <c r="D1958" s="535"/>
      <c r="E1958" s="343" t="s">
        <v>2873</v>
      </c>
      <c r="F1958" s="339" t="s">
        <v>337</v>
      </c>
    </row>
    <row r="1959" spans="1:6">
      <c r="B1959" s="536"/>
      <c r="C1959" s="537"/>
      <c r="D1959" s="538" t="s">
        <v>2874</v>
      </c>
      <c r="E1959" s="344" t="s">
        <v>2875</v>
      </c>
      <c r="F1959" s="339" t="s">
        <v>337</v>
      </c>
    </row>
    <row r="1960" spans="1:6">
      <c r="B1960" s="536"/>
      <c r="C1960" s="537"/>
      <c r="D1960" s="538"/>
      <c r="E1960" s="345" t="s">
        <v>2876</v>
      </c>
      <c r="F1960" s="339" t="s">
        <v>337</v>
      </c>
    </row>
    <row r="1961" spans="1:6">
      <c r="B1961" s="536"/>
      <c r="C1961" s="537"/>
      <c r="D1961" s="538"/>
      <c r="E1961" s="345" t="s">
        <v>2877</v>
      </c>
      <c r="F1961" s="339" t="s">
        <v>337</v>
      </c>
    </row>
    <row r="1962" spans="1:6">
      <c r="B1962" s="536"/>
      <c r="C1962" s="537"/>
      <c r="D1962" s="538" t="s">
        <v>2878</v>
      </c>
      <c r="E1962" s="344" t="s">
        <v>2879</v>
      </c>
      <c r="F1962" s="339" t="s">
        <v>337</v>
      </c>
    </row>
    <row r="1963" spans="1:6">
      <c r="B1963" s="536"/>
      <c r="C1963" s="537"/>
      <c r="D1963" s="538"/>
      <c r="E1963" s="345" t="s">
        <v>2880</v>
      </c>
      <c r="F1963" s="339" t="s">
        <v>337</v>
      </c>
    </row>
    <row r="1964" spans="1:6">
      <c r="B1964" s="536"/>
      <c r="C1964" s="537"/>
      <c r="D1964" s="538"/>
      <c r="E1964" s="345" t="s">
        <v>2881</v>
      </c>
      <c r="F1964" s="339" t="s">
        <v>337</v>
      </c>
    </row>
    <row r="1965" spans="1:6">
      <c r="B1965" s="536"/>
      <c r="C1965" s="537"/>
      <c r="D1965" s="538" t="s">
        <v>2882</v>
      </c>
      <c r="E1965" s="344" t="s">
        <v>2883</v>
      </c>
      <c r="F1965" s="339" t="s">
        <v>337</v>
      </c>
    </row>
    <row r="1966" spans="1:6">
      <c r="B1966" s="536"/>
      <c r="C1966" s="537"/>
      <c r="D1966" s="538"/>
      <c r="E1966" s="345" t="s">
        <v>2884</v>
      </c>
      <c r="F1966" s="339" t="s">
        <v>337</v>
      </c>
    </row>
    <row r="1967" spans="1:6">
      <c r="B1967" s="536"/>
      <c r="C1967" s="537"/>
      <c r="D1967" s="538"/>
      <c r="E1967" s="345" t="s">
        <v>2885</v>
      </c>
      <c r="F1967" s="339" t="s">
        <v>337</v>
      </c>
    </row>
    <row r="1968" spans="1:6">
      <c r="B1968" s="536"/>
      <c r="C1968" s="537"/>
      <c r="D1968" s="538" t="s">
        <v>2886</v>
      </c>
      <c r="E1968" s="344" t="s">
        <v>2887</v>
      </c>
      <c r="F1968" s="339" t="s">
        <v>337</v>
      </c>
    </row>
    <row r="1969" spans="2:6">
      <c r="B1969" s="536"/>
      <c r="C1969" s="537"/>
      <c r="D1969" s="538"/>
      <c r="E1969" s="345" t="s">
        <v>2888</v>
      </c>
      <c r="F1969" s="339" t="s">
        <v>337</v>
      </c>
    </row>
    <row r="1970" spans="2:6">
      <c r="B1970" s="536"/>
      <c r="C1970" s="537"/>
      <c r="D1970" s="538" t="s">
        <v>2889</v>
      </c>
      <c r="E1970" s="344" t="s">
        <v>2890</v>
      </c>
      <c r="F1970" s="339" t="s">
        <v>337</v>
      </c>
    </row>
    <row r="1971" spans="2:6">
      <c r="B1971" s="536"/>
      <c r="C1971" s="537"/>
      <c r="D1971" s="538"/>
      <c r="E1971" s="345" t="s">
        <v>2891</v>
      </c>
      <c r="F1971" s="339" t="s">
        <v>337</v>
      </c>
    </row>
    <row r="1972" spans="2:6">
      <c r="B1972" s="536"/>
      <c r="C1972" s="537"/>
      <c r="D1972" s="538"/>
      <c r="E1972" s="345" t="s">
        <v>2892</v>
      </c>
      <c r="F1972" s="339" t="s">
        <v>337</v>
      </c>
    </row>
    <row r="1973" spans="2:6">
      <c r="B1973" s="536"/>
      <c r="C1973" s="537"/>
      <c r="D1973" s="538" t="s">
        <v>2893</v>
      </c>
      <c r="E1973" s="344" t="s">
        <v>2894</v>
      </c>
      <c r="F1973" s="339" t="s">
        <v>337</v>
      </c>
    </row>
    <row r="1974" spans="2:6">
      <c r="B1974" s="536"/>
      <c r="C1974" s="537"/>
      <c r="D1974" s="538"/>
      <c r="E1974" s="345" t="s">
        <v>2895</v>
      </c>
      <c r="F1974" s="339" t="s">
        <v>337</v>
      </c>
    </row>
    <row r="1975" spans="2:6">
      <c r="B1975" s="536"/>
      <c r="C1975" s="537"/>
      <c r="D1975" s="538"/>
      <c r="E1975" s="345" t="s">
        <v>2896</v>
      </c>
      <c r="F1975" s="339" t="s">
        <v>337</v>
      </c>
    </row>
    <row r="1976" spans="2:6">
      <c r="B1976" s="536"/>
      <c r="C1976" s="537"/>
      <c r="D1976" s="538" t="s">
        <v>2897</v>
      </c>
      <c r="E1976" s="344" t="s">
        <v>2898</v>
      </c>
      <c r="F1976" s="339" t="s">
        <v>337</v>
      </c>
    </row>
    <row r="1977" spans="2:6">
      <c r="B1977" s="536"/>
      <c r="C1977" s="537"/>
      <c r="D1977" s="538"/>
      <c r="E1977" s="345" t="s">
        <v>2899</v>
      </c>
      <c r="F1977" s="339" t="s">
        <v>337</v>
      </c>
    </row>
    <row r="1978" spans="2:6">
      <c r="B1978" s="536"/>
      <c r="C1978" s="537"/>
      <c r="D1978" s="538"/>
      <c r="E1978" s="345" t="s">
        <v>2900</v>
      </c>
      <c r="F1978" s="339" t="s">
        <v>337</v>
      </c>
    </row>
    <row r="1979" spans="2:6">
      <c r="B1979" s="533" t="s">
        <v>423</v>
      </c>
      <c r="C1979" s="534" t="s">
        <v>2901</v>
      </c>
      <c r="D1979" s="535"/>
      <c r="E1979" s="343" t="s">
        <v>2902</v>
      </c>
      <c r="F1979" s="339" t="s">
        <v>337</v>
      </c>
    </row>
    <row r="1980" spans="2:6">
      <c r="B1980" s="536"/>
      <c r="C1980" s="537"/>
      <c r="D1980" s="538" t="s">
        <v>2903</v>
      </c>
      <c r="E1980" s="344" t="s">
        <v>2904</v>
      </c>
      <c r="F1980" s="339" t="s">
        <v>337</v>
      </c>
    </row>
    <row r="1981" spans="2:6">
      <c r="B1981" s="536"/>
      <c r="C1981" s="537"/>
      <c r="D1981" s="538"/>
      <c r="E1981" s="345" t="s">
        <v>2905</v>
      </c>
      <c r="F1981" s="339" t="s">
        <v>337</v>
      </c>
    </row>
    <row r="1982" spans="2:6">
      <c r="B1982" s="536"/>
      <c r="C1982" s="537"/>
      <c r="D1982" s="538"/>
      <c r="E1982" s="345" t="s">
        <v>2906</v>
      </c>
      <c r="F1982" s="339" t="s">
        <v>337</v>
      </c>
    </row>
    <row r="1983" spans="2:6">
      <c r="B1983" s="536"/>
      <c r="C1983" s="537"/>
      <c r="D1983" s="538" t="s">
        <v>2907</v>
      </c>
      <c r="E1983" s="344" t="s">
        <v>2908</v>
      </c>
      <c r="F1983" s="339" t="s">
        <v>337</v>
      </c>
    </row>
    <row r="1984" spans="2:6">
      <c r="B1984" s="536"/>
      <c r="C1984" s="537"/>
      <c r="D1984" s="538"/>
      <c r="E1984" s="345" t="s">
        <v>2909</v>
      </c>
      <c r="F1984" s="339" t="s">
        <v>337</v>
      </c>
    </row>
    <row r="1985" spans="2:6">
      <c r="B1985" s="536"/>
      <c r="C1985" s="537"/>
      <c r="D1985" s="538" t="s">
        <v>2910</v>
      </c>
      <c r="E1985" s="344" t="s">
        <v>2911</v>
      </c>
      <c r="F1985" s="339" t="s">
        <v>337</v>
      </c>
    </row>
    <row r="1986" spans="2:6">
      <c r="B1986" s="536"/>
      <c r="C1986" s="537"/>
      <c r="D1986" s="538"/>
      <c r="E1986" s="345" t="s">
        <v>2912</v>
      </c>
      <c r="F1986" s="339" t="s">
        <v>337</v>
      </c>
    </row>
    <row r="1987" spans="2:6">
      <c r="B1987" s="536"/>
      <c r="C1987" s="537"/>
      <c r="D1987" s="538"/>
      <c r="E1987" s="345" t="s">
        <v>2913</v>
      </c>
      <c r="F1987" s="339" t="s">
        <v>337</v>
      </c>
    </row>
    <row r="1988" spans="2:6">
      <c r="B1988" s="536"/>
      <c r="C1988" s="537"/>
      <c r="D1988" s="538"/>
      <c r="E1988" s="345" t="s">
        <v>2914</v>
      </c>
      <c r="F1988" s="339" t="s">
        <v>337</v>
      </c>
    </row>
    <row r="1989" spans="2:6">
      <c r="B1989" s="536"/>
      <c r="C1989" s="537"/>
      <c r="D1989" s="538"/>
      <c r="E1989" s="345" t="s">
        <v>2915</v>
      </c>
      <c r="F1989" s="339" t="s">
        <v>337</v>
      </c>
    </row>
    <row r="1990" spans="2:6">
      <c r="B1990" s="536"/>
      <c r="C1990" s="537"/>
      <c r="D1990" s="538" t="s">
        <v>2916</v>
      </c>
      <c r="E1990" s="344" t="s">
        <v>2917</v>
      </c>
      <c r="F1990" s="339" t="s">
        <v>337</v>
      </c>
    </row>
    <row r="1991" spans="2:6">
      <c r="B1991" s="536"/>
      <c r="C1991" s="537"/>
      <c r="D1991" s="538"/>
      <c r="E1991" s="345" t="s">
        <v>2918</v>
      </c>
      <c r="F1991" s="339" t="s">
        <v>337</v>
      </c>
    </row>
    <row r="1992" spans="2:6">
      <c r="B1992" s="536"/>
      <c r="C1992" s="537"/>
      <c r="D1992" s="538"/>
      <c r="E1992" s="345" t="s">
        <v>2919</v>
      </c>
      <c r="F1992" s="339" t="s">
        <v>337</v>
      </c>
    </row>
    <row r="1993" spans="2:6">
      <c r="B1993" s="536"/>
      <c r="C1993" s="537"/>
      <c r="D1993" s="538"/>
      <c r="E1993" s="345" t="s">
        <v>2920</v>
      </c>
      <c r="F1993" s="339" t="s">
        <v>337</v>
      </c>
    </row>
    <row r="1994" spans="2:6">
      <c r="B1994" s="536"/>
      <c r="C1994" s="537"/>
      <c r="D1994" s="538"/>
      <c r="E1994" s="345" t="s">
        <v>2921</v>
      </c>
      <c r="F1994" s="339" t="s">
        <v>337</v>
      </c>
    </row>
    <row r="1995" spans="2:6">
      <c r="B1995" s="533" t="s">
        <v>423</v>
      </c>
      <c r="C1995" s="534" t="s">
        <v>2922</v>
      </c>
      <c r="D1995" s="535"/>
      <c r="E1995" s="343" t="s">
        <v>2923</v>
      </c>
      <c r="F1995" s="339" t="s">
        <v>337</v>
      </c>
    </row>
    <row r="1996" spans="2:6">
      <c r="B1996" s="536"/>
      <c r="C1996" s="537"/>
      <c r="D1996" s="538" t="s">
        <v>2924</v>
      </c>
      <c r="E1996" s="344" t="s">
        <v>2925</v>
      </c>
      <c r="F1996" s="339" t="s">
        <v>337</v>
      </c>
    </row>
    <row r="1997" spans="2:6">
      <c r="B1997" s="536"/>
      <c r="C1997" s="537"/>
      <c r="D1997" s="538"/>
      <c r="E1997" s="345" t="s">
        <v>2926</v>
      </c>
      <c r="F1997" s="339" t="s">
        <v>337</v>
      </c>
    </row>
    <row r="1998" spans="2:6">
      <c r="B1998" s="536"/>
      <c r="C1998" s="537"/>
      <c r="D1998" s="538"/>
      <c r="E1998" s="345" t="s">
        <v>2927</v>
      </c>
      <c r="F1998" s="339" t="s">
        <v>337</v>
      </c>
    </row>
    <row r="1999" spans="2:6">
      <c r="B1999" s="536"/>
      <c r="C1999" s="537"/>
      <c r="D1999" s="538" t="s">
        <v>2928</v>
      </c>
      <c r="E1999" s="344" t="s">
        <v>2929</v>
      </c>
      <c r="F1999" s="339" t="s">
        <v>337</v>
      </c>
    </row>
    <row r="2000" spans="2:6">
      <c r="B2000" s="536"/>
      <c r="C2000" s="537"/>
      <c r="D2000" s="538"/>
      <c r="E2000" s="345" t="s">
        <v>2930</v>
      </c>
      <c r="F2000" s="339" t="s">
        <v>337</v>
      </c>
    </row>
    <row r="2001" spans="2:6">
      <c r="B2001" s="536"/>
      <c r="C2001" s="537"/>
      <c r="D2001" s="538" t="s">
        <v>2931</v>
      </c>
      <c r="E2001" s="344" t="s">
        <v>2932</v>
      </c>
      <c r="F2001" s="339" t="s">
        <v>337</v>
      </c>
    </row>
    <row r="2002" spans="2:6">
      <c r="B2002" s="536"/>
      <c r="C2002" s="537"/>
      <c r="D2002" s="538"/>
      <c r="E2002" s="345" t="s">
        <v>2933</v>
      </c>
      <c r="F2002" s="339" t="s">
        <v>337</v>
      </c>
    </row>
    <row r="2003" spans="2:6">
      <c r="B2003" s="536"/>
      <c r="C2003" s="537"/>
      <c r="D2003" s="538" t="s">
        <v>2934</v>
      </c>
      <c r="E2003" s="344" t="s">
        <v>2935</v>
      </c>
      <c r="F2003" s="339" t="s">
        <v>337</v>
      </c>
    </row>
    <row r="2004" spans="2:6">
      <c r="B2004" s="536"/>
      <c r="C2004" s="537"/>
      <c r="D2004" s="538"/>
      <c r="E2004" s="345" t="s">
        <v>2936</v>
      </c>
      <c r="F2004" s="339" t="s">
        <v>337</v>
      </c>
    </row>
    <row r="2005" spans="2:6">
      <c r="B2005" s="536"/>
      <c r="C2005" s="537"/>
      <c r="D2005" s="538"/>
      <c r="E2005" s="345" t="s">
        <v>2937</v>
      </c>
      <c r="F2005" s="339" t="s">
        <v>337</v>
      </c>
    </row>
    <row r="2006" spans="2:6">
      <c r="B2006" s="536"/>
      <c r="C2006" s="537"/>
      <c r="D2006" s="538" t="s">
        <v>2938</v>
      </c>
      <c r="E2006" s="344" t="s">
        <v>2939</v>
      </c>
      <c r="F2006" s="339" t="s">
        <v>337</v>
      </c>
    </row>
    <row r="2007" spans="2:6">
      <c r="B2007" s="536"/>
      <c r="C2007" s="537"/>
      <c r="D2007" s="538"/>
      <c r="E2007" s="345" t="s">
        <v>2940</v>
      </c>
      <c r="F2007" s="339" t="s">
        <v>337</v>
      </c>
    </row>
    <row r="2008" spans="2:6">
      <c r="B2008" s="536"/>
      <c r="C2008" s="537"/>
      <c r="D2008" s="538"/>
      <c r="E2008" s="345" t="s">
        <v>2941</v>
      </c>
      <c r="F2008" s="339" t="s">
        <v>337</v>
      </c>
    </row>
    <row r="2009" spans="2:6">
      <c r="B2009" s="536"/>
      <c r="C2009" s="537"/>
      <c r="D2009" s="538"/>
      <c r="E2009" s="345" t="s">
        <v>2942</v>
      </c>
      <c r="F2009" s="339" t="s">
        <v>337</v>
      </c>
    </row>
    <row r="2010" spans="2:6">
      <c r="B2010" s="536"/>
      <c r="C2010" s="537"/>
      <c r="D2010" s="538"/>
      <c r="E2010" s="345" t="s">
        <v>2943</v>
      </c>
      <c r="F2010" s="339" t="s">
        <v>337</v>
      </c>
    </row>
    <row r="2011" spans="2:6">
      <c r="B2011" s="536"/>
      <c r="C2011" s="537"/>
      <c r="D2011" s="538"/>
      <c r="E2011" s="345" t="s">
        <v>2944</v>
      </c>
      <c r="F2011" s="339" t="s">
        <v>337</v>
      </c>
    </row>
    <row r="2012" spans="2:6">
      <c r="B2012" s="536"/>
      <c r="C2012" s="537"/>
      <c r="D2012" s="538"/>
      <c r="E2012" s="345" t="s">
        <v>2945</v>
      </c>
      <c r="F2012" s="339" t="s">
        <v>337</v>
      </c>
    </row>
    <row r="2013" spans="2:6">
      <c r="B2013" s="536"/>
      <c r="C2013" s="537"/>
      <c r="D2013" s="538"/>
      <c r="E2013" s="345" t="s">
        <v>2946</v>
      </c>
      <c r="F2013" s="339" t="s">
        <v>337</v>
      </c>
    </row>
    <row r="2014" spans="2:6">
      <c r="B2014" s="536"/>
      <c r="C2014" s="537"/>
      <c r="D2014" s="538" t="s">
        <v>2947</v>
      </c>
      <c r="E2014" s="344" t="s">
        <v>2948</v>
      </c>
      <c r="F2014" s="339" t="s">
        <v>337</v>
      </c>
    </row>
    <row r="2015" spans="2:6">
      <c r="B2015" s="536"/>
      <c r="C2015" s="537"/>
      <c r="D2015" s="538"/>
      <c r="E2015" s="345" t="s">
        <v>2949</v>
      </c>
      <c r="F2015" s="339" t="s">
        <v>337</v>
      </c>
    </row>
    <row r="2016" spans="2:6">
      <c r="B2016" s="536"/>
      <c r="C2016" s="537"/>
      <c r="D2016" s="538"/>
      <c r="E2016" s="345" t="s">
        <v>2950</v>
      </c>
      <c r="F2016" s="339" t="s">
        <v>337</v>
      </c>
    </row>
    <row r="2017" spans="1:6">
      <c r="B2017" s="536"/>
      <c r="C2017" s="537"/>
      <c r="D2017" s="538" t="s">
        <v>2951</v>
      </c>
      <c r="E2017" s="344" t="s">
        <v>2952</v>
      </c>
      <c r="F2017" s="339" t="s">
        <v>337</v>
      </c>
    </row>
    <row r="2018" spans="1:6">
      <c r="B2018" s="536"/>
      <c r="C2018" s="537"/>
      <c r="D2018" s="538"/>
      <c r="E2018" s="345" t="s">
        <v>2953</v>
      </c>
      <c r="F2018" s="339" t="s">
        <v>337</v>
      </c>
    </row>
    <row r="2019" spans="1:6">
      <c r="B2019" s="536"/>
      <c r="C2019" s="537"/>
      <c r="D2019" s="538"/>
      <c r="E2019" s="345" t="s">
        <v>2954</v>
      </c>
      <c r="F2019" s="339" t="s">
        <v>337</v>
      </c>
    </row>
    <row r="2020" spans="1:6">
      <c r="B2020" s="553"/>
      <c r="C2020" s="554"/>
      <c r="D2020" s="555"/>
      <c r="E2020" s="341"/>
      <c r="F2020" s="339"/>
    </row>
    <row r="2021" spans="1:6">
      <c r="B2021" s="553"/>
      <c r="C2021" s="554"/>
      <c r="D2021" s="555"/>
      <c r="E2021" s="341"/>
      <c r="F2021" s="339"/>
    </row>
    <row r="2022" spans="1:6" ht="17.25" thickBot="1">
      <c r="A2022" s="340" t="s">
        <v>2955</v>
      </c>
      <c r="C2022" s="546"/>
      <c r="D2022" s="543"/>
      <c r="E2022" s="341"/>
      <c r="F2022" s="339" t="s">
        <v>337</v>
      </c>
    </row>
    <row r="2023" spans="1:6">
      <c r="B2023" s="551" t="s">
        <v>422</v>
      </c>
      <c r="C2023" s="552"/>
      <c r="D2023" s="551"/>
      <c r="E2023" s="342"/>
      <c r="F2023" s="339"/>
    </row>
    <row r="2024" spans="1:6">
      <c r="B2024" s="533" t="s">
        <v>423</v>
      </c>
      <c r="C2024" s="534" t="s">
        <v>2956</v>
      </c>
      <c r="D2024" s="535"/>
      <c r="E2024" s="343" t="s">
        <v>2957</v>
      </c>
      <c r="F2024" s="339" t="s">
        <v>337</v>
      </c>
    </row>
    <row r="2025" spans="1:6">
      <c r="B2025" s="536"/>
      <c r="C2025" s="537"/>
      <c r="D2025" s="538" t="s">
        <v>2958</v>
      </c>
      <c r="E2025" s="344" t="s">
        <v>2959</v>
      </c>
      <c r="F2025" s="339" t="s">
        <v>337</v>
      </c>
    </row>
    <row r="2026" spans="1:6">
      <c r="B2026" s="536"/>
      <c r="C2026" s="537"/>
      <c r="D2026" s="538"/>
      <c r="E2026" s="345" t="s">
        <v>2960</v>
      </c>
      <c r="F2026" s="339" t="s">
        <v>337</v>
      </c>
    </row>
    <row r="2027" spans="1:6">
      <c r="B2027" s="536"/>
      <c r="C2027" s="537"/>
      <c r="D2027" s="538" t="s">
        <v>2961</v>
      </c>
      <c r="E2027" s="344" t="s">
        <v>2957</v>
      </c>
      <c r="F2027" s="339" t="s">
        <v>337</v>
      </c>
    </row>
    <row r="2028" spans="1:6">
      <c r="B2028" s="536"/>
      <c r="C2028" s="537"/>
      <c r="D2028" s="538"/>
      <c r="E2028" s="345" t="s">
        <v>2962</v>
      </c>
      <c r="F2028" s="339" t="s">
        <v>337</v>
      </c>
    </row>
    <row r="2029" spans="1:6">
      <c r="B2029" s="536"/>
      <c r="C2029" s="537"/>
      <c r="D2029" s="538" t="s">
        <v>2963</v>
      </c>
      <c r="E2029" s="344" t="s">
        <v>2964</v>
      </c>
      <c r="F2029" s="339" t="s">
        <v>337</v>
      </c>
    </row>
    <row r="2030" spans="1:6">
      <c r="B2030" s="536"/>
      <c r="C2030" s="537"/>
      <c r="D2030" s="538"/>
      <c r="E2030" s="345" t="s">
        <v>2965</v>
      </c>
      <c r="F2030" s="339" t="s">
        <v>337</v>
      </c>
    </row>
    <row r="2031" spans="1:6">
      <c r="B2031" s="536"/>
      <c r="C2031" s="537"/>
      <c r="D2031" s="538"/>
      <c r="E2031" s="345" t="s">
        <v>2966</v>
      </c>
      <c r="F2031" s="339" t="s">
        <v>337</v>
      </c>
    </row>
    <row r="2032" spans="1:6">
      <c r="B2032" s="533" t="s">
        <v>423</v>
      </c>
      <c r="C2032" s="534" t="s">
        <v>2967</v>
      </c>
      <c r="D2032" s="535"/>
      <c r="E2032" s="343" t="s">
        <v>2968</v>
      </c>
      <c r="F2032" s="339" t="s">
        <v>337</v>
      </c>
    </row>
    <row r="2033" spans="1:6">
      <c r="B2033" s="536"/>
      <c r="C2033" s="537"/>
      <c r="D2033" s="538" t="s">
        <v>2969</v>
      </c>
      <c r="E2033" s="344" t="s">
        <v>2970</v>
      </c>
      <c r="F2033" s="339" t="s">
        <v>337</v>
      </c>
    </row>
    <row r="2034" spans="1:6">
      <c r="B2034" s="536"/>
      <c r="C2034" s="537"/>
      <c r="D2034" s="538"/>
      <c r="E2034" s="345" t="s">
        <v>2971</v>
      </c>
      <c r="F2034" s="339" t="s">
        <v>337</v>
      </c>
    </row>
    <row r="2035" spans="1:6">
      <c r="B2035" s="536"/>
      <c r="C2035" s="537"/>
      <c r="D2035" s="538" t="s">
        <v>2972</v>
      </c>
      <c r="E2035" s="344" t="s">
        <v>2973</v>
      </c>
      <c r="F2035" s="339" t="s">
        <v>337</v>
      </c>
    </row>
    <row r="2036" spans="1:6">
      <c r="B2036" s="536"/>
      <c r="C2036" s="537"/>
      <c r="D2036" s="538"/>
      <c r="E2036" s="345" t="s">
        <v>2974</v>
      </c>
      <c r="F2036" s="339" t="s">
        <v>337</v>
      </c>
    </row>
    <row r="2037" spans="1:6">
      <c r="B2037" s="536"/>
      <c r="C2037" s="537"/>
      <c r="D2037" s="538"/>
      <c r="E2037" s="345" t="s">
        <v>2975</v>
      </c>
      <c r="F2037" s="339" t="s">
        <v>337</v>
      </c>
    </row>
    <row r="2038" spans="1:6">
      <c r="B2038" s="536"/>
      <c r="C2038" s="537"/>
      <c r="D2038" s="538"/>
      <c r="E2038" s="345" t="s">
        <v>2976</v>
      </c>
      <c r="F2038" s="339" t="s">
        <v>337</v>
      </c>
    </row>
    <row r="2039" spans="1:6">
      <c r="B2039" s="536"/>
      <c r="C2039" s="537"/>
      <c r="D2039" s="538"/>
      <c r="E2039" s="345" t="s">
        <v>2977</v>
      </c>
      <c r="F2039" s="339" t="s">
        <v>337</v>
      </c>
    </row>
    <row r="2040" spans="1:6">
      <c r="B2040" s="536"/>
      <c r="C2040" s="537"/>
      <c r="D2040" s="538" t="s">
        <v>2978</v>
      </c>
      <c r="E2040" s="344" t="s">
        <v>2979</v>
      </c>
      <c r="F2040" s="339" t="s">
        <v>337</v>
      </c>
    </row>
    <row r="2041" spans="1:6">
      <c r="B2041" s="536"/>
      <c r="C2041" s="537"/>
      <c r="D2041" s="538"/>
      <c r="E2041" s="345" t="s">
        <v>2980</v>
      </c>
      <c r="F2041" s="339" t="s">
        <v>337</v>
      </c>
    </row>
    <row r="2042" spans="1:6">
      <c r="B2042" s="553"/>
      <c r="C2042" s="554"/>
      <c r="D2042" s="555"/>
      <c r="E2042" s="341"/>
      <c r="F2042" s="339"/>
    </row>
    <row r="2043" spans="1:6">
      <c r="B2043" s="553"/>
      <c r="C2043" s="554"/>
      <c r="D2043" s="555"/>
      <c r="E2043" s="341"/>
      <c r="F2043" s="339"/>
    </row>
    <row r="2044" spans="1:6" ht="17.25" thickBot="1">
      <c r="A2044" s="340" t="s">
        <v>2981</v>
      </c>
      <c r="C2044" s="546"/>
      <c r="D2044" s="543"/>
      <c r="E2044" s="341"/>
      <c r="F2044" s="339" t="s">
        <v>337</v>
      </c>
    </row>
    <row r="2045" spans="1:6">
      <c r="B2045" s="551" t="s">
        <v>422</v>
      </c>
      <c r="C2045" s="552"/>
      <c r="D2045" s="551"/>
      <c r="E2045" s="342"/>
      <c r="F2045" s="339"/>
    </row>
    <row r="2046" spans="1:6">
      <c r="B2046" s="556" t="s">
        <v>423</v>
      </c>
      <c r="C2046" s="557" t="s">
        <v>2982</v>
      </c>
      <c r="D2046" s="558"/>
      <c r="E2046" s="351" t="s">
        <v>2983</v>
      </c>
      <c r="F2046" s="339" t="s">
        <v>337</v>
      </c>
    </row>
    <row r="2047" spans="1:6">
      <c r="B2047" s="559"/>
      <c r="C2047" s="560"/>
      <c r="D2047" s="561" t="s">
        <v>2984</v>
      </c>
      <c r="E2047" s="352" t="s">
        <v>2985</v>
      </c>
      <c r="F2047" s="339" t="s">
        <v>337</v>
      </c>
    </row>
    <row r="2048" spans="1:6">
      <c r="B2048" s="559"/>
      <c r="C2048" s="560"/>
      <c r="D2048" s="561"/>
      <c r="E2048" s="353" t="s">
        <v>2986</v>
      </c>
      <c r="F2048" s="339" t="s">
        <v>337</v>
      </c>
    </row>
    <row r="2049" spans="2:6">
      <c r="B2049" s="559"/>
      <c r="C2049" s="560"/>
      <c r="D2049" s="561"/>
      <c r="E2049" s="353" t="s">
        <v>2987</v>
      </c>
      <c r="F2049" s="339" t="s">
        <v>337</v>
      </c>
    </row>
    <row r="2050" spans="2:6">
      <c r="B2050" s="559"/>
      <c r="C2050" s="560"/>
      <c r="D2050" s="561" t="s">
        <v>2988</v>
      </c>
      <c r="E2050" s="352" t="s">
        <v>2989</v>
      </c>
      <c r="F2050" s="339" t="s">
        <v>337</v>
      </c>
    </row>
    <row r="2051" spans="2:6">
      <c r="B2051" s="559"/>
      <c r="C2051" s="560"/>
      <c r="D2051" s="561"/>
      <c r="E2051" s="353" t="s">
        <v>2990</v>
      </c>
      <c r="F2051" s="339" t="s">
        <v>337</v>
      </c>
    </row>
    <row r="2052" spans="2:6">
      <c r="B2052" s="559"/>
      <c r="C2052" s="560"/>
      <c r="D2052" s="561"/>
      <c r="E2052" s="353" t="s">
        <v>2991</v>
      </c>
      <c r="F2052" s="339" t="s">
        <v>337</v>
      </c>
    </row>
    <row r="2053" spans="2:6">
      <c r="B2053" s="559"/>
      <c r="C2053" s="560"/>
      <c r="D2053" s="561"/>
      <c r="E2053" s="353" t="s">
        <v>2992</v>
      </c>
      <c r="F2053" s="339" t="s">
        <v>337</v>
      </c>
    </row>
    <row r="2054" spans="2:6">
      <c r="B2054" s="559"/>
      <c r="C2054" s="560"/>
      <c r="D2054" s="561"/>
      <c r="E2054" s="353" t="s">
        <v>2993</v>
      </c>
      <c r="F2054" s="339" t="s">
        <v>337</v>
      </c>
    </row>
    <row r="2055" spans="2:6">
      <c r="B2055" s="559"/>
      <c r="C2055" s="560"/>
      <c r="D2055" s="561"/>
      <c r="E2055" s="353" t="s">
        <v>2994</v>
      </c>
      <c r="F2055" s="339" t="s">
        <v>337</v>
      </c>
    </row>
    <row r="2056" spans="2:6">
      <c r="B2056" s="559"/>
      <c r="C2056" s="560"/>
      <c r="D2056" s="561"/>
      <c r="E2056" s="353" t="s">
        <v>2995</v>
      </c>
      <c r="F2056" s="339" t="s">
        <v>337</v>
      </c>
    </row>
    <row r="2057" spans="2:6">
      <c r="B2057" s="559"/>
      <c r="C2057" s="560"/>
      <c r="D2057" s="561"/>
      <c r="E2057" s="353" t="s">
        <v>2996</v>
      </c>
      <c r="F2057" s="339" t="s">
        <v>337</v>
      </c>
    </row>
    <row r="2058" spans="2:6">
      <c r="B2058" s="559"/>
      <c r="C2058" s="560"/>
      <c r="D2058" s="561" t="s">
        <v>2997</v>
      </c>
      <c r="E2058" s="352" t="s">
        <v>2998</v>
      </c>
      <c r="F2058" s="339" t="s">
        <v>337</v>
      </c>
    </row>
    <row r="2059" spans="2:6">
      <c r="B2059" s="559"/>
      <c r="C2059" s="560"/>
      <c r="D2059" s="561"/>
      <c r="E2059" s="353" t="s">
        <v>2999</v>
      </c>
      <c r="F2059" s="339" t="s">
        <v>337</v>
      </c>
    </row>
    <row r="2060" spans="2:6">
      <c r="B2060" s="559"/>
      <c r="C2060" s="560"/>
      <c r="D2060" s="561"/>
      <c r="E2060" s="353" t="s">
        <v>3000</v>
      </c>
      <c r="F2060" s="339" t="s">
        <v>337</v>
      </c>
    </row>
    <row r="2061" spans="2:6">
      <c r="B2061" s="559"/>
      <c r="C2061" s="560"/>
      <c r="D2061" s="561"/>
      <c r="E2061" s="353" t="s">
        <v>3001</v>
      </c>
      <c r="F2061" s="339" t="s">
        <v>337</v>
      </c>
    </row>
    <row r="2062" spans="2:6">
      <c r="B2062" s="559"/>
      <c r="C2062" s="560"/>
      <c r="D2062" s="561"/>
      <c r="E2062" s="353" t="s">
        <v>3002</v>
      </c>
      <c r="F2062" s="339" t="s">
        <v>337</v>
      </c>
    </row>
    <row r="2063" spans="2:6">
      <c r="B2063" s="559"/>
      <c r="C2063" s="560"/>
      <c r="D2063" s="561" t="s">
        <v>3003</v>
      </c>
      <c r="E2063" s="352" t="s">
        <v>3004</v>
      </c>
      <c r="F2063" s="339" t="s">
        <v>337</v>
      </c>
    </row>
    <row r="2064" spans="2:6">
      <c r="B2064" s="559"/>
      <c r="C2064" s="560"/>
      <c r="D2064" s="561"/>
      <c r="E2064" s="353" t="s">
        <v>3005</v>
      </c>
      <c r="F2064" s="339" t="s">
        <v>337</v>
      </c>
    </row>
    <row r="2065" spans="2:6">
      <c r="B2065" s="559"/>
      <c r="C2065" s="560"/>
      <c r="D2065" s="561"/>
      <c r="E2065" s="353" t="s">
        <v>3006</v>
      </c>
      <c r="F2065" s="339" t="s">
        <v>337</v>
      </c>
    </row>
    <row r="2066" spans="2:6">
      <c r="B2066" s="556" t="s">
        <v>423</v>
      </c>
      <c r="C2066" s="557" t="s">
        <v>3007</v>
      </c>
      <c r="D2066" s="558"/>
      <c r="E2066" s="351" t="s">
        <v>3008</v>
      </c>
      <c r="F2066" s="339" t="s">
        <v>337</v>
      </c>
    </row>
    <row r="2067" spans="2:6">
      <c r="B2067" s="559"/>
      <c r="C2067" s="560"/>
      <c r="D2067" s="561" t="s">
        <v>3009</v>
      </c>
      <c r="E2067" s="352" t="s">
        <v>3010</v>
      </c>
      <c r="F2067" s="339" t="s">
        <v>337</v>
      </c>
    </row>
    <row r="2068" spans="2:6">
      <c r="B2068" s="559"/>
      <c r="C2068" s="560"/>
      <c r="D2068" s="561"/>
      <c r="E2068" s="353" t="s">
        <v>3011</v>
      </c>
      <c r="F2068" s="339" t="s">
        <v>337</v>
      </c>
    </row>
    <row r="2069" spans="2:6">
      <c r="B2069" s="559"/>
      <c r="C2069" s="560"/>
      <c r="D2069" s="561" t="s">
        <v>3012</v>
      </c>
      <c r="E2069" s="352" t="s">
        <v>3008</v>
      </c>
      <c r="F2069" s="339" t="s">
        <v>337</v>
      </c>
    </row>
    <row r="2070" spans="2:6">
      <c r="B2070" s="559"/>
      <c r="C2070" s="560"/>
      <c r="D2070" s="561"/>
      <c r="E2070" s="353" t="s">
        <v>3013</v>
      </c>
      <c r="F2070" s="339" t="s">
        <v>337</v>
      </c>
    </row>
    <row r="2071" spans="2:6">
      <c r="B2071" s="559"/>
      <c r="C2071" s="560"/>
      <c r="D2071" s="561"/>
      <c r="E2071" s="353" t="s">
        <v>3014</v>
      </c>
      <c r="F2071" s="339" t="s">
        <v>337</v>
      </c>
    </row>
    <row r="2072" spans="2:6">
      <c r="B2072" s="556" t="s">
        <v>423</v>
      </c>
      <c r="C2072" s="557" t="s">
        <v>3015</v>
      </c>
      <c r="D2072" s="558"/>
      <c r="E2072" s="351" t="s">
        <v>3016</v>
      </c>
      <c r="F2072" s="339" t="s">
        <v>337</v>
      </c>
    </row>
    <row r="2073" spans="2:6">
      <c r="B2073" s="559"/>
      <c r="C2073" s="560"/>
      <c r="D2073" s="561" t="s">
        <v>3017</v>
      </c>
      <c r="E2073" s="352" t="s">
        <v>3018</v>
      </c>
      <c r="F2073" s="339" t="s">
        <v>337</v>
      </c>
    </row>
    <row r="2074" spans="2:6">
      <c r="B2074" s="559"/>
      <c r="C2074" s="560"/>
      <c r="D2074" s="561"/>
      <c r="E2074" s="353" t="s">
        <v>3019</v>
      </c>
      <c r="F2074" s="339" t="s">
        <v>337</v>
      </c>
    </row>
    <row r="2075" spans="2:6">
      <c r="B2075" s="559"/>
      <c r="C2075" s="560"/>
      <c r="D2075" s="561"/>
      <c r="E2075" s="353" t="s">
        <v>3020</v>
      </c>
      <c r="F2075" s="339" t="s">
        <v>337</v>
      </c>
    </row>
    <row r="2076" spans="2:6">
      <c r="B2076" s="559"/>
      <c r="C2076" s="560"/>
      <c r="D2076" s="561" t="s">
        <v>3021</v>
      </c>
      <c r="E2076" s="352" t="s">
        <v>3022</v>
      </c>
      <c r="F2076" s="339" t="s">
        <v>337</v>
      </c>
    </row>
    <row r="2077" spans="2:6">
      <c r="B2077" s="559"/>
      <c r="C2077" s="560"/>
      <c r="D2077" s="561"/>
      <c r="E2077" s="353" t="s">
        <v>3023</v>
      </c>
      <c r="F2077" s="339" t="s">
        <v>337</v>
      </c>
    </row>
    <row r="2078" spans="2:6">
      <c r="B2078" s="559"/>
      <c r="C2078" s="560"/>
      <c r="D2078" s="561"/>
      <c r="E2078" s="353" t="s">
        <v>3024</v>
      </c>
      <c r="F2078" s="339" t="s">
        <v>337</v>
      </c>
    </row>
    <row r="2079" spans="2:6">
      <c r="B2079" s="559"/>
      <c r="C2079" s="560"/>
      <c r="D2079" s="561" t="s">
        <v>3025</v>
      </c>
      <c r="E2079" s="352" t="s">
        <v>3026</v>
      </c>
      <c r="F2079" s="339" t="s">
        <v>337</v>
      </c>
    </row>
    <row r="2080" spans="2:6">
      <c r="B2080" s="559"/>
      <c r="C2080" s="560"/>
      <c r="D2080" s="561"/>
      <c r="E2080" s="353" t="s">
        <v>3027</v>
      </c>
      <c r="F2080" s="339" t="s">
        <v>337</v>
      </c>
    </row>
    <row r="2081" spans="2:6">
      <c r="B2081" s="559"/>
      <c r="C2081" s="560"/>
      <c r="D2081" s="561" t="s">
        <v>3028</v>
      </c>
      <c r="E2081" s="352" t="s">
        <v>3029</v>
      </c>
      <c r="F2081" s="339" t="s">
        <v>337</v>
      </c>
    </row>
    <row r="2082" spans="2:6">
      <c r="B2082" s="559"/>
      <c r="C2082" s="560"/>
      <c r="D2082" s="561"/>
      <c r="E2082" s="353" t="s">
        <v>3030</v>
      </c>
      <c r="F2082" s="339" t="s">
        <v>337</v>
      </c>
    </row>
    <row r="2083" spans="2:6">
      <c r="B2083" s="559"/>
      <c r="C2083" s="560"/>
      <c r="D2083" s="561" t="s">
        <v>3031</v>
      </c>
      <c r="E2083" s="352" t="s">
        <v>3032</v>
      </c>
      <c r="F2083" s="339" t="s">
        <v>337</v>
      </c>
    </row>
    <row r="2084" spans="2:6">
      <c r="B2084" s="559"/>
      <c r="C2084" s="560"/>
      <c r="D2084" s="561"/>
      <c r="E2084" s="353" t="s">
        <v>3033</v>
      </c>
      <c r="F2084" s="339" t="s">
        <v>337</v>
      </c>
    </row>
    <row r="2085" spans="2:6">
      <c r="B2085" s="559"/>
      <c r="C2085" s="560"/>
      <c r="D2085" s="561"/>
      <c r="E2085" s="353" t="s">
        <v>3034</v>
      </c>
      <c r="F2085" s="339" t="s">
        <v>337</v>
      </c>
    </row>
    <row r="2086" spans="2:6">
      <c r="B2086" s="559"/>
      <c r="C2086" s="560"/>
      <c r="D2086" s="561"/>
      <c r="E2086" s="353" t="s">
        <v>3035</v>
      </c>
      <c r="F2086" s="339" t="s">
        <v>337</v>
      </c>
    </row>
    <row r="2087" spans="2:6">
      <c r="B2087" s="559"/>
      <c r="C2087" s="560"/>
      <c r="D2087" s="561"/>
      <c r="E2087" s="353" t="s">
        <v>3036</v>
      </c>
      <c r="F2087" s="339" t="s">
        <v>337</v>
      </c>
    </row>
    <row r="2088" spans="2:6">
      <c r="B2088" s="559"/>
      <c r="C2088" s="560"/>
      <c r="D2088" s="561"/>
      <c r="E2088" s="353" t="s">
        <v>3037</v>
      </c>
      <c r="F2088" s="339" t="s">
        <v>337</v>
      </c>
    </row>
    <row r="2089" spans="2:6">
      <c r="B2089" s="556" t="s">
        <v>423</v>
      </c>
      <c r="C2089" s="557" t="s">
        <v>3038</v>
      </c>
      <c r="D2089" s="558"/>
      <c r="E2089" s="351" t="s">
        <v>3039</v>
      </c>
      <c r="F2089" s="339" t="s">
        <v>337</v>
      </c>
    </row>
    <row r="2090" spans="2:6">
      <c r="B2090" s="559"/>
      <c r="C2090" s="560"/>
      <c r="D2090" s="561" t="s">
        <v>3040</v>
      </c>
      <c r="E2090" s="352" t="s">
        <v>3041</v>
      </c>
      <c r="F2090" s="339" t="s">
        <v>337</v>
      </c>
    </row>
    <row r="2091" spans="2:6">
      <c r="B2091" s="559"/>
      <c r="C2091" s="560"/>
      <c r="D2091" s="561"/>
      <c r="E2091" s="353" t="s">
        <v>3042</v>
      </c>
      <c r="F2091" s="339" t="s">
        <v>337</v>
      </c>
    </row>
    <row r="2092" spans="2:6">
      <c r="B2092" s="559"/>
      <c r="C2092" s="560"/>
      <c r="D2092" s="561"/>
      <c r="E2092" s="353" t="s">
        <v>3043</v>
      </c>
      <c r="F2092" s="339" t="s">
        <v>337</v>
      </c>
    </row>
    <row r="2093" spans="2:6">
      <c r="B2093" s="559"/>
      <c r="C2093" s="560"/>
      <c r="D2093" s="561" t="s">
        <v>3044</v>
      </c>
      <c r="E2093" s="352" t="s">
        <v>3045</v>
      </c>
      <c r="F2093" s="339" t="s">
        <v>337</v>
      </c>
    </row>
    <row r="2094" spans="2:6">
      <c r="B2094" s="559"/>
      <c r="C2094" s="560"/>
      <c r="D2094" s="561"/>
      <c r="E2094" s="353" t="s">
        <v>3046</v>
      </c>
      <c r="F2094" s="339" t="s">
        <v>337</v>
      </c>
    </row>
    <row r="2095" spans="2:6">
      <c r="B2095" s="559"/>
      <c r="C2095" s="560"/>
      <c r="D2095" s="561" t="s">
        <v>3047</v>
      </c>
      <c r="E2095" s="352" t="s">
        <v>3048</v>
      </c>
      <c r="F2095" s="339" t="s">
        <v>337</v>
      </c>
    </row>
    <row r="2096" spans="2:6">
      <c r="B2096" s="559"/>
      <c r="C2096" s="560"/>
      <c r="D2096" s="561"/>
      <c r="E2096" s="353" t="s">
        <v>3049</v>
      </c>
      <c r="F2096" s="339" t="s">
        <v>337</v>
      </c>
    </row>
    <row r="2097" spans="2:6">
      <c r="B2097" s="556" t="s">
        <v>423</v>
      </c>
      <c r="C2097" s="557" t="s">
        <v>3050</v>
      </c>
      <c r="D2097" s="558"/>
      <c r="E2097" s="351" t="s">
        <v>3051</v>
      </c>
      <c r="F2097" s="339" t="s">
        <v>337</v>
      </c>
    </row>
    <row r="2098" spans="2:6">
      <c r="B2098" s="559"/>
      <c r="C2098" s="560"/>
      <c r="D2098" s="561" t="s">
        <v>3052</v>
      </c>
      <c r="E2098" s="352" t="s">
        <v>3053</v>
      </c>
      <c r="F2098" s="339" t="s">
        <v>337</v>
      </c>
    </row>
    <row r="2099" spans="2:6">
      <c r="B2099" s="559"/>
      <c r="C2099" s="560"/>
      <c r="D2099" s="561"/>
      <c r="E2099" s="353" t="s">
        <v>3054</v>
      </c>
      <c r="F2099" s="339" t="s">
        <v>337</v>
      </c>
    </row>
    <row r="2100" spans="2:6">
      <c r="B2100" s="559"/>
      <c r="C2100" s="560"/>
      <c r="D2100" s="561"/>
      <c r="E2100" s="353" t="s">
        <v>3055</v>
      </c>
      <c r="F2100" s="339" t="s">
        <v>337</v>
      </c>
    </row>
    <row r="2101" spans="2:6">
      <c r="B2101" s="559"/>
      <c r="C2101" s="560"/>
      <c r="D2101" s="561" t="s">
        <v>3056</v>
      </c>
      <c r="E2101" s="352" t="s">
        <v>3057</v>
      </c>
      <c r="F2101" s="339" t="s">
        <v>337</v>
      </c>
    </row>
    <row r="2102" spans="2:6">
      <c r="B2102" s="559"/>
      <c r="C2102" s="560"/>
      <c r="D2102" s="561"/>
      <c r="E2102" s="353" t="s">
        <v>3058</v>
      </c>
      <c r="F2102" s="339" t="s">
        <v>337</v>
      </c>
    </row>
    <row r="2103" spans="2:6">
      <c r="B2103" s="559"/>
      <c r="C2103" s="560"/>
      <c r="D2103" s="561"/>
      <c r="E2103" s="353" t="s">
        <v>3059</v>
      </c>
      <c r="F2103" s="339" t="s">
        <v>337</v>
      </c>
    </row>
    <row r="2104" spans="2:6">
      <c r="B2104" s="559"/>
      <c r="C2104" s="560"/>
      <c r="D2104" s="561" t="s">
        <v>3060</v>
      </c>
      <c r="E2104" s="352" t="s">
        <v>3061</v>
      </c>
      <c r="F2104" s="339" t="s">
        <v>337</v>
      </c>
    </row>
    <row r="2105" spans="2:6">
      <c r="B2105" s="559"/>
      <c r="C2105" s="560"/>
      <c r="D2105" s="561"/>
      <c r="E2105" s="353" t="s">
        <v>3062</v>
      </c>
      <c r="F2105" s="339" t="s">
        <v>337</v>
      </c>
    </row>
    <row r="2106" spans="2:6">
      <c r="B2106" s="559"/>
      <c r="C2106" s="560"/>
      <c r="D2106" s="561"/>
      <c r="E2106" s="353" t="s">
        <v>3063</v>
      </c>
      <c r="F2106" s="339" t="s">
        <v>337</v>
      </c>
    </row>
    <row r="2107" spans="2:6">
      <c r="B2107" s="559"/>
      <c r="C2107" s="560"/>
      <c r="D2107" s="561" t="s">
        <v>3064</v>
      </c>
      <c r="E2107" s="352" t="s">
        <v>3065</v>
      </c>
      <c r="F2107" s="339" t="s">
        <v>337</v>
      </c>
    </row>
    <row r="2108" spans="2:6">
      <c r="B2108" s="559"/>
      <c r="C2108" s="560"/>
      <c r="D2108" s="561"/>
      <c r="E2108" s="353" t="s">
        <v>3066</v>
      </c>
      <c r="F2108" s="339" t="s">
        <v>337</v>
      </c>
    </row>
    <row r="2109" spans="2:6">
      <c r="B2109" s="559"/>
      <c r="C2109" s="560"/>
      <c r="D2109" s="561" t="s">
        <v>3067</v>
      </c>
      <c r="E2109" s="352" t="s">
        <v>3068</v>
      </c>
      <c r="F2109" s="339" t="s">
        <v>337</v>
      </c>
    </row>
    <row r="2110" spans="2:6">
      <c r="B2110" s="559"/>
      <c r="C2110" s="560"/>
      <c r="D2110" s="561"/>
      <c r="E2110" s="353" t="s">
        <v>3069</v>
      </c>
      <c r="F2110" s="339" t="s">
        <v>337</v>
      </c>
    </row>
    <row r="2111" spans="2:6">
      <c r="B2111" s="559"/>
      <c r="C2111" s="560"/>
      <c r="D2111" s="561"/>
      <c r="E2111" s="353" t="s">
        <v>3070</v>
      </c>
      <c r="F2111" s="339" t="s">
        <v>337</v>
      </c>
    </row>
    <row r="2112" spans="2:6">
      <c r="B2112" s="559"/>
      <c r="C2112" s="560"/>
      <c r="D2112" s="561"/>
      <c r="E2112" s="353" t="s">
        <v>3071</v>
      </c>
      <c r="F2112" s="339" t="s">
        <v>337</v>
      </c>
    </row>
    <row r="2113" spans="2:6">
      <c r="B2113" s="559"/>
      <c r="C2113" s="560"/>
      <c r="D2113" s="561"/>
      <c r="E2113" s="353" t="s">
        <v>3072</v>
      </c>
      <c r="F2113" s="339" t="s">
        <v>337</v>
      </c>
    </row>
    <row r="2114" spans="2:6">
      <c r="B2114" s="559"/>
      <c r="C2114" s="560"/>
      <c r="D2114" s="561"/>
      <c r="E2114" s="353" t="s">
        <v>3073</v>
      </c>
      <c r="F2114" s="339" t="s">
        <v>337</v>
      </c>
    </row>
    <row r="2115" spans="2:6">
      <c r="B2115" s="556" t="s">
        <v>423</v>
      </c>
      <c r="C2115" s="557" t="s">
        <v>3074</v>
      </c>
      <c r="D2115" s="558"/>
      <c r="E2115" s="351" t="s">
        <v>3075</v>
      </c>
      <c r="F2115" s="339" t="s">
        <v>337</v>
      </c>
    </row>
    <row r="2116" spans="2:6">
      <c r="B2116" s="559"/>
      <c r="C2116" s="560"/>
      <c r="D2116" s="561" t="s">
        <v>3076</v>
      </c>
      <c r="E2116" s="352" t="s">
        <v>3077</v>
      </c>
      <c r="F2116" s="339" t="s">
        <v>337</v>
      </c>
    </row>
    <row r="2117" spans="2:6">
      <c r="B2117" s="559"/>
      <c r="C2117" s="560"/>
      <c r="D2117" s="561"/>
      <c r="E2117" s="353" t="s">
        <v>3078</v>
      </c>
      <c r="F2117" s="339" t="s">
        <v>337</v>
      </c>
    </row>
    <row r="2118" spans="2:6">
      <c r="B2118" s="559"/>
      <c r="C2118" s="560"/>
      <c r="D2118" s="561"/>
      <c r="E2118" s="353" t="s">
        <v>3079</v>
      </c>
      <c r="F2118" s="339" t="s">
        <v>337</v>
      </c>
    </row>
    <row r="2119" spans="2:6">
      <c r="B2119" s="559"/>
      <c r="C2119" s="560"/>
      <c r="D2119" s="561" t="s">
        <v>3080</v>
      </c>
      <c r="E2119" s="352" t="s">
        <v>3081</v>
      </c>
      <c r="F2119" s="339" t="s">
        <v>337</v>
      </c>
    </row>
    <row r="2120" spans="2:6">
      <c r="B2120" s="559"/>
      <c r="C2120" s="560"/>
      <c r="D2120" s="561"/>
      <c r="E2120" s="353" t="s">
        <v>3082</v>
      </c>
      <c r="F2120" s="339" t="s">
        <v>337</v>
      </c>
    </row>
    <row r="2121" spans="2:6">
      <c r="B2121" s="559"/>
      <c r="C2121" s="560"/>
      <c r="D2121" s="561" t="s">
        <v>3083</v>
      </c>
      <c r="E2121" s="352" t="s">
        <v>3084</v>
      </c>
      <c r="F2121" s="339" t="s">
        <v>337</v>
      </c>
    </row>
    <row r="2122" spans="2:6">
      <c r="B2122" s="559"/>
      <c r="C2122" s="560"/>
      <c r="D2122" s="561"/>
      <c r="E2122" s="353" t="s">
        <v>3085</v>
      </c>
      <c r="F2122" s="339" t="s">
        <v>337</v>
      </c>
    </row>
    <row r="2123" spans="2:6">
      <c r="B2123" s="559"/>
      <c r="C2123" s="560"/>
      <c r="D2123" s="561"/>
      <c r="E2123" s="353" t="s">
        <v>3086</v>
      </c>
      <c r="F2123" s="339" t="s">
        <v>337</v>
      </c>
    </row>
    <row r="2124" spans="2:6">
      <c r="B2124" s="559"/>
      <c r="C2124" s="560"/>
      <c r="D2124" s="561" t="s">
        <v>3087</v>
      </c>
      <c r="E2124" s="352" t="s">
        <v>3088</v>
      </c>
      <c r="F2124" s="339" t="s">
        <v>337</v>
      </c>
    </row>
    <row r="2125" spans="2:6">
      <c r="B2125" s="559"/>
      <c r="C2125" s="560"/>
      <c r="D2125" s="561"/>
      <c r="E2125" s="353" t="s">
        <v>3089</v>
      </c>
      <c r="F2125" s="339" t="s">
        <v>337</v>
      </c>
    </row>
    <row r="2126" spans="2:6">
      <c r="B2126" s="559"/>
      <c r="C2126" s="560"/>
      <c r="D2126" s="561" t="s">
        <v>3090</v>
      </c>
      <c r="E2126" s="352" t="s">
        <v>3091</v>
      </c>
      <c r="F2126" s="339" t="s">
        <v>337</v>
      </c>
    </row>
    <row r="2127" spans="2:6">
      <c r="B2127" s="559"/>
      <c r="C2127" s="560"/>
      <c r="D2127" s="561"/>
      <c r="E2127" s="353" t="s">
        <v>3092</v>
      </c>
      <c r="F2127" s="339" t="s">
        <v>337</v>
      </c>
    </row>
    <row r="2128" spans="2:6">
      <c r="B2128" s="556" t="s">
        <v>423</v>
      </c>
      <c r="C2128" s="557" t="s">
        <v>3093</v>
      </c>
      <c r="D2128" s="558"/>
      <c r="E2128" s="351" t="s">
        <v>3094</v>
      </c>
      <c r="F2128" s="339" t="s">
        <v>337</v>
      </c>
    </row>
    <row r="2129" spans="2:6">
      <c r="B2129" s="559"/>
      <c r="C2129" s="560"/>
      <c r="D2129" s="561" t="s">
        <v>3095</v>
      </c>
      <c r="E2129" s="352" t="s">
        <v>3096</v>
      </c>
      <c r="F2129" s="339" t="s">
        <v>337</v>
      </c>
    </row>
    <row r="2130" spans="2:6">
      <c r="B2130" s="559"/>
      <c r="C2130" s="560"/>
      <c r="D2130" s="561"/>
      <c r="E2130" s="353" t="s">
        <v>3097</v>
      </c>
      <c r="F2130" s="339" t="s">
        <v>337</v>
      </c>
    </row>
    <row r="2131" spans="2:6">
      <c r="B2131" s="559"/>
      <c r="C2131" s="560"/>
      <c r="D2131" s="561"/>
      <c r="E2131" s="353" t="s">
        <v>3098</v>
      </c>
      <c r="F2131" s="339" t="s">
        <v>337</v>
      </c>
    </row>
    <row r="2132" spans="2:6">
      <c r="B2132" s="559"/>
      <c r="C2132" s="560"/>
      <c r="D2132" s="561" t="s">
        <v>3099</v>
      </c>
      <c r="E2132" s="352" t="s">
        <v>3100</v>
      </c>
      <c r="F2132" s="339" t="s">
        <v>337</v>
      </c>
    </row>
    <row r="2133" spans="2:6">
      <c r="B2133" s="559"/>
      <c r="C2133" s="560"/>
      <c r="D2133" s="561"/>
      <c r="E2133" s="353" t="s">
        <v>3101</v>
      </c>
      <c r="F2133" s="339" t="s">
        <v>337</v>
      </c>
    </row>
    <row r="2134" spans="2:6">
      <c r="B2134" s="559"/>
      <c r="C2134" s="560"/>
      <c r="D2134" s="561"/>
      <c r="E2134" s="353" t="s">
        <v>3102</v>
      </c>
      <c r="F2134" s="339" t="s">
        <v>337</v>
      </c>
    </row>
    <row r="2135" spans="2:6">
      <c r="B2135" s="559"/>
      <c r="C2135" s="560"/>
      <c r="D2135" s="561" t="s">
        <v>3103</v>
      </c>
      <c r="E2135" s="352" t="s">
        <v>3104</v>
      </c>
      <c r="F2135" s="339" t="s">
        <v>337</v>
      </c>
    </row>
    <row r="2136" spans="2:6">
      <c r="B2136" s="559"/>
      <c r="C2136" s="560"/>
      <c r="D2136" s="561"/>
      <c r="E2136" s="353" t="s">
        <v>3105</v>
      </c>
      <c r="F2136" s="339" t="s">
        <v>337</v>
      </c>
    </row>
    <row r="2137" spans="2:6">
      <c r="B2137" s="559"/>
      <c r="C2137" s="560"/>
      <c r="D2137" s="561"/>
      <c r="E2137" s="353" t="s">
        <v>3106</v>
      </c>
      <c r="F2137" s="339" t="s">
        <v>337</v>
      </c>
    </row>
    <row r="2138" spans="2:6">
      <c r="B2138" s="559"/>
      <c r="C2138" s="560"/>
      <c r="D2138" s="561" t="s">
        <v>3107</v>
      </c>
      <c r="E2138" s="352" t="s">
        <v>3108</v>
      </c>
      <c r="F2138" s="339" t="s">
        <v>337</v>
      </c>
    </row>
    <row r="2139" spans="2:6">
      <c r="B2139" s="559"/>
      <c r="C2139" s="560"/>
      <c r="D2139" s="561"/>
      <c r="E2139" s="353" t="s">
        <v>3109</v>
      </c>
      <c r="F2139" s="339" t="s">
        <v>337</v>
      </c>
    </row>
    <row r="2140" spans="2:6">
      <c r="B2140" s="559"/>
      <c r="C2140" s="560"/>
      <c r="D2140" s="561"/>
      <c r="E2140" s="353" t="s">
        <v>3110</v>
      </c>
      <c r="F2140" s="339" t="s">
        <v>337</v>
      </c>
    </row>
    <row r="2141" spans="2:6">
      <c r="B2141" s="556" t="s">
        <v>423</v>
      </c>
      <c r="C2141" s="557" t="s">
        <v>3111</v>
      </c>
      <c r="D2141" s="558"/>
      <c r="E2141" s="351" t="s">
        <v>3112</v>
      </c>
      <c r="F2141" s="339" t="s">
        <v>337</v>
      </c>
    </row>
    <row r="2142" spans="2:6">
      <c r="B2142" s="559"/>
      <c r="C2142" s="560"/>
      <c r="D2142" s="561" t="s">
        <v>3113</v>
      </c>
      <c r="E2142" s="352" t="s">
        <v>3114</v>
      </c>
      <c r="F2142" s="339" t="s">
        <v>337</v>
      </c>
    </row>
    <row r="2143" spans="2:6">
      <c r="B2143" s="559"/>
      <c r="C2143" s="560"/>
      <c r="D2143" s="561"/>
      <c r="E2143" s="353" t="s">
        <v>3115</v>
      </c>
      <c r="F2143" s="339" t="s">
        <v>337</v>
      </c>
    </row>
    <row r="2144" spans="2:6">
      <c r="B2144" s="559"/>
      <c r="C2144" s="560"/>
      <c r="D2144" s="561" t="s">
        <v>3116</v>
      </c>
      <c r="E2144" s="352" t="s">
        <v>3117</v>
      </c>
      <c r="F2144" s="339" t="s">
        <v>337</v>
      </c>
    </row>
    <row r="2145" spans="1:6">
      <c r="B2145" s="559"/>
      <c r="C2145" s="560"/>
      <c r="D2145" s="561"/>
      <c r="E2145" s="353" t="s">
        <v>3118</v>
      </c>
      <c r="F2145" s="339" t="s">
        <v>337</v>
      </c>
    </row>
    <row r="2146" spans="1:6">
      <c r="B2146" s="559"/>
      <c r="C2146" s="560"/>
      <c r="D2146" s="561" t="s">
        <v>3119</v>
      </c>
      <c r="E2146" s="352" t="s">
        <v>3120</v>
      </c>
      <c r="F2146" s="339" t="s">
        <v>337</v>
      </c>
    </row>
    <row r="2147" spans="1:6">
      <c r="B2147" s="559"/>
      <c r="C2147" s="560"/>
      <c r="D2147" s="561"/>
      <c r="E2147" s="353" t="s">
        <v>3121</v>
      </c>
      <c r="F2147" s="339" t="s">
        <v>337</v>
      </c>
    </row>
    <row r="2148" spans="1:6">
      <c r="B2148" s="559"/>
      <c r="C2148" s="560"/>
      <c r="D2148" s="561" t="s">
        <v>3122</v>
      </c>
      <c r="E2148" s="352" t="s">
        <v>3123</v>
      </c>
      <c r="F2148" s="339" t="s">
        <v>337</v>
      </c>
    </row>
    <row r="2149" spans="1:6">
      <c r="B2149" s="559"/>
      <c r="C2149" s="560"/>
      <c r="D2149" s="561"/>
      <c r="E2149" s="353" t="s">
        <v>3124</v>
      </c>
      <c r="F2149" s="339" t="s">
        <v>337</v>
      </c>
    </row>
    <row r="2150" spans="1:6">
      <c r="B2150" s="556" t="s">
        <v>423</v>
      </c>
      <c r="C2150" s="557" t="s">
        <v>3125</v>
      </c>
      <c r="D2150" s="558"/>
      <c r="E2150" s="351" t="s">
        <v>3126</v>
      </c>
      <c r="F2150" s="339" t="s">
        <v>337</v>
      </c>
    </row>
    <row r="2151" spans="1:6">
      <c r="B2151" s="559"/>
      <c r="C2151" s="560"/>
      <c r="D2151" s="561" t="s">
        <v>3127</v>
      </c>
      <c r="E2151" s="352" t="s">
        <v>3128</v>
      </c>
      <c r="F2151" s="339" t="s">
        <v>337</v>
      </c>
    </row>
    <row r="2152" spans="1:6">
      <c r="B2152" s="559"/>
      <c r="C2152" s="560"/>
      <c r="D2152" s="561"/>
      <c r="E2152" s="353" t="s">
        <v>3129</v>
      </c>
      <c r="F2152" s="339" t="s">
        <v>337</v>
      </c>
    </row>
    <row r="2153" spans="1:6">
      <c r="B2153" s="559"/>
      <c r="C2153" s="560"/>
      <c r="D2153" s="561" t="s">
        <v>3130</v>
      </c>
      <c r="E2153" s="352" t="s">
        <v>3131</v>
      </c>
      <c r="F2153" s="339" t="s">
        <v>337</v>
      </c>
    </row>
    <row r="2154" spans="1:6">
      <c r="B2154" s="559"/>
      <c r="C2154" s="560"/>
      <c r="D2154" s="561"/>
      <c r="E2154" s="353" t="s">
        <v>3132</v>
      </c>
      <c r="F2154" s="339" t="s">
        <v>337</v>
      </c>
    </row>
    <row r="2155" spans="1:6">
      <c r="B2155" s="553"/>
      <c r="C2155" s="554"/>
      <c r="D2155" s="555"/>
      <c r="E2155" s="341"/>
      <c r="F2155" s="339"/>
    </row>
    <row r="2156" spans="1:6">
      <c r="B2156" s="553"/>
      <c r="C2156" s="554"/>
      <c r="D2156" s="555"/>
      <c r="E2156" s="341"/>
      <c r="F2156" s="339"/>
    </row>
    <row r="2157" spans="1:6" ht="17.25" thickBot="1">
      <c r="A2157" s="340" t="s">
        <v>3133</v>
      </c>
      <c r="C2157" s="546"/>
      <c r="D2157" s="543"/>
      <c r="E2157" s="341"/>
      <c r="F2157" s="339" t="s">
        <v>337</v>
      </c>
    </row>
    <row r="2158" spans="1:6">
      <c r="B2158" s="551" t="s">
        <v>422</v>
      </c>
      <c r="C2158" s="552"/>
      <c r="D2158" s="551"/>
      <c r="E2158" s="342"/>
      <c r="F2158" s="339"/>
    </row>
    <row r="2159" spans="1:6">
      <c r="B2159" s="533" t="s">
        <v>423</v>
      </c>
      <c r="C2159" s="534" t="s">
        <v>3134</v>
      </c>
      <c r="D2159" s="535"/>
      <c r="E2159" s="343" t="s">
        <v>3135</v>
      </c>
      <c r="F2159" s="339" t="s">
        <v>337</v>
      </c>
    </row>
    <row r="2160" spans="1:6">
      <c r="B2160" s="536"/>
      <c r="C2160" s="537"/>
      <c r="D2160" s="538" t="s">
        <v>3136</v>
      </c>
      <c r="E2160" s="344" t="s">
        <v>3137</v>
      </c>
      <c r="F2160" s="339" t="s">
        <v>337</v>
      </c>
    </row>
    <row r="2161" spans="1:6">
      <c r="B2161" s="536"/>
      <c r="C2161" s="537"/>
      <c r="D2161" s="538"/>
      <c r="E2161" s="345" t="s">
        <v>3138</v>
      </c>
      <c r="F2161" s="339" t="s">
        <v>337</v>
      </c>
    </row>
    <row r="2162" spans="1:6">
      <c r="B2162" s="536"/>
      <c r="C2162" s="537"/>
      <c r="D2162" s="538" t="s">
        <v>3139</v>
      </c>
      <c r="E2162" s="344" t="s">
        <v>3140</v>
      </c>
      <c r="F2162" s="339" t="s">
        <v>337</v>
      </c>
    </row>
    <row r="2163" spans="1:6">
      <c r="B2163" s="536"/>
      <c r="C2163" s="537"/>
      <c r="D2163" s="538"/>
      <c r="E2163" s="345" t="s">
        <v>3141</v>
      </c>
      <c r="F2163" s="339" t="s">
        <v>337</v>
      </c>
    </row>
    <row r="2164" spans="1:6">
      <c r="B2164" s="536"/>
      <c r="C2164" s="537"/>
      <c r="D2164" s="538" t="s">
        <v>3142</v>
      </c>
      <c r="E2164" s="344" t="s">
        <v>3143</v>
      </c>
      <c r="F2164" s="339" t="s">
        <v>337</v>
      </c>
    </row>
    <row r="2165" spans="1:6">
      <c r="B2165" s="536"/>
      <c r="C2165" s="537"/>
      <c r="D2165" s="538"/>
      <c r="E2165" s="345" t="s">
        <v>3144</v>
      </c>
      <c r="F2165" s="339" t="s">
        <v>337</v>
      </c>
    </row>
    <row r="2166" spans="1:6">
      <c r="B2166" s="533" t="s">
        <v>423</v>
      </c>
      <c r="C2166" s="534" t="s">
        <v>3145</v>
      </c>
      <c r="D2166" s="535"/>
      <c r="E2166" s="343" t="s">
        <v>3146</v>
      </c>
      <c r="F2166" s="339" t="s">
        <v>337</v>
      </c>
    </row>
    <row r="2167" spans="1:6">
      <c r="B2167" s="536"/>
      <c r="C2167" s="537"/>
      <c r="D2167" s="538" t="s">
        <v>3147</v>
      </c>
      <c r="E2167" s="344" t="s">
        <v>3148</v>
      </c>
      <c r="F2167" s="339" t="s">
        <v>337</v>
      </c>
    </row>
    <row r="2168" spans="1:6">
      <c r="B2168" s="536"/>
      <c r="C2168" s="537"/>
      <c r="D2168" s="538"/>
      <c r="E2168" s="345" t="s">
        <v>3149</v>
      </c>
      <c r="F2168" s="339" t="s">
        <v>337</v>
      </c>
    </row>
    <row r="2169" spans="1:6">
      <c r="B2169" s="536"/>
      <c r="C2169" s="537"/>
      <c r="D2169" s="538" t="s">
        <v>3150</v>
      </c>
      <c r="E2169" s="344" t="s">
        <v>3151</v>
      </c>
      <c r="F2169" s="339" t="s">
        <v>337</v>
      </c>
    </row>
    <row r="2170" spans="1:6">
      <c r="B2170" s="536"/>
      <c r="C2170" s="537"/>
      <c r="D2170" s="538"/>
      <c r="E2170" s="345" t="s">
        <v>3152</v>
      </c>
      <c r="F2170" s="339" t="s">
        <v>337</v>
      </c>
    </row>
    <row r="2171" spans="1:6">
      <c r="B2171" s="553"/>
      <c r="C2171" s="554"/>
      <c r="D2171" s="555"/>
      <c r="E2171" s="341"/>
      <c r="F2171" s="339"/>
    </row>
    <row r="2172" spans="1:6">
      <c r="B2172" s="553"/>
      <c r="C2172" s="554"/>
      <c r="D2172" s="555"/>
      <c r="E2172" s="341"/>
      <c r="F2172" s="339"/>
    </row>
    <row r="2173" spans="1:6" ht="17.25" thickBot="1">
      <c r="A2173" s="340" t="s">
        <v>3153</v>
      </c>
      <c r="C2173" s="546"/>
      <c r="D2173" s="543"/>
      <c r="E2173" s="341"/>
      <c r="F2173" s="339" t="s">
        <v>337</v>
      </c>
    </row>
    <row r="2174" spans="1:6">
      <c r="B2174" s="551" t="s">
        <v>422</v>
      </c>
      <c r="C2174" s="552"/>
      <c r="D2174" s="551"/>
      <c r="E2174" s="342"/>
      <c r="F2174" s="339"/>
    </row>
    <row r="2175" spans="1:6">
      <c r="B2175" s="533" t="s">
        <v>423</v>
      </c>
      <c r="C2175" s="534" t="s">
        <v>3154</v>
      </c>
      <c r="D2175" s="535"/>
      <c r="E2175" s="343" t="s">
        <v>3155</v>
      </c>
      <c r="F2175" s="339" t="s">
        <v>337</v>
      </c>
    </row>
    <row r="2176" spans="1:6">
      <c r="B2176" s="536"/>
      <c r="C2176" s="537"/>
      <c r="D2176" s="538" t="s">
        <v>3156</v>
      </c>
      <c r="E2176" s="344" t="s">
        <v>3155</v>
      </c>
      <c r="F2176" s="339" t="s">
        <v>337</v>
      </c>
    </row>
    <row r="2177" spans="2:6">
      <c r="B2177" s="536"/>
      <c r="C2177" s="537"/>
      <c r="D2177" s="538"/>
      <c r="E2177" s="345" t="s">
        <v>3157</v>
      </c>
      <c r="F2177" s="339" t="s">
        <v>337</v>
      </c>
    </row>
  </sheetData>
  <mergeCells count="1">
    <mergeCell ref="F2:H2"/>
  </mergeCells>
  <phoneticPr fontId="8"/>
  <pageMargins left="0.7" right="0.7" top="0.75" bottom="0.75" header="0.3" footer="0.3"/>
  <pageSetup paperSize="9" scale="61" fitToHeight="0"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879F60-B801-46BA-B27F-30645FADDBD7}">
  <sheetPr>
    <tabColor rgb="FF00B050"/>
    <pageSetUpPr fitToPage="1"/>
  </sheetPr>
  <dimension ref="A1:V119"/>
  <sheetViews>
    <sheetView showGridLines="0" zoomScale="85" zoomScaleNormal="85" zoomScaleSheetLayoutView="85" workbookViewId="0"/>
  </sheetViews>
  <sheetFormatPr defaultColWidth="10.28515625" defaultRowHeight="13.5"/>
  <cols>
    <col min="1" max="1" width="1.85546875" style="147" customWidth="1"/>
    <col min="2" max="2" width="9.85546875" style="147" customWidth="1"/>
    <col min="3" max="3" width="24.7109375" style="147" customWidth="1"/>
    <col min="4" max="4" width="16.5703125" style="147" customWidth="1"/>
    <col min="5" max="6" width="8.42578125" style="147" customWidth="1"/>
    <col min="7" max="8" width="8.7109375" style="147" customWidth="1"/>
    <col min="9" max="9" width="14.7109375" style="147" customWidth="1"/>
    <col min="10" max="10" width="11.7109375" style="147" customWidth="1"/>
    <col min="11" max="11" width="10.5703125" style="147" customWidth="1"/>
    <col min="12" max="12" width="15.7109375" style="147" customWidth="1"/>
    <col min="13" max="16" width="8.7109375" style="147" customWidth="1"/>
    <col min="17" max="18" width="11.42578125" style="147" bestFit="1" customWidth="1"/>
    <col min="19" max="16384" width="10.28515625" style="147"/>
  </cols>
  <sheetData>
    <row r="1" spans="1:18" ht="40.5" customHeight="1">
      <c r="A1" s="145"/>
      <c r="B1" s="976" t="s">
        <v>260</v>
      </c>
      <c r="C1" s="976"/>
      <c r="D1" s="976"/>
      <c r="E1" s="976"/>
      <c r="F1" s="976"/>
      <c r="G1" s="976"/>
      <c r="H1" s="976"/>
      <c r="I1" s="976"/>
      <c r="J1" s="976"/>
      <c r="K1" s="976"/>
      <c r="L1" s="976"/>
      <c r="M1" s="976"/>
      <c r="N1" s="146"/>
      <c r="O1" s="146"/>
      <c r="P1" s="146"/>
    </row>
    <row r="2" spans="1:18" s="151" customFormat="1" ht="20.100000000000001" customHeight="1">
      <c r="A2" s="148"/>
      <c r="B2" s="149"/>
      <c r="C2" s="149"/>
      <c r="D2" s="150"/>
      <c r="E2" s="150"/>
      <c r="F2" s="150"/>
      <c r="G2" s="150"/>
      <c r="H2" s="150"/>
      <c r="I2" s="150"/>
      <c r="J2" s="150"/>
      <c r="K2" s="150"/>
      <c r="L2" s="150"/>
      <c r="M2" s="150"/>
      <c r="N2" s="150"/>
      <c r="O2" s="150"/>
      <c r="P2" s="150"/>
    </row>
    <row r="3" spans="1:18" s="151" customFormat="1" ht="30" customHeight="1" thickBot="1">
      <c r="A3" s="152"/>
      <c r="B3" s="873" t="s">
        <v>3331</v>
      </c>
      <c r="C3" s="977" t="str">
        <f>IF('A-2'!D6="","",'A-2'!D6)</f>
        <v/>
      </c>
      <c r="D3" s="977"/>
      <c r="E3" s="977"/>
      <c r="F3" s="977"/>
      <c r="G3" s="153"/>
      <c r="H3" s="153" t="s">
        <v>3158</v>
      </c>
      <c r="I3" s="153"/>
      <c r="J3" s="609"/>
      <c r="K3" s="153"/>
      <c r="L3" s="153"/>
      <c r="M3" s="153"/>
      <c r="N3" s="153"/>
      <c r="O3" s="153"/>
      <c r="P3" s="153"/>
    </row>
    <row r="4" spans="1:18" s="151" customFormat="1" ht="20.100000000000001" customHeight="1">
      <c r="A4" s="152"/>
      <c r="B4" s="150"/>
      <c r="C4" s="150"/>
      <c r="D4" s="150"/>
      <c r="E4" s="150"/>
      <c r="F4" s="150"/>
      <c r="G4" s="150"/>
      <c r="H4" s="150"/>
      <c r="I4" s="150"/>
      <c r="J4" s="150"/>
      <c r="K4" s="150"/>
      <c r="L4" s="150"/>
      <c r="M4" s="150"/>
      <c r="N4" s="152"/>
      <c r="O4" s="152"/>
      <c r="P4" s="152"/>
    </row>
    <row r="5" spans="1:18" s="151" customFormat="1" ht="30" customHeight="1" thickBot="1">
      <c r="A5" s="152"/>
      <c r="B5" s="150"/>
      <c r="C5" s="150"/>
      <c r="D5" s="150"/>
      <c r="E5" s="150"/>
      <c r="F5" s="150"/>
      <c r="G5" s="150"/>
      <c r="H5" s="153" t="s">
        <v>3160</v>
      </c>
      <c r="I5" s="153"/>
      <c r="J5" s="894" t="str">
        <f>IF(AND(L78="",L80="",L103="",L112=""),"",IF($L$68="住宅用",IF(AND(L78="○",L80="○",L103="○",L112="○"),"○",""),IF($L$68="産業用",IF(AND(L78="○",L80="○",L103="○"),"○",""),"")))</f>
        <v/>
      </c>
      <c r="K5" s="150"/>
      <c r="L5" s="150"/>
      <c r="M5" s="150"/>
      <c r="N5" s="152"/>
      <c r="O5" s="152"/>
      <c r="P5" s="152"/>
    </row>
    <row r="6" spans="1:18" s="151" customFormat="1" ht="20.100000000000001" customHeight="1">
      <c r="A6" s="152"/>
      <c r="B6" s="156" t="s">
        <v>274</v>
      </c>
      <c r="C6" s="150"/>
      <c r="D6" s="150"/>
      <c r="E6" s="150"/>
      <c r="F6" s="150"/>
      <c r="G6" s="150"/>
      <c r="H6" s="150"/>
      <c r="I6" s="150"/>
      <c r="J6" s="150"/>
      <c r="K6" s="150"/>
      <c r="L6" s="150"/>
      <c r="M6" s="150"/>
      <c r="N6" s="152"/>
      <c r="O6" s="152"/>
      <c r="P6" s="152"/>
    </row>
    <row r="7" spans="1:18" s="151" customFormat="1" ht="20.100000000000001" customHeight="1">
      <c r="A7" s="152"/>
      <c r="B7" s="154" t="s">
        <v>94</v>
      </c>
      <c r="C7" s="152"/>
    </row>
    <row r="8" spans="1:18" s="151" customFormat="1" ht="20.100000000000001" customHeight="1" thickBot="1">
      <c r="A8" s="152"/>
      <c r="B8" s="152"/>
      <c r="C8" s="152" t="s">
        <v>95</v>
      </c>
      <c r="D8" s="693"/>
      <c r="E8" s="151" t="s">
        <v>96</v>
      </c>
      <c r="F8" s="171" t="s">
        <v>270</v>
      </c>
      <c r="G8" s="981"/>
      <c r="H8" s="982"/>
      <c r="I8" s="982"/>
      <c r="J8" s="982"/>
      <c r="K8" s="982"/>
      <c r="L8" s="982"/>
      <c r="M8" s="983"/>
      <c r="N8" s="262"/>
      <c r="O8" s="262"/>
      <c r="P8" s="262"/>
      <c r="Q8" s="262"/>
      <c r="R8" s="262"/>
    </row>
    <row r="9" spans="1:18" s="151" customFormat="1" ht="20.100000000000001" customHeight="1" thickBot="1">
      <c r="A9" s="152"/>
      <c r="B9" s="152"/>
      <c r="C9" s="152" t="s">
        <v>97</v>
      </c>
      <c r="D9" s="693"/>
      <c r="E9" s="151" t="s">
        <v>96</v>
      </c>
      <c r="F9" s="171" t="s">
        <v>270</v>
      </c>
      <c r="G9" s="981"/>
      <c r="H9" s="982"/>
      <c r="I9" s="982"/>
      <c r="J9" s="982"/>
      <c r="K9" s="982"/>
      <c r="L9" s="982"/>
      <c r="M9" s="983"/>
    </row>
    <row r="10" spans="1:18" s="151" customFormat="1" ht="14.25">
      <c r="A10" s="152"/>
      <c r="B10" s="152"/>
      <c r="C10" s="152"/>
    </row>
    <row r="11" spans="1:18" s="151" customFormat="1" ht="20.100000000000001" customHeight="1">
      <c r="A11" s="152"/>
      <c r="B11" s="154" t="s">
        <v>98</v>
      </c>
      <c r="C11" s="152"/>
    </row>
    <row r="12" spans="1:18" s="151" customFormat="1" ht="20.100000000000001" customHeight="1" thickBot="1">
      <c r="A12" s="152"/>
      <c r="B12" s="152"/>
      <c r="C12" s="978" t="s">
        <v>99</v>
      </c>
      <c r="D12" s="978"/>
      <c r="E12" s="979"/>
      <c r="F12" s="979"/>
      <c r="G12" s="156" t="s">
        <v>100</v>
      </c>
      <c r="H12" s="186" t="s">
        <v>273</v>
      </c>
      <c r="I12" s="980"/>
      <c r="J12" s="980"/>
      <c r="K12" s="980"/>
      <c r="L12" s="980"/>
      <c r="M12" s="980"/>
      <c r="N12" s="186"/>
      <c r="O12" s="186"/>
      <c r="P12" s="186"/>
    </row>
    <row r="13" spans="1:18" s="151" customFormat="1" ht="54" customHeight="1">
      <c r="A13" s="152"/>
      <c r="B13" s="263"/>
      <c r="C13" s="264"/>
      <c r="D13" s="264"/>
      <c r="E13" s="264"/>
      <c r="F13" s="264"/>
      <c r="G13" s="265"/>
      <c r="I13" s="967" t="s">
        <v>379</v>
      </c>
      <c r="J13" s="967"/>
      <c r="K13" s="967"/>
      <c r="L13" s="967"/>
      <c r="M13" s="967"/>
      <c r="N13" s="264"/>
      <c r="O13" s="264"/>
      <c r="P13" s="264"/>
    </row>
    <row r="14" spans="1:18" s="151" customFormat="1" ht="14.25">
      <c r="A14" s="152"/>
      <c r="B14" s="152"/>
      <c r="C14" s="152"/>
      <c r="D14" s="156"/>
      <c r="G14" s="156"/>
    </row>
    <row r="15" spans="1:18" s="151" customFormat="1" ht="33" customHeight="1" thickBot="1">
      <c r="A15" s="152"/>
      <c r="B15" s="154" t="s">
        <v>3360</v>
      </c>
      <c r="C15" s="152"/>
    </row>
    <row r="16" spans="1:18" s="151" customFormat="1" ht="20.100000000000001" customHeight="1">
      <c r="C16" s="971" t="s">
        <v>101</v>
      </c>
      <c r="D16" s="972"/>
      <c r="E16" s="972"/>
      <c r="F16" s="973"/>
      <c r="G16" s="694"/>
      <c r="H16" s="278" t="s">
        <v>102</v>
      </c>
      <c r="I16" s="974" t="s">
        <v>103</v>
      </c>
      <c r="J16" s="974"/>
      <c r="K16" s="974"/>
      <c r="L16" s="974"/>
      <c r="M16" s="694"/>
      <c r="N16" s="278" t="s">
        <v>102</v>
      </c>
      <c r="O16" s="606"/>
      <c r="P16" s="607" t="str">
        <f>IF(G16+M16=24,"○","×")</f>
        <v>×</v>
      </c>
      <c r="Q16" s="161" t="s">
        <v>104</v>
      </c>
    </row>
    <row r="17" spans="2:16" s="159" customFormat="1" ht="38.25" customHeight="1">
      <c r="C17" s="279" t="s">
        <v>105</v>
      </c>
      <c r="D17" s="280" t="s">
        <v>106</v>
      </c>
      <c r="E17" s="281" t="s">
        <v>107</v>
      </c>
      <c r="F17" s="282" t="s">
        <v>108</v>
      </c>
      <c r="G17" s="282" t="s">
        <v>109</v>
      </c>
      <c r="H17" s="283" t="s">
        <v>110</v>
      </c>
      <c r="I17" s="280" t="s">
        <v>105</v>
      </c>
      <c r="J17" s="280" t="s">
        <v>106</v>
      </c>
      <c r="K17" s="281" t="s">
        <v>107</v>
      </c>
      <c r="L17" s="282" t="s">
        <v>108</v>
      </c>
      <c r="M17" s="282" t="s">
        <v>109</v>
      </c>
      <c r="N17" s="283" t="s">
        <v>110</v>
      </c>
      <c r="O17" s="608"/>
      <c r="P17" s="608"/>
    </row>
    <row r="18" spans="2:16" s="151" customFormat="1" ht="20.100000000000001" customHeight="1">
      <c r="C18" s="695"/>
      <c r="D18" s="696"/>
      <c r="E18" s="697"/>
      <c r="F18" s="698"/>
      <c r="G18" s="697"/>
      <c r="H18" s="162">
        <f>(E18*F18*G18)/1000</f>
        <v>0</v>
      </c>
      <c r="I18" s="712"/>
      <c r="J18" s="696"/>
      <c r="K18" s="697"/>
      <c r="L18" s="698"/>
      <c r="M18" s="697"/>
      <c r="N18" s="162">
        <f>(K18*L18*M18)/1000</f>
        <v>0</v>
      </c>
      <c r="O18" s="602"/>
      <c r="P18" s="602"/>
    </row>
    <row r="19" spans="2:16" s="151" customFormat="1" ht="20.100000000000001" customHeight="1">
      <c r="C19" s="699"/>
      <c r="D19" s="700"/>
      <c r="E19" s="701"/>
      <c r="F19" s="702"/>
      <c r="G19" s="701"/>
      <c r="H19" s="163">
        <f t="shared" ref="H19:H27" si="0">(E19*F19*G19)/1000</f>
        <v>0</v>
      </c>
      <c r="I19" s="713"/>
      <c r="J19" s="700"/>
      <c r="K19" s="701"/>
      <c r="L19" s="702"/>
      <c r="M19" s="701"/>
      <c r="N19" s="163">
        <f t="shared" ref="N19:N27" si="1">(K19*L19*M19)/1000</f>
        <v>0</v>
      </c>
      <c r="O19" s="602"/>
      <c r="P19" s="602"/>
    </row>
    <row r="20" spans="2:16" s="151" customFormat="1" ht="20.100000000000001" customHeight="1">
      <c r="C20" s="703"/>
      <c r="D20" s="700"/>
      <c r="E20" s="701"/>
      <c r="F20" s="702"/>
      <c r="G20" s="701"/>
      <c r="H20" s="163">
        <f t="shared" si="0"/>
        <v>0</v>
      </c>
      <c r="I20" s="714"/>
      <c r="J20" s="700"/>
      <c r="K20" s="701"/>
      <c r="L20" s="702"/>
      <c r="M20" s="701"/>
      <c r="N20" s="163">
        <f t="shared" si="1"/>
        <v>0</v>
      </c>
      <c r="O20" s="602"/>
      <c r="P20" s="602"/>
    </row>
    <row r="21" spans="2:16" s="151" customFormat="1" ht="20.100000000000001" customHeight="1">
      <c r="C21" s="704"/>
      <c r="D21" s="700"/>
      <c r="E21" s="701"/>
      <c r="F21" s="702"/>
      <c r="G21" s="701"/>
      <c r="H21" s="163">
        <f t="shared" si="0"/>
        <v>0</v>
      </c>
      <c r="I21" s="700"/>
      <c r="J21" s="700"/>
      <c r="K21" s="701"/>
      <c r="L21" s="702"/>
      <c r="M21" s="701"/>
      <c r="N21" s="163">
        <f t="shared" si="1"/>
        <v>0</v>
      </c>
      <c r="O21" s="602"/>
      <c r="P21" s="602"/>
    </row>
    <row r="22" spans="2:16" s="151" customFormat="1" ht="20.100000000000001" customHeight="1">
      <c r="C22" s="704"/>
      <c r="D22" s="700"/>
      <c r="E22" s="701"/>
      <c r="F22" s="702"/>
      <c r="G22" s="701"/>
      <c r="H22" s="163">
        <f t="shared" si="0"/>
        <v>0</v>
      </c>
      <c r="I22" s="700"/>
      <c r="J22" s="700"/>
      <c r="K22" s="701"/>
      <c r="L22" s="702"/>
      <c r="M22" s="701"/>
      <c r="N22" s="163">
        <f t="shared" si="1"/>
        <v>0</v>
      </c>
      <c r="O22" s="602"/>
      <c r="P22" s="602"/>
    </row>
    <row r="23" spans="2:16" s="151" customFormat="1" ht="20.100000000000001" customHeight="1">
      <c r="C23" s="705"/>
      <c r="D23" s="706"/>
      <c r="E23" s="701"/>
      <c r="F23" s="702"/>
      <c r="G23" s="701"/>
      <c r="H23" s="163">
        <f t="shared" si="0"/>
        <v>0</v>
      </c>
      <c r="I23" s="706"/>
      <c r="J23" s="706"/>
      <c r="K23" s="701"/>
      <c r="L23" s="702"/>
      <c r="M23" s="701"/>
      <c r="N23" s="163">
        <f t="shared" si="1"/>
        <v>0</v>
      </c>
      <c r="O23" s="602"/>
      <c r="P23" s="602"/>
    </row>
    <row r="24" spans="2:16" s="151" customFormat="1" ht="20.100000000000001" customHeight="1">
      <c r="C24" s="705"/>
      <c r="D24" s="706"/>
      <c r="E24" s="701"/>
      <c r="F24" s="702"/>
      <c r="G24" s="701"/>
      <c r="H24" s="163">
        <f t="shared" si="0"/>
        <v>0</v>
      </c>
      <c r="I24" s="706"/>
      <c r="J24" s="706"/>
      <c r="K24" s="701"/>
      <c r="L24" s="702"/>
      <c r="M24" s="701"/>
      <c r="N24" s="163">
        <f t="shared" si="1"/>
        <v>0</v>
      </c>
      <c r="O24" s="602"/>
      <c r="P24" s="602"/>
    </row>
    <row r="25" spans="2:16" s="151" customFormat="1" ht="20.100000000000001" customHeight="1">
      <c r="C25" s="705"/>
      <c r="D25" s="706"/>
      <c r="E25" s="701"/>
      <c r="F25" s="702"/>
      <c r="G25" s="701"/>
      <c r="H25" s="163">
        <f t="shared" si="0"/>
        <v>0</v>
      </c>
      <c r="I25" s="706"/>
      <c r="J25" s="706"/>
      <c r="K25" s="701"/>
      <c r="L25" s="702"/>
      <c r="M25" s="701"/>
      <c r="N25" s="163">
        <f t="shared" si="1"/>
        <v>0</v>
      </c>
      <c r="O25" s="602"/>
      <c r="P25" s="602"/>
    </row>
    <row r="26" spans="2:16" s="151" customFormat="1" ht="20.100000000000001" customHeight="1">
      <c r="C26" s="705"/>
      <c r="D26" s="706"/>
      <c r="E26" s="701"/>
      <c r="F26" s="702"/>
      <c r="G26" s="701"/>
      <c r="H26" s="163">
        <f t="shared" si="0"/>
        <v>0</v>
      </c>
      <c r="I26" s="706"/>
      <c r="J26" s="706"/>
      <c r="K26" s="701"/>
      <c r="L26" s="702"/>
      <c r="M26" s="701"/>
      <c r="N26" s="163">
        <f t="shared" si="1"/>
        <v>0</v>
      </c>
      <c r="O26" s="602"/>
      <c r="P26" s="602"/>
    </row>
    <row r="27" spans="2:16" s="151" customFormat="1" ht="20.100000000000001" customHeight="1" thickBot="1">
      <c r="C27" s="707"/>
      <c r="D27" s="708"/>
      <c r="E27" s="709"/>
      <c r="F27" s="710"/>
      <c r="G27" s="711"/>
      <c r="H27" s="164">
        <f t="shared" si="0"/>
        <v>0</v>
      </c>
      <c r="I27" s="715"/>
      <c r="J27" s="708"/>
      <c r="K27" s="709"/>
      <c r="L27" s="710"/>
      <c r="M27" s="711"/>
      <c r="N27" s="164">
        <f t="shared" si="1"/>
        <v>0</v>
      </c>
      <c r="O27" s="602"/>
      <c r="P27" s="602"/>
    </row>
    <row r="28" spans="2:16" s="156" customFormat="1" ht="20.100000000000001" customHeight="1" thickBot="1">
      <c r="C28" s="165" t="s">
        <v>111</v>
      </c>
      <c r="D28" s="165"/>
      <c r="E28" s="165"/>
      <c r="F28" s="165"/>
      <c r="G28" s="166" t="s">
        <v>112</v>
      </c>
      <c r="H28" s="167">
        <f>SUM(H18:H27)</f>
        <v>0</v>
      </c>
      <c r="I28" s="165"/>
      <c r="J28" s="165"/>
      <c r="K28" s="165"/>
      <c r="L28" s="165"/>
      <c r="M28" s="166" t="s">
        <v>113</v>
      </c>
      <c r="N28" s="167">
        <f>SUM(N18:N27)</f>
        <v>0</v>
      </c>
      <c r="O28" s="603"/>
      <c r="P28" s="603"/>
    </row>
    <row r="29" spans="2:16" s="156" customFormat="1" ht="14.25" customHeight="1" thickBot="1">
      <c r="B29" s="168"/>
      <c r="C29" s="168"/>
      <c r="D29" s="168"/>
      <c r="E29" s="168"/>
      <c r="F29" s="168"/>
      <c r="G29" s="169"/>
      <c r="H29" s="168"/>
      <c r="I29" s="168"/>
      <c r="J29" s="168"/>
      <c r="K29" s="168"/>
      <c r="L29" s="168"/>
      <c r="M29" s="169"/>
      <c r="N29" s="168"/>
      <c r="O29" s="604"/>
      <c r="P29" s="604"/>
    </row>
    <row r="30" spans="2:16" s="156" customFormat="1" ht="14.25" customHeight="1">
      <c r="G30" s="170"/>
      <c r="M30" s="170"/>
    </row>
    <row r="31" spans="2:16" s="156" customFormat="1" ht="20.100000000000001" customHeight="1">
      <c r="B31" s="156" t="s">
        <v>114</v>
      </c>
      <c r="G31" s="170"/>
      <c r="M31" s="170"/>
    </row>
    <row r="32" spans="2:16" s="151" customFormat="1" ht="30" customHeight="1" thickBot="1">
      <c r="B32" s="171" t="s">
        <v>115</v>
      </c>
      <c r="E32" s="172"/>
      <c r="F32" s="975" t="s">
        <v>272</v>
      </c>
      <c r="G32" s="975"/>
      <c r="H32" s="975"/>
      <c r="I32" s="975"/>
      <c r="J32" s="975"/>
      <c r="K32" s="173" t="s">
        <v>116</v>
      </c>
      <c r="L32" s="169">
        <f>ROUND((H28+N28)*365/(8760*0.172),1)</f>
        <v>0</v>
      </c>
      <c r="M32" s="174" t="s">
        <v>92</v>
      </c>
    </row>
    <row r="33" spans="2:16" s="151" customFormat="1" ht="30" customHeight="1" thickBot="1">
      <c r="B33" s="171" t="s">
        <v>117</v>
      </c>
      <c r="E33" s="172"/>
      <c r="F33" s="975" t="s">
        <v>271</v>
      </c>
      <c r="G33" s="975"/>
      <c r="H33" s="975"/>
      <c r="I33" s="975"/>
      <c r="J33" s="975"/>
      <c r="K33" s="173" t="s">
        <v>118</v>
      </c>
      <c r="L33" s="175">
        <f>ROUND(E12/(8760*0.172),1)</f>
        <v>0</v>
      </c>
      <c r="M33" s="174" t="s">
        <v>92</v>
      </c>
    </row>
    <row r="34" spans="2:16" s="151" customFormat="1" ht="30" customHeight="1" thickBot="1">
      <c r="B34" s="354" t="s">
        <v>119</v>
      </c>
      <c r="C34" s="355"/>
      <c r="D34" s="355"/>
      <c r="E34" s="356"/>
      <c r="F34" s="968" t="s">
        <v>120</v>
      </c>
      <c r="G34" s="968"/>
      <c r="H34" s="968"/>
      <c r="I34" s="968"/>
      <c r="J34" s="968"/>
      <c r="K34" s="357" t="s">
        <v>121</v>
      </c>
      <c r="L34" s="358">
        <f>ROUND((H28+N28)/0.8,1)</f>
        <v>0</v>
      </c>
      <c r="M34" s="359" t="s">
        <v>100</v>
      </c>
    </row>
    <row r="35" spans="2:16" s="151" customFormat="1" ht="30" customHeight="1" thickBot="1">
      <c r="B35" s="354" t="s">
        <v>261</v>
      </c>
      <c r="C35" s="355"/>
      <c r="D35" s="355"/>
      <c r="E35" s="356"/>
      <c r="F35" s="969" t="s">
        <v>264</v>
      </c>
      <c r="G35" s="969"/>
      <c r="H35" s="969"/>
      <c r="I35" s="969"/>
      <c r="J35" s="969"/>
      <c r="K35" s="357" t="s">
        <v>122</v>
      </c>
      <c r="L35" s="358">
        <f>ROUND(E12/365,1)</f>
        <v>0</v>
      </c>
      <c r="M35" s="359" t="s">
        <v>100</v>
      </c>
    </row>
    <row r="36" spans="2:16" s="151" customFormat="1" ht="14.25">
      <c r="B36" s="171"/>
      <c r="E36" s="172"/>
      <c r="F36" s="176"/>
      <c r="G36" s="172"/>
      <c r="H36" s="172"/>
      <c r="I36" s="172"/>
      <c r="J36" s="172"/>
      <c r="K36" s="172"/>
      <c r="L36" s="166"/>
      <c r="M36" s="174"/>
    </row>
    <row r="37" spans="2:16" s="151" customFormat="1" ht="30" customHeight="1" thickBot="1">
      <c r="B37" s="171" t="s">
        <v>262</v>
      </c>
      <c r="F37" s="970" t="s">
        <v>265</v>
      </c>
      <c r="G37" s="970"/>
      <c r="H37" s="970"/>
      <c r="I37" s="173" t="s">
        <v>123</v>
      </c>
      <c r="J37" s="168">
        <f>L32</f>
        <v>0</v>
      </c>
      <c r="K37" s="159" t="s">
        <v>125</v>
      </c>
      <c r="L37" s="168">
        <f>L33</f>
        <v>0</v>
      </c>
      <c r="M37" s="156" t="s">
        <v>92</v>
      </c>
    </row>
    <row r="38" spans="2:16" s="151" customFormat="1" ht="30" customHeight="1" thickBot="1">
      <c r="B38" s="354" t="s">
        <v>263</v>
      </c>
      <c r="C38" s="355"/>
      <c r="D38" s="355"/>
      <c r="E38" s="355"/>
      <c r="F38" s="968" t="s">
        <v>266</v>
      </c>
      <c r="G38" s="968"/>
      <c r="H38" s="968"/>
      <c r="I38" s="357" t="s">
        <v>124</v>
      </c>
      <c r="J38" s="358">
        <f>L34</f>
        <v>0</v>
      </c>
      <c r="K38" s="360" t="s">
        <v>125</v>
      </c>
      <c r="L38" s="361" t="str">
        <f>IF(L34&lt;L35,L35,"")</f>
        <v/>
      </c>
      <c r="M38" s="362" t="s">
        <v>100</v>
      </c>
    </row>
    <row r="39" spans="2:16" s="151" customFormat="1" ht="15" thickBot="1">
      <c r="B39" s="177"/>
      <c r="C39" s="155"/>
      <c r="D39" s="155"/>
      <c r="E39" s="155"/>
      <c r="F39" s="155"/>
      <c r="G39" s="155"/>
      <c r="H39" s="155"/>
      <c r="I39" s="160"/>
      <c r="J39" s="169"/>
      <c r="K39" s="178"/>
      <c r="L39" s="179"/>
      <c r="M39" s="168"/>
      <c r="N39" s="155"/>
      <c r="O39" s="605"/>
      <c r="P39" s="605"/>
    </row>
    <row r="40" spans="2:16" s="151" customFormat="1" ht="14.25">
      <c r="B40" s="171"/>
      <c r="I40" s="180"/>
      <c r="J40" s="170"/>
      <c r="K40" s="159"/>
      <c r="L40" s="181"/>
      <c r="M40" s="156"/>
    </row>
    <row r="41" spans="2:16" s="156" customFormat="1" ht="20.100000000000001" customHeight="1">
      <c r="B41" s="156" t="s">
        <v>127</v>
      </c>
      <c r="G41" s="170"/>
      <c r="M41" s="170"/>
    </row>
    <row r="42" spans="2:16" s="151" customFormat="1" ht="30" customHeight="1" thickBot="1">
      <c r="B42" s="171" t="s">
        <v>128</v>
      </c>
      <c r="E42" s="954" t="s">
        <v>3171</v>
      </c>
      <c r="F42" s="954"/>
      <c r="G42" s="954"/>
      <c r="H42" s="954"/>
      <c r="I42" s="954"/>
      <c r="J42" s="954"/>
      <c r="K42" s="173" t="s">
        <v>126</v>
      </c>
      <c r="L42" s="716"/>
      <c r="M42" s="174" t="s">
        <v>92</v>
      </c>
    </row>
    <row r="43" spans="2:16" s="151" customFormat="1" ht="14.25">
      <c r="B43" s="171"/>
      <c r="E43" s="182"/>
      <c r="F43" s="182"/>
      <c r="G43" s="182"/>
      <c r="H43" s="182"/>
      <c r="I43" s="183"/>
      <c r="J43" s="184"/>
      <c r="K43" s="159"/>
      <c r="L43" s="181"/>
      <c r="M43" s="156"/>
    </row>
    <row r="44" spans="2:16" s="151" customFormat="1" ht="30" customHeight="1" thickBot="1">
      <c r="B44" s="171"/>
      <c r="E44" s="954" t="s">
        <v>267</v>
      </c>
      <c r="F44" s="954"/>
      <c r="G44" s="954"/>
      <c r="H44" s="954"/>
      <c r="I44" s="954"/>
      <c r="J44" s="954"/>
      <c r="K44" s="173" t="s">
        <v>129</v>
      </c>
      <c r="L44" s="716"/>
      <c r="M44" s="174" t="s">
        <v>131</v>
      </c>
    </row>
    <row r="45" spans="2:16" s="151" customFormat="1" ht="14.25">
      <c r="B45" s="171"/>
      <c r="E45" s="157"/>
      <c r="F45" s="157"/>
      <c r="G45" s="157"/>
      <c r="H45" s="157"/>
      <c r="I45" s="185"/>
      <c r="J45" s="184"/>
      <c r="K45" s="159"/>
      <c r="L45" s="181"/>
      <c r="M45" s="156"/>
    </row>
    <row r="46" spans="2:16" s="151" customFormat="1" ht="30" customHeight="1" thickBot="1">
      <c r="B46" s="171"/>
      <c r="D46" s="954" t="s">
        <v>3322</v>
      </c>
      <c r="E46" s="954"/>
      <c r="F46" s="954"/>
      <c r="G46" s="954"/>
      <c r="H46" s="954"/>
      <c r="I46" s="954"/>
      <c r="J46" s="954"/>
      <c r="K46" s="173" t="s">
        <v>130</v>
      </c>
      <c r="L46" s="716"/>
      <c r="M46" s="174" t="s">
        <v>131</v>
      </c>
    </row>
    <row r="47" spans="2:16" s="151" customFormat="1" ht="14.25">
      <c r="B47" s="171"/>
      <c r="E47" s="157"/>
      <c r="F47" s="157"/>
      <c r="G47" s="157"/>
      <c r="H47" s="157"/>
      <c r="I47" s="185"/>
      <c r="J47" s="184"/>
      <c r="K47" s="159"/>
      <c r="L47" s="181"/>
      <c r="M47" s="156"/>
    </row>
    <row r="48" spans="2:16" s="151" customFormat="1" ht="30" customHeight="1">
      <c r="B48" s="500" t="s">
        <v>270</v>
      </c>
      <c r="C48" s="984"/>
      <c r="D48" s="984"/>
      <c r="E48" s="984"/>
      <c r="F48" s="984"/>
      <c r="G48" s="984"/>
      <c r="H48" s="984"/>
      <c r="I48" s="984"/>
      <c r="J48" s="984"/>
      <c r="K48" s="984"/>
      <c r="L48" s="984"/>
      <c r="M48" s="984"/>
    </row>
    <row r="49" spans="2:18" s="151" customFormat="1" ht="14.25">
      <c r="B49" s="171"/>
      <c r="E49" s="157"/>
      <c r="F49" s="157"/>
      <c r="G49" s="157"/>
      <c r="H49" s="157"/>
      <c r="I49" s="185"/>
      <c r="J49" s="184"/>
      <c r="K49" s="159"/>
      <c r="L49" s="181"/>
      <c r="M49" s="156"/>
    </row>
    <row r="50" spans="2:18" s="151" customFormat="1" ht="30" customHeight="1" thickBot="1">
      <c r="B50" s="171"/>
      <c r="E50" s="954" t="s">
        <v>3183</v>
      </c>
      <c r="F50" s="954"/>
      <c r="G50" s="954"/>
      <c r="H50" s="954"/>
      <c r="I50" s="954"/>
      <c r="J50" s="954"/>
      <c r="K50" s="173" t="s">
        <v>132</v>
      </c>
      <c r="L50" s="169" t="str">
        <f>IF(L44="","",ROUNDDOWN(L46/L44*100,1))</f>
        <v/>
      </c>
      <c r="M50" s="174" t="s">
        <v>380</v>
      </c>
    </row>
    <row r="51" spans="2:18" s="151" customFormat="1" ht="14.25">
      <c r="B51" s="171"/>
      <c r="E51" s="157"/>
      <c r="F51" s="157"/>
      <c r="G51" s="157"/>
      <c r="H51" s="157"/>
      <c r="I51" s="185"/>
      <c r="J51" s="184"/>
      <c r="K51" s="159"/>
      <c r="L51" s="181"/>
      <c r="M51" s="156"/>
    </row>
    <row r="52" spans="2:18" s="151" customFormat="1" ht="45" customHeight="1" thickBot="1">
      <c r="B52" s="171"/>
      <c r="E52" s="954" t="s">
        <v>381</v>
      </c>
      <c r="F52" s="954"/>
      <c r="G52" s="954"/>
      <c r="H52" s="954"/>
      <c r="I52" s="954"/>
      <c r="J52" s="954"/>
      <c r="K52" s="173" t="s">
        <v>3182</v>
      </c>
      <c r="L52" s="716"/>
      <c r="M52" s="174" t="s">
        <v>92</v>
      </c>
    </row>
    <row r="53" spans="2:18" s="151" customFormat="1" ht="14.25">
      <c r="B53" s="171"/>
      <c r="E53" s="157"/>
      <c r="F53" s="157"/>
      <c r="G53" s="157"/>
      <c r="H53" s="157"/>
      <c r="I53" s="185"/>
      <c r="J53" s="184"/>
      <c r="K53" s="159"/>
      <c r="L53" s="181"/>
      <c r="M53" s="156"/>
    </row>
    <row r="54" spans="2:18" s="151" customFormat="1" ht="30" customHeight="1" thickBot="1">
      <c r="B54" s="171"/>
      <c r="E54" s="954" t="s">
        <v>3190</v>
      </c>
      <c r="F54" s="954"/>
      <c r="G54" s="954"/>
      <c r="H54" s="954"/>
      <c r="I54" s="954"/>
      <c r="J54" s="954"/>
      <c r="K54" s="173" t="s">
        <v>276</v>
      </c>
      <c r="L54" s="169" t="str">
        <f>IF(L44="","",ROUNDDOWN(L44/E12*100,1))</f>
        <v/>
      </c>
      <c r="M54" s="174" t="s">
        <v>380</v>
      </c>
    </row>
    <row r="55" spans="2:18" s="151" customFormat="1" ht="14.25">
      <c r="B55" s="171"/>
      <c r="E55" s="157"/>
      <c r="F55" s="157"/>
      <c r="G55" s="157"/>
      <c r="H55" s="157"/>
      <c r="I55" s="185"/>
      <c r="J55" s="184"/>
      <c r="K55" s="159"/>
      <c r="L55" s="181"/>
      <c r="M55" s="156"/>
    </row>
    <row r="56" spans="2:18" s="151" customFormat="1" ht="30" customHeight="1" thickBot="1">
      <c r="B56" s="500"/>
      <c r="C56" s="501"/>
      <c r="D56" s="501"/>
      <c r="E56" s="946" t="s">
        <v>3167</v>
      </c>
      <c r="F56" s="946"/>
      <c r="G56" s="946"/>
      <c r="H56" s="946"/>
      <c r="I56" s="946"/>
      <c r="J56" s="946"/>
      <c r="K56" s="502" t="s">
        <v>3184</v>
      </c>
      <c r="L56" s="717"/>
      <c r="M56" s="503" t="s">
        <v>92</v>
      </c>
      <c r="N56" s="501"/>
      <c r="O56" s="501"/>
      <c r="P56" s="501"/>
    </row>
    <row r="57" spans="2:18" s="151" customFormat="1" ht="14.25">
      <c r="B57" s="171"/>
      <c r="E57" s="157"/>
      <c r="F57" s="157"/>
      <c r="G57" s="157"/>
      <c r="H57" s="157"/>
      <c r="I57" s="185"/>
      <c r="J57" s="184"/>
      <c r="K57" s="159"/>
      <c r="L57" s="181"/>
      <c r="M57" s="156"/>
    </row>
    <row r="58" spans="2:18" s="151" customFormat="1" ht="30" customHeight="1" thickBot="1">
      <c r="B58" s="500"/>
      <c r="C58" s="501"/>
      <c r="D58" s="501"/>
      <c r="E58" s="946" t="s">
        <v>3358</v>
      </c>
      <c r="F58" s="946"/>
      <c r="G58" s="946"/>
      <c r="H58" s="946"/>
      <c r="I58" s="946"/>
      <c r="J58" s="946"/>
      <c r="K58" s="502"/>
      <c r="L58" s="896"/>
      <c r="M58" s="503"/>
      <c r="Q58" s="266"/>
      <c r="R58" s="266"/>
    </row>
    <row r="59" spans="2:18" s="151" customFormat="1" ht="14.25">
      <c r="B59" s="171"/>
      <c r="E59" s="157"/>
      <c r="F59" s="157"/>
      <c r="G59" s="157"/>
      <c r="H59" s="157"/>
      <c r="I59" s="185"/>
      <c r="J59" s="184"/>
      <c r="K59" s="159"/>
      <c r="L59" s="181"/>
      <c r="M59" s="156"/>
    </row>
    <row r="60" spans="2:18" s="151" customFormat="1" ht="30" customHeight="1" thickBot="1">
      <c r="B60" s="354" t="s">
        <v>333</v>
      </c>
      <c r="C60" s="355"/>
      <c r="D60" s="355"/>
      <c r="E60" s="953" t="s">
        <v>277</v>
      </c>
      <c r="F60" s="953"/>
      <c r="G60" s="953"/>
      <c r="H60" s="953"/>
      <c r="I60" s="953"/>
      <c r="J60" s="953"/>
      <c r="K60" s="357" t="s">
        <v>3201</v>
      </c>
      <c r="L60" s="718"/>
      <c r="M60" s="359" t="s">
        <v>131</v>
      </c>
    </row>
    <row r="61" spans="2:18" s="151" customFormat="1" ht="14.25" customHeight="1">
      <c r="B61" s="360"/>
      <c r="C61" s="360"/>
      <c r="D61" s="360"/>
      <c r="E61" s="364"/>
      <c r="F61" s="364"/>
      <c r="G61" s="364"/>
      <c r="H61" s="365"/>
      <c r="I61" s="365"/>
      <c r="J61" s="365"/>
      <c r="K61" s="362"/>
      <c r="L61" s="360"/>
      <c r="M61" s="362"/>
    </row>
    <row r="62" spans="2:18" s="151" customFormat="1" ht="30" customHeight="1" thickBot="1">
      <c r="B62" s="354"/>
      <c r="C62" s="355"/>
      <c r="D62" s="355"/>
      <c r="E62" s="953" t="s">
        <v>3185</v>
      </c>
      <c r="F62" s="953"/>
      <c r="G62" s="953"/>
      <c r="H62" s="953"/>
      <c r="I62" s="953"/>
      <c r="J62" s="953"/>
      <c r="K62" s="357" t="s">
        <v>279</v>
      </c>
      <c r="L62" s="718"/>
      <c r="M62" s="359" t="s">
        <v>275</v>
      </c>
    </row>
    <row r="63" spans="2:18" s="151" customFormat="1" ht="14.25" customHeight="1">
      <c r="B63" s="360"/>
      <c r="C63" s="360"/>
      <c r="D63" s="360"/>
      <c r="E63" s="364"/>
      <c r="F63" s="364"/>
      <c r="G63" s="364"/>
      <c r="H63" s="365"/>
      <c r="I63" s="365"/>
      <c r="J63" s="365"/>
      <c r="K63" s="362"/>
      <c r="L63" s="360"/>
      <c r="M63" s="362"/>
    </row>
    <row r="64" spans="2:18" s="151" customFormat="1" ht="30" customHeight="1" thickBot="1">
      <c r="B64" s="354"/>
      <c r="C64" s="355"/>
      <c r="D64" s="355"/>
      <c r="E64" s="953" t="s">
        <v>3186</v>
      </c>
      <c r="F64" s="953"/>
      <c r="G64" s="953"/>
      <c r="H64" s="953"/>
      <c r="I64" s="953"/>
      <c r="J64" s="953"/>
      <c r="K64" s="357" t="s">
        <v>3202</v>
      </c>
      <c r="L64" s="718"/>
      <c r="M64" s="359" t="s">
        <v>92</v>
      </c>
    </row>
    <row r="65" spans="1:22" s="151" customFormat="1" ht="14.25" customHeight="1">
      <c r="B65" s="360"/>
      <c r="C65" s="360"/>
      <c r="D65" s="360"/>
      <c r="E65" s="364"/>
      <c r="F65" s="364"/>
      <c r="G65" s="364"/>
      <c r="H65" s="365"/>
      <c r="I65" s="365"/>
      <c r="J65" s="365"/>
      <c r="K65" s="362"/>
      <c r="L65" s="360"/>
      <c r="M65" s="362"/>
    </row>
    <row r="66" spans="1:22" s="151" customFormat="1" ht="30" customHeight="1" thickBot="1">
      <c r="B66" s="354"/>
      <c r="C66" s="355"/>
      <c r="D66" s="355"/>
      <c r="E66" s="953" t="s">
        <v>3203</v>
      </c>
      <c r="F66" s="953"/>
      <c r="G66" s="953"/>
      <c r="H66" s="953"/>
      <c r="I66" s="953"/>
      <c r="J66" s="953"/>
      <c r="K66" s="357" t="s">
        <v>284</v>
      </c>
      <c r="L66" s="363" t="str">
        <f>IF(L60="","",ROUNDDOWN(L60/L64,1))</f>
        <v/>
      </c>
      <c r="M66" s="359"/>
    </row>
    <row r="67" spans="1:22" s="151" customFormat="1" ht="14.25" customHeight="1">
      <c r="B67" s="360"/>
      <c r="C67" s="360"/>
      <c r="D67" s="360"/>
      <c r="E67" s="364"/>
      <c r="F67" s="364"/>
      <c r="G67" s="364"/>
      <c r="H67" s="365"/>
      <c r="I67" s="365"/>
      <c r="J67" s="365"/>
      <c r="K67" s="362"/>
      <c r="L67" s="360"/>
      <c r="M67" s="362"/>
    </row>
    <row r="68" spans="1:22" s="151" customFormat="1" ht="30" customHeight="1" thickBot="1">
      <c r="B68" s="354"/>
      <c r="C68" s="355"/>
      <c r="D68" s="355"/>
      <c r="E68" s="953" t="s">
        <v>278</v>
      </c>
      <c r="F68" s="953"/>
      <c r="G68" s="953"/>
      <c r="H68" s="953"/>
      <c r="I68" s="953"/>
      <c r="J68" s="953"/>
      <c r="K68" s="357"/>
      <c r="L68" s="363" t="str">
        <f>IF(L60="","",IF(AND(L62&lt;4800,L66&gt;=2),"住宅用","産業用"))</f>
        <v/>
      </c>
      <c r="M68" s="359"/>
    </row>
    <row r="69" spans="1:22" s="151" customFormat="1" ht="14.25" customHeight="1">
      <c r="B69" s="360"/>
      <c r="C69" s="360"/>
      <c r="D69" s="360"/>
      <c r="E69" s="364"/>
      <c r="F69" s="364"/>
      <c r="G69" s="364"/>
      <c r="H69" s="365"/>
      <c r="I69" s="365"/>
      <c r="J69" s="365"/>
      <c r="K69" s="362"/>
      <c r="L69" s="360"/>
      <c r="M69" s="362"/>
    </row>
    <row r="70" spans="1:22" s="151" customFormat="1" ht="30" customHeight="1" thickBot="1">
      <c r="B70" s="354"/>
      <c r="C70" s="355"/>
      <c r="D70" s="355"/>
      <c r="E70" s="953" t="s">
        <v>280</v>
      </c>
      <c r="F70" s="953"/>
      <c r="G70" s="953"/>
      <c r="H70" s="953"/>
      <c r="I70" s="953"/>
      <c r="J70" s="953"/>
      <c r="K70" s="357"/>
      <c r="L70" s="718"/>
      <c r="M70" s="359"/>
      <c r="Q70" s="151" t="s">
        <v>3166</v>
      </c>
      <c r="R70" s="151" t="s">
        <v>3162</v>
      </c>
      <c r="S70" s="151" t="s">
        <v>3163</v>
      </c>
      <c r="T70" s="151" t="s">
        <v>3164</v>
      </c>
      <c r="U70" s="151" t="s">
        <v>3165</v>
      </c>
      <c r="V70" s="151" t="s">
        <v>3161</v>
      </c>
    </row>
    <row r="71" spans="1:22" s="151" customFormat="1" ht="14.25" customHeight="1">
      <c r="B71" s="360"/>
      <c r="C71" s="360"/>
      <c r="D71" s="360"/>
      <c r="E71" s="364"/>
      <c r="F71" s="364"/>
      <c r="G71" s="364"/>
      <c r="H71" s="365"/>
      <c r="I71" s="365"/>
      <c r="J71" s="365"/>
      <c r="K71" s="362"/>
      <c r="L71" s="360"/>
      <c r="M71" s="362"/>
    </row>
    <row r="72" spans="1:22" s="151" customFormat="1" ht="30" customHeight="1" thickBot="1">
      <c r="B72" s="366"/>
      <c r="C72" s="355"/>
      <c r="D72" s="355"/>
      <c r="E72" s="953" t="s">
        <v>133</v>
      </c>
      <c r="F72" s="953"/>
      <c r="G72" s="953"/>
      <c r="H72" s="953"/>
      <c r="I72" s="953"/>
      <c r="J72" s="953"/>
      <c r="K72" s="357" t="s">
        <v>292</v>
      </c>
      <c r="L72" s="718"/>
      <c r="M72" s="359" t="s">
        <v>92</v>
      </c>
      <c r="N72" s="156"/>
      <c r="O72" s="156"/>
      <c r="P72" s="156"/>
    </row>
    <row r="73" spans="1:22" s="151" customFormat="1" ht="14.25">
      <c r="A73" s="152"/>
      <c r="B73" s="355"/>
      <c r="C73" s="355"/>
      <c r="D73" s="362"/>
      <c r="E73" s="355"/>
      <c r="F73" s="355"/>
      <c r="G73" s="355"/>
      <c r="H73" s="355"/>
      <c r="I73" s="355"/>
      <c r="J73" s="355"/>
      <c r="K73" s="355"/>
      <c r="L73" s="355"/>
      <c r="M73" s="355"/>
      <c r="N73" s="152"/>
      <c r="O73" s="152"/>
      <c r="P73" s="152"/>
    </row>
    <row r="74" spans="1:22" s="151" customFormat="1" ht="30" customHeight="1" thickBot="1">
      <c r="B74" s="366"/>
      <c r="C74" s="355"/>
      <c r="D74" s="355"/>
      <c r="E74" s="953" t="s">
        <v>297</v>
      </c>
      <c r="F74" s="953"/>
      <c r="G74" s="953"/>
      <c r="H74" s="953"/>
      <c r="I74" s="953"/>
      <c r="J74" s="953"/>
      <c r="K74" s="357" t="s">
        <v>293</v>
      </c>
      <c r="L74" s="718"/>
      <c r="M74" s="359" t="s">
        <v>296</v>
      </c>
      <c r="N74" s="156"/>
      <c r="O74" s="156"/>
      <c r="P74" s="156"/>
    </row>
    <row r="75" spans="1:22" s="151" customFormat="1" ht="14.25">
      <c r="A75" s="152"/>
      <c r="B75" s="355"/>
      <c r="C75" s="355"/>
      <c r="D75" s="362"/>
      <c r="E75" s="355"/>
      <c r="F75" s="355"/>
      <c r="G75" s="355"/>
      <c r="H75" s="355"/>
      <c r="I75" s="355"/>
      <c r="J75" s="355"/>
      <c r="K75" s="355"/>
      <c r="L75" s="355"/>
      <c r="M75" s="355"/>
      <c r="N75" s="152"/>
      <c r="O75" s="152"/>
      <c r="P75" s="152"/>
    </row>
    <row r="76" spans="1:22" s="151" customFormat="1" ht="30" customHeight="1">
      <c r="B76" s="354" t="s">
        <v>270</v>
      </c>
      <c r="C76" s="957"/>
      <c r="D76" s="957"/>
      <c r="E76" s="957"/>
      <c r="F76" s="957"/>
      <c r="G76" s="957"/>
      <c r="H76" s="957"/>
      <c r="I76" s="957"/>
      <c r="J76" s="957"/>
      <c r="K76" s="957"/>
      <c r="L76" s="957"/>
      <c r="M76" s="957"/>
    </row>
    <row r="77" spans="1:22" s="151" customFormat="1" ht="14.25" customHeight="1">
      <c r="B77" s="360"/>
      <c r="C77" s="360"/>
      <c r="D77" s="360"/>
      <c r="E77" s="364"/>
      <c r="F77" s="364"/>
      <c r="G77" s="364"/>
      <c r="H77" s="365"/>
      <c r="I77" s="365"/>
      <c r="J77" s="365"/>
      <c r="K77" s="362"/>
      <c r="L77" s="360"/>
      <c r="M77" s="362"/>
    </row>
    <row r="78" spans="1:22" s="151" customFormat="1" ht="30" customHeight="1" thickBot="1">
      <c r="B78" s="366"/>
      <c r="C78" s="355"/>
      <c r="D78" s="953" t="s">
        <v>3344</v>
      </c>
      <c r="E78" s="953"/>
      <c r="F78" s="953"/>
      <c r="G78" s="953"/>
      <c r="H78" s="953"/>
      <c r="I78" s="953"/>
      <c r="J78" s="953"/>
      <c r="K78" s="357"/>
      <c r="L78" s="719"/>
      <c r="M78" s="359"/>
      <c r="N78" s="156"/>
      <c r="O78" s="156"/>
      <c r="P78" s="156"/>
    </row>
    <row r="79" spans="1:22" s="151" customFormat="1" ht="14.25" customHeight="1">
      <c r="B79" s="360"/>
      <c r="C79" s="360"/>
      <c r="D79" s="360"/>
      <c r="E79" s="376"/>
      <c r="F79" s="376"/>
      <c r="G79" s="376"/>
      <c r="H79" s="365"/>
      <c r="I79" s="365"/>
      <c r="J79" s="365"/>
      <c r="K79" s="362"/>
      <c r="L79" s="360"/>
      <c r="M79" s="362"/>
    </row>
    <row r="80" spans="1:22" s="151" customFormat="1" ht="30" customHeight="1" thickBot="1">
      <c r="B80" s="366"/>
      <c r="C80" s="355"/>
      <c r="D80" s="953" t="s">
        <v>3345</v>
      </c>
      <c r="E80" s="953"/>
      <c r="F80" s="953"/>
      <c r="G80" s="953"/>
      <c r="H80" s="953"/>
      <c r="I80" s="953"/>
      <c r="J80" s="953"/>
      <c r="K80" s="357"/>
      <c r="L80" s="719"/>
      <c r="M80" s="359"/>
      <c r="N80" s="156"/>
      <c r="O80" s="156"/>
      <c r="P80" s="156"/>
    </row>
    <row r="81" spans="2:18" s="151" customFormat="1" ht="14.25" customHeight="1">
      <c r="B81" s="360"/>
      <c r="C81" s="360"/>
      <c r="D81" s="360"/>
      <c r="E81" s="376"/>
      <c r="F81" s="376"/>
      <c r="G81" s="376"/>
      <c r="H81" s="365"/>
      <c r="I81" s="365"/>
      <c r="J81" s="365"/>
      <c r="K81" s="362"/>
      <c r="L81" s="360"/>
      <c r="M81" s="362"/>
    </row>
    <row r="82" spans="2:18" s="151" customFormat="1" ht="30" customHeight="1" thickBot="1">
      <c r="B82" s="354"/>
      <c r="C82" s="355"/>
      <c r="D82" s="355"/>
      <c r="E82" s="953" t="s">
        <v>3312</v>
      </c>
      <c r="F82" s="953"/>
      <c r="G82" s="953"/>
      <c r="H82" s="953"/>
      <c r="I82" s="953"/>
      <c r="J82" s="953"/>
      <c r="K82" s="357"/>
      <c r="L82" s="719"/>
      <c r="M82" s="359"/>
      <c r="Q82" s="266" t="s">
        <v>3313</v>
      </c>
      <c r="R82" s="266" t="s">
        <v>3314</v>
      </c>
    </row>
    <row r="83" spans="2:18" s="172" customFormat="1" ht="14.25" customHeight="1">
      <c r="B83" s="356"/>
      <c r="C83" s="356"/>
      <c r="D83" s="364"/>
      <c r="E83" s="364"/>
      <c r="F83" s="364"/>
      <c r="G83" s="364"/>
      <c r="H83" s="364"/>
      <c r="I83" s="364"/>
      <c r="J83" s="359"/>
      <c r="K83" s="356"/>
      <c r="L83" s="359"/>
      <c r="M83" s="356"/>
    </row>
    <row r="84" spans="2:18" s="172" customFormat="1" ht="30" customHeight="1">
      <c r="B84" s="356"/>
      <c r="C84" s="356"/>
      <c r="D84" s="367"/>
      <c r="E84" s="986" t="s">
        <v>283</v>
      </c>
      <c r="F84" s="986"/>
      <c r="G84" s="986"/>
      <c r="H84" s="986" t="s">
        <v>281</v>
      </c>
      <c r="I84" s="986"/>
      <c r="J84" s="986"/>
      <c r="K84" s="986" t="s">
        <v>3194</v>
      </c>
      <c r="L84" s="986"/>
      <c r="M84" s="356"/>
    </row>
    <row r="85" spans="2:18" s="172" customFormat="1" ht="30" customHeight="1">
      <c r="B85" s="356"/>
      <c r="C85" s="356"/>
      <c r="D85" s="367"/>
      <c r="E85" s="986" t="s">
        <v>282</v>
      </c>
      <c r="F85" s="986"/>
      <c r="G85" s="986"/>
      <c r="H85" s="959"/>
      <c r="I85" s="959"/>
      <c r="J85" s="959"/>
      <c r="K85" s="958"/>
      <c r="L85" s="958"/>
      <c r="M85" s="356" t="s">
        <v>285</v>
      </c>
    </row>
    <row r="86" spans="2:18" s="172" customFormat="1" ht="30" customHeight="1">
      <c r="B86" s="356"/>
      <c r="C86" s="356"/>
      <c r="D86" s="367"/>
      <c r="E86" s="986" t="s">
        <v>289</v>
      </c>
      <c r="F86" s="986"/>
      <c r="G86" s="986"/>
      <c r="H86" s="959"/>
      <c r="I86" s="959"/>
      <c r="J86" s="959"/>
      <c r="K86" s="958"/>
      <c r="L86" s="958"/>
      <c r="M86" s="356" t="s">
        <v>285</v>
      </c>
    </row>
    <row r="87" spans="2:18" s="172" customFormat="1" ht="30" customHeight="1">
      <c r="B87" s="356"/>
      <c r="C87" s="366"/>
      <c r="D87" s="366"/>
      <c r="E87" s="366"/>
      <c r="F87" s="356"/>
      <c r="G87" s="356"/>
      <c r="H87" s="356"/>
      <c r="I87" s="356"/>
      <c r="J87" s="368" t="s">
        <v>3188</v>
      </c>
      <c r="K87" s="960">
        <f>SUM(K85:L86)</f>
        <v>0</v>
      </c>
      <c r="L87" s="960"/>
      <c r="M87" s="356" t="s">
        <v>285</v>
      </c>
    </row>
    <row r="88" spans="2:18" s="172" customFormat="1" ht="14.25" customHeight="1">
      <c r="B88" s="356"/>
      <c r="C88" s="369"/>
      <c r="D88" s="369"/>
      <c r="E88" s="369"/>
      <c r="F88" s="364"/>
      <c r="G88" s="364"/>
      <c r="H88" s="364"/>
      <c r="I88" s="364"/>
      <c r="J88" s="370"/>
      <c r="K88" s="364" t="s">
        <v>321</v>
      </c>
      <c r="L88" s="370"/>
      <c r="M88" s="364"/>
    </row>
    <row r="89" spans="2:18" s="172" customFormat="1" ht="14.25" customHeight="1">
      <c r="B89" s="356"/>
      <c r="C89" s="369"/>
      <c r="D89" s="369"/>
      <c r="E89" s="369"/>
      <c r="F89" s="364"/>
      <c r="G89" s="364"/>
      <c r="H89" s="364"/>
      <c r="I89" s="364"/>
      <c r="J89" s="370"/>
      <c r="K89" s="364"/>
      <c r="L89" s="370"/>
      <c r="M89" s="364"/>
    </row>
    <row r="90" spans="2:18" s="151" customFormat="1" ht="39.950000000000003" customHeight="1" thickBot="1">
      <c r="B90" s="354"/>
      <c r="C90" s="355"/>
      <c r="D90" s="953" t="s">
        <v>3310</v>
      </c>
      <c r="E90" s="953"/>
      <c r="F90" s="953"/>
      <c r="G90" s="953"/>
      <c r="H90" s="953"/>
      <c r="I90" s="953"/>
      <c r="J90" s="953"/>
      <c r="K90" s="357" t="s">
        <v>3189</v>
      </c>
      <c r="L90" s="371" t="str">
        <f>IF(L60="","",(K87-IF(L82="切り分けられる",0,ROUNDDOWN(L56,1)*20000))/L60)</f>
        <v/>
      </c>
      <c r="M90" s="359" t="s">
        <v>294</v>
      </c>
    </row>
    <row r="91" spans="2:18" s="172" customFormat="1" ht="14.25" customHeight="1">
      <c r="B91" s="356"/>
      <c r="C91" s="369"/>
      <c r="D91" s="369"/>
      <c r="E91" s="369"/>
      <c r="F91" s="364"/>
      <c r="G91" s="364"/>
      <c r="H91" s="364"/>
      <c r="I91" s="364"/>
      <c r="J91" s="370"/>
      <c r="K91" s="364"/>
      <c r="L91" s="370"/>
      <c r="M91" s="364"/>
    </row>
    <row r="92" spans="2:18" s="151" customFormat="1" ht="39.950000000000003" customHeight="1" thickBot="1">
      <c r="B92" s="354"/>
      <c r="C92" s="953" t="s">
        <v>3311</v>
      </c>
      <c r="D92" s="953"/>
      <c r="E92" s="953"/>
      <c r="F92" s="953"/>
      <c r="G92" s="953"/>
      <c r="H92" s="953"/>
      <c r="I92" s="953"/>
      <c r="J92" s="953"/>
      <c r="K92" s="357" t="s">
        <v>3187</v>
      </c>
      <c r="L92" s="371" t="str">
        <f>IF(L60="","",(K87-IF(L66&lt;3,0,ROUNDDOWN(L64,1)*30000)-IF(L82="切り分けられる",0,ROUNDDOWN(L56,1)*20000))/L64)</f>
        <v/>
      </c>
      <c r="M92" s="359" t="s">
        <v>295</v>
      </c>
    </row>
    <row r="93" spans="2:18" s="172" customFormat="1" ht="14.25" customHeight="1">
      <c r="B93" s="356"/>
      <c r="C93" s="364"/>
      <c r="D93" s="364"/>
      <c r="E93" s="985" t="s">
        <v>3309</v>
      </c>
      <c r="F93" s="985"/>
      <c r="G93" s="985"/>
      <c r="H93" s="985"/>
      <c r="I93" s="985"/>
      <c r="J93" s="985"/>
      <c r="K93" s="370"/>
      <c r="L93" s="364"/>
      <c r="M93" s="370"/>
      <c r="N93" s="258"/>
      <c r="O93" s="601"/>
      <c r="P93" s="601"/>
    </row>
    <row r="94" spans="2:18" s="172" customFormat="1" ht="14.25" customHeight="1">
      <c r="B94" s="356"/>
      <c r="C94" s="611"/>
      <c r="D94" s="611"/>
      <c r="E94" s="611"/>
      <c r="F94" s="611"/>
      <c r="G94" s="611"/>
      <c r="H94" s="611"/>
      <c r="I94" s="611"/>
      <c r="J94" s="611"/>
      <c r="K94" s="370"/>
      <c r="L94" s="611"/>
      <c r="M94" s="370"/>
      <c r="N94" s="612"/>
      <c r="O94" s="612"/>
      <c r="P94" s="612"/>
    </row>
    <row r="95" spans="2:18" s="172" customFormat="1" ht="67.5" customHeight="1">
      <c r="B95" s="356"/>
      <c r="C95" s="376"/>
      <c r="D95" s="376"/>
      <c r="E95" s="376"/>
      <c r="F95" s="376"/>
      <c r="G95" s="376"/>
      <c r="H95" s="376"/>
      <c r="I95" s="956" t="s">
        <v>3180</v>
      </c>
      <c r="J95" s="955"/>
      <c r="K95" s="955"/>
      <c r="L95" s="379" t="s">
        <v>3181</v>
      </c>
      <c r="M95" s="370"/>
      <c r="N95" s="377"/>
      <c r="O95" s="601"/>
      <c r="P95" s="601"/>
    </row>
    <row r="96" spans="2:18" s="172" customFormat="1" ht="30" customHeight="1">
      <c r="B96" s="356"/>
      <c r="C96" s="364"/>
      <c r="D96" s="955" t="s">
        <v>3172</v>
      </c>
      <c r="E96" s="947" t="s">
        <v>3174</v>
      </c>
      <c r="F96" s="947"/>
      <c r="G96" s="947"/>
      <c r="H96" s="947"/>
      <c r="I96" s="950" t="s">
        <v>3308</v>
      </c>
      <c r="J96" s="951"/>
      <c r="K96" s="952"/>
      <c r="L96" s="378" t="str">
        <f>IF($L$68="住宅用",IF(AND($L$70="10年",$L$90&lt;=60000),"○",""),"")</f>
        <v/>
      </c>
      <c r="M96" s="370"/>
      <c r="N96" s="335"/>
      <c r="O96" s="601"/>
      <c r="P96" s="601"/>
    </row>
    <row r="97" spans="2:16" s="172" customFormat="1" ht="30" customHeight="1">
      <c r="B97" s="356"/>
      <c r="C97" s="364"/>
      <c r="D97" s="955"/>
      <c r="E97" s="947" t="s">
        <v>3175</v>
      </c>
      <c r="F97" s="947"/>
      <c r="G97" s="947"/>
      <c r="H97" s="947"/>
      <c r="I97" s="947" t="s">
        <v>3303</v>
      </c>
      <c r="J97" s="947"/>
      <c r="K97" s="947"/>
      <c r="L97" s="378" t="str">
        <f>IF($L$68="住宅用",IF(AND($L$70="11年",$L$90&lt;=66000),"○",""),"")</f>
        <v/>
      </c>
      <c r="M97" s="370"/>
      <c r="N97" s="335"/>
      <c r="O97" s="601"/>
      <c r="P97" s="601"/>
    </row>
    <row r="98" spans="2:16" s="172" customFormat="1" ht="30" customHeight="1">
      <c r="B98" s="356"/>
      <c r="C98" s="364"/>
      <c r="D98" s="955"/>
      <c r="E98" s="947" t="s">
        <v>3176</v>
      </c>
      <c r="F98" s="947"/>
      <c r="G98" s="947"/>
      <c r="H98" s="947"/>
      <c r="I98" s="947" t="s">
        <v>3304</v>
      </c>
      <c r="J98" s="947"/>
      <c r="K98" s="947"/>
      <c r="L98" s="378" t="str">
        <f>IF($L$68="住宅用",IF(AND($L$70="12年",$L$90&lt;=72000),"○",""),"")</f>
        <v/>
      </c>
      <c r="M98" s="370"/>
      <c r="N98" s="335"/>
      <c r="O98" s="601"/>
      <c r="P98" s="601"/>
    </row>
    <row r="99" spans="2:16" s="172" customFormat="1" ht="30" customHeight="1">
      <c r="B99" s="356"/>
      <c r="C99" s="364"/>
      <c r="D99" s="955"/>
      <c r="E99" s="947" t="s">
        <v>3177</v>
      </c>
      <c r="F99" s="947"/>
      <c r="G99" s="947"/>
      <c r="H99" s="947"/>
      <c r="I99" s="947" t="s">
        <v>3305</v>
      </c>
      <c r="J99" s="947"/>
      <c r="K99" s="947"/>
      <c r="L99" s="378" t="str">
        <f>IF($L$68="住宅用",IF(AND($L$70="13年",$L$90&lt;=78000),"○",""),"")</f>
        <v/>
      </c>
      <c r="M99" s="370"/>
      <c r="N99" s="335"/>
      <c r="O99" s="601"/>
      <c r="P99" s="601"/>
    </row>
    <row r="100" spans="2:16" s="172" customFormat="1" ht="30" customHeight="1">
      <c r="B100" s="356"/>
      <c r="C100" s="364"/>
      <c r="D100" s="955"/>
      <c r="E100" s="947" t="s">
        <v>3178</v>
      </c>
      <c r="F100" s="947"/>
      <c r="G100" s="947"/>
      <c r="H100" s="947"/>
      <c r="I100" s="947" t="s">
        <v>3306</v>
      </c>
      <c r="J100" s="947"/>
      <c r="K100" s="947"/>
      <c r="L100" s="378" t="str">
        <f>IF($L$68="住宅用",IF(AND($L$70="14年",$L$90&lt;=84000),"○",""),"")</f>
        <v/>
      </c>
      <c r="M100" s="370"/>
      <c r="N100" s="335"/>
      <c r="O100" s="601"/>
      <c r="P100" s="601"/>
    </row>
    <row r="101" spans="2:16" s="172" customFormat="1" ht="30" customHeight="1">
      <c r="B101" s="356"/>
      <c r="C101" s="364"/>
      <c r="D101" s="955"/>
      <c r="E101" s="947" t="s">
        <v>3179</v>
      </c>
      <c r="F101" s="947"/>
      <c r="G101" s="947"/>
      <c r="H101" s="947"/>
      <c r="I101" s="947" t="s">
        <v>3307</v>
      </c>
      <c r="J101" s="947"/>
      <c r="K101" s="947"/>
      <c r="L101" s="378" t="str">
        <f>IF($L$68="住宅用",IF(AND($L$70="15年以上",$L$90&lt;=90000),"○",""),"")</f>
        <v/>
      </c>
      <c r="M101" s="370"/>
      <c r="N101" s="335"/>
      <c r="O101" s="601"/>
      <c r="P101" s="601"/>
    </row>
    <row r="102" spans="2:16" s="172" customFormat="1" ht="30" customHeight="1">
      <c r="B102" s="356"/>
      <c r="C102" s="364"/>
      <c r="D102" s="613" t="s">
        <v>3173</v>
      </c>
      <c r="E102" s="948"/>
      <c r="F102" s="949"/>
      <c r="G102" s="949"/>
      <c r="H102" s="949"/>
      <c r="I102" s="947" t="s">
        <v>3302</v>
      </c>
      <c r="J102" s="947"/>
      <c r="K102" s="947"/>
      <c r="L102" s="378" t="str">
        <f>IF($L$68="産業用",IF($L$92&lt;=150000,"○",""),"")</f>
        <v/>
      </c>
      <c r="M102" s="370"/>
      <c r="N102" s="335"/>
      <c r="O102" s="601"/>
      <c r="P102" s="601"/>
    </row>
    <row r="103" spans="2:16" s="172" customFormat="1" ht="30" customHeight="1">
      <c r="B103" s="356"/>
      <c r="C103" s="364"/>
      <c r="D103" s="364"/>
      <c r="E103" s="364"/>
      <c r="F103" s="364"/>
      <c r="G103" s="364"/>
      <c r="H103" s="364"/>
      <c r="I103" s="364"/>
      <c r="J103" s="364"/>
      <c r="K103" s="368" t="s">
        <v>3170</v>
      </c>
      <c r="L103" s="378" t="str" cm="1">
        <f t="array" ref="L103">IF(AND(L96:L102=""),"",)&amp;IF(OR(L96:L102="○"),"○","")&amp;IF(AND(L96:L102="×"),"×","")</f>
        <v/>
      </c>
      <c r="M103" s="370"/>
      <c r="N103" s="335"/>
      <c r="O103" s="601"/>
      <c r="P103" s="601"/>
    </row>
    <row r="104" spans="2:16" s="172" customFormat="1" ht="30" customHeight="1">
      <c r="B104" s="356"/>
      <c r="C104" s="356" t="s">
        <v>339</v>
      </c>
      <c r="D104" s="356"/>
      <c r="E104" s="366"/>
      <c r="F104" s="366"/>
      <c r="G104" s="366"/>
      <c r="H104" s="366"/>
      <c r="I104" s="366"/>
      <c r="J104" s="366"/>
      <c r="K104" s="357"/>
      <c r="L104" s="364"/>
      <c r="M104" s="359"/>
    </row>
    <row r="105" spans="2:16" s="172" customFormat="1" ht="30" customHeight="1">
      <c r="B105" s="356"/>
      <c r="C105" s="372" t="s">
        <v>3169</v>
      </c>
      <c r="D105" s="961" t="s">
        <v>3168</v>
      </c>
      <c r="E105" s="962"/>
      <c r="F105" s="962"/>
      <c r="G105" s="962"/>
      <c r="H105" s="962"/>
      <c r="I105" s="962"/>
      <c r="J105" s="962"/>
      <c r="K105" s="963"/>
      <c r="L105" s="373" t="s">
        <v>338</v>
      </c>
      <c r="M105" s="359"/>
    </row>
    <row r="106" spans="2:16" s="172" customFormat="1" ht="54" customHeight="1">
      <c r="B106" s="356"/>
      <c r="C106" s="374" t="s">
        <v>332</v>
      </c>
      <c r="D106" s="964" t="s">
        <v>382</v>
      </c>
      <c r="E106" s="965"/>
      <c r="F106" s="965"/>
      <c r="G106" s="965"/>
      <c r="H106" s="965"/>
      <c r="I106" s="965"/>
      <c r="J106" s="965"/>
      <c r="K106" s="966"/>
      <c r="L106" s="720"/>
      <c r="M106" s="359"/>
    </row>
    <row r="107" spans="2:16" s="172" customFormat="1" ht="37.5" customHeight="1">
      <c r="B107" s="356"/>
      <c r="C107" s="374" t="s">
        <v>383</v>
      </c>
      <c r="D107" s="964" t="s">
        <v>334</v>
      </c>
      <c r="E107" s="965"/>
      <c r="F107" s="965"/>
      <c r="G107" s="965"/>
      <c r="H107" s="965"/>
      <c r="I107" s="965"/>
      <c r="J107" s="965"/>
      <c r="K107" s="966"/>
      <c r="L107" s="720"/>
      <c r="M107" s="359"/>
    </row>
    <row r="108" spans="2:16" s="172" customFormat="1" ht="112.5" customHeight="1">
      <c r="B108" s="356"/>
      <c r="C108" s="374" t="s">
        <v>384</v>
      </c>
      <c r="D108" s="964" t="s">
        <v>388</v>
      </c>
      <c r="E108" s="965"/>
      <c r="F108" s="965"/>
      <c r="G108" s="965"/>
      <c r="H108" s="965"/>
      <c r="I108" s="965"/>
      <c r="J108" s="965"/>
      <c r="K108" s="966"/>
      <c r="L108" s="720"/>
      <c r="M108" s="359"/>
    </row>
    <row r="109" spans="2:16" s="172" customFormat="1" ht="85.5" customHeight="1">
      <c r="B109" s="356"/>
      <c r="C109" s="374" t="s">
        <v>385</v>
      </c>
      <c r="D109" s="964" t="s">
        <v>335</v>
      </c>
      <c r="E109" s="965"/>
      <c r="F109" s="965"/>
      <c r="G109" s="965"/>
      <c r="H109" s="965"/>
      <c r="I109" s="965"/>
      <c r="J109" s="965"/>
      <c r="K109" s="966"/>
      <c r="L109" s="720"/>
      <c r="M109" s="359"/>
    </row>
    <row r="110" spans="2:16" s="172" customFormat="1" ht="69" customHeight="1">
      <c r="B110" s="356"/>
      <c r="C110" s="374" t="s">
        <v>386</v>
      </c>
      <c r="D110" s="964" t="s">
        <v>336</v>
      </c>
      <c r="E110" s="965"/>
      <c r="F110" s="965"/>
      <c r="G110" s="965"/>
      <c r="H110" s="965"/>
      <c r="I110" s="965"/>
      <c r="J110" s="965"/>
      <c r="K110" s="966"/>
      <c r="L110" s="720"/>
      <c r="M110" s="359"/>
    </row>
    <row r="111" spans="2:16" s="172" customFormat="1" ht="69.95" customHeight="1">
      <c r="B111" s="356"/>
      <c r="C111" s="374" t="s">
        <v>387</v>
      </c>
      <c r="D111" s="964" t="s">
        <v>389</v>
      </c>
      <c r="E111" s="965"/>
      <c r="F111" s="965"/>
      <c r="G111" s="965"/>
      <c r="H111" s="965"/>
      <c r="I111" s="965"/>
      <c r="J111" s="965"/>
      <c r="K111" s="966"/>
      <c r="L111" s="720"/>
      <c r="M111" s="359"/>
    </row>
    <row r="112" spans="2:16" s="172" customFormat="1" ht="69.95" customHeight="1">
      <c r="B112" s="356"/>
      <c r="C112" s="356"/>
      <c r="D112" s="356"/>
      <c r="E112" s="356"/>
      <c r="F112" s="356"/>
      <c r="G112" s="356"/>
      <c r="H112" s="356"/>
      <c r="I112" s="356"/>
      <c r="J112" s="356"/>
      <c r="K112" s="368" t="s">
        <v>3170</v>
      </c>
      <c r="L112" s="375" t="str" cm="1">
        <f t="array" ref="L112">IF(OR(L106:L111="×"),"×","")&amp;IF(AND(L106:L111="○"),"○","")</f>
        <v/>
      </c>
      <c r="M112" s="359"/>
    </row>
    <row r="113" spans="1:16" s="172" customFormat="1" ht="14.25" customHeight="1">
      <c r="B113" s="356"/>
      <c r="C113" s="364"/>
      <c r="D113" s="364"/>
      <c r="E113" s="364"/>
      <c r="F113" s="364"/>
      <c r="G113" s="364"/>
      <c r="H113" s="364"/>
      <c r="I113" s="364"/>
      <c r="J113" s="364"/>
      <c r="K113" s="370"/>
      <c r="L113" s="364"/>
      <c r="M113" s="370"/>
      <c r="N113" s="258"/>
      <c r="O113" s="601"/>
      <c r="P113" s="601"/>
    </row>
    <row r="114" spans="1:16" s="151" customFormat="1" ht="30" customHeight="1">
      <c r="B114" s="354" t="s">
        <v>270</v>
      </c>
      <c r="C114" s="957"/>
      <c r="D114" s="957"/>
      <c r="E114" s="957"/>
      <c r="F114" s="957"/>
      <c r="G114" s="957"/>
      <c r="H114" s="957"/>
      <c r="I114" s="957"/>
      <c r="J114" s="957"/>
      <c r="K114" s="957"/>
      <c r="L114" s="957"/>
      <c r="M114" s="957"/>
    </row>
    <row r="115" spans="1:16" s="151" customFormat="1" ht="14.25" customHeight="1">
      <c r="B115" s="360"/>
      <c r="C115" s="360"/>
      <c r="D115" s="360"/>
      <c r="E115" s="364"/>
      <c r="F115" s="364"/>
      <c r="G115" s="364"/>
      <c r="H115" s="365"/>
      <c r="I115" s="365"/>
      <c r="J115" s="365"/>
      <c r="K115" s="362"/>
      <c r="L115" s="360"/>
      <c r="M115" s="362"/>
    </row>
    <row r="116" spans="1:16" s="151" customFormat="1" ht="14.25" customHeight="1">
      <c r="B116" s="159"/>
      <c r="C116" s="159"/>
      <c r="D116" s="159"/>
      <c r="E116" s="258"/>
      <c r="F116" s="258"/>
      <c r="G116" s="258"/>
      <c r="H116" s="158"/>
      <c r="I116" s="158"/>
      <c r="J116" s="158"/>
      <c r="K116" s="156"/>
      <c r="L116" s="159"/>
      <c r="M116" s="156"/>
    </row>
    <row r="117" spans="1:16" s="151" customFormat="1" ht="14.25" customHeight="1">
      <c r="B117" s="172" t="s">
        <v>3159</v>
      </c>
      <c r="C117" s="159"/>
      <c r="D117" s="159"/>
      <c r="E117" s="258"/>
      <c r="F117" s="258"/>
      <c r="G117" s="258"/>
      <c r="H117" s="158"/>
      <c r="I117" s="158"/>
      <c r="J117" s="158"/>
      <c r="K117" s="156"/>
      <c r="L117" s="159"/>
      <c r="M117" s="156"/>
    </row>
    <row r="118" spans="1:16" s="151" customFormat="1" ht="14.25">
      <c r="A118" s="152"/>
      <c r="B118" s="152"/>
      <c r="C118" s="152"/>
      <c r="D118" s="187"/>
      <c r="E118" s="152"/>
      <c r="F118" s="152"/>
      <c r="G118" s="152"/>
      <c r="H118" s="152"/>
      <c r="I118" s="152"/>
      <c r="J118" s="152"/>
      <c r="K118" s="152"/>
      <c r="L118" s="152"/>
      <c r="M118" s="152"/>
      <c r="N118" s="152"/>
      <c r="O118" s="152"/>
      <c r="P118" s="152"/>
    </row>
    <row r="119" spans="1:16" s="151" customFormat="1" ht="14.25"/>
  </sheetData>
  <mergeCells count="74">
    <mergeCell ref="D46:J46"/>
    <mergeCell ref="C48:M48"/>
    <mergeCell ref="E93:J93"/>
    <mergeCell ref="D90:J90"/>
    <mergeCell ref="C92:J92"/>
    <mergeCell ref="E56:J56"/>
    <mergeCell ref="H84:J84"/>
    <mergeCell ref="E82:J82"/>
    <mergeCell ref="E68:J68"/>
    <mergeCell ref="E84:G84"/>
    <mergeCell ref="E85:G85"/>
    <mergeCell ref="E86:G86"/>
    <mergeCell ref="E70:J70"/>
    <mergeCell ref="E50:J50"/>
    <mergeCell ref="K84:L84"/>
    <mergeCell ref="E66:J66"/>
    <mergeCell ref="C16:F16"/>
    <mergeCell ref="I16:L16"/>
    <mergeCell ref="F32:J32"/>
    <mergeCell ref="F33:J33"/>
    <mergeCell ref="B1:M1"/>
    <mergeCell ref="C3:F3"/>
    <mergeCell ref="C12:D12"/>
    <mergeCell ref="E12:F12"/>
    <mergeCell ref="I12:M12"/>
    <mergeCell ref="G8:M8"/>
    <mergeCell ref="G9:M9"/>
    <mergeCell ref="D107:K107"/>
    <mergeCell ref="D108:K108"/>
    <mergeCell ref="I13:M13"/>
    <mergeCell ref="C76:M76"/>
    <mergeCell ref="E62:J62"/>
    <mergeCell ref="E64:J64"/>
    <mergeCell ref="F34:J34"/>
    <mergeCell ref="F35:J35"/>
    <mergeCell ref="F37:H37"/>
    <mergeCell ref="F38:H38"/>
    <mergeCell ref="E44:J44"/>
    <mergeCell ref="E52:J52"/>
    <mergeCell ref="E60:J60"/>
    <mergeCell ref="E72:J72"/>
    <mergeCell ref="E74:J74"/>
    <mergeCell ref="E42:J42"/>
    <mergeCell ref="E54:J54"/>
    <mergeCell ref="D96:D101"/>
    <mergeCell ref="I95:K95"/>
    <mergeCell ref="D78:J78"/>
    <mergeCell ref="C114:M114"/>
    <mergeCell ref="K85:L85"/>
    <mergeCell ref="K86:L86"/>
    <mergeCell ref="H86:J86"/>
    <mergeCell ref="H85:J85"/>
    <mergeCell ref="K87:L87"/>
    <mergeCell ref="D105:K105"/>
    <mergeCell ref="D106:K106"/>
    <mergeCell ref="D109:K109"/>
    <mergeCell ref="D110:K110"/>
    <mergeCell ref="D111:K111"/>
    <mergeCell ref="E96:H96"/>
    <mergeCell ref="E58:J58"/>
    <mergeCell ref="I101:K101"/>
    <mergeCell ref="I102:K102"/>
    <mergeCell ref="E101:H101"/>
    <mergeCell ref="E102:H102"/>
    <mergeCell ref="E97:H97"/>
    <mergeCell ref="E98:H98"/>
    <mergeCell ref="E99:H99"/>
    <mergeCell ref="E100:H100"/>
    <mergeCell ref="I96:K96"/>
    <mergeCell ref="I97:K97"/>
    <mergeCell ref="I98:K98"/>
    <mergeCell ref="I99:K99"/>
    <mergeCell ref="I100:K100"/>
    <mergeCell ref="D80:J80"/>
  </mergeCells>
  <phoneticPr fontId="8"/>
  <conditionalFormatting sqref="C3:F3">
    <cfRule type="containsBlanks" dxfId="171" priority="42">
      <formula>LEN(TRIM(C3))=0</formula>
    </cfRule>
  </conditionalFormatting>
  <conditionalFormatting sqref="D8:D9 E12:F12">
    <cfRule type="containsBlanks" dxfId="170" priority="41">
      <formula>LEN(TRIM(D8))=0</formula>
    </cfRule>
  </conditionalFormatting>
  <conditionalFormatting sqref="G16">
    <cfRule type="containsBlanks" dxfId="169" priority="51">
      <formula>LEN(TRIM(G16))=0</formula>
    </cfRule>
  </conditionalFormatting>
  <conditionalFormatting sqref="N16 P16">
    <cfRule type="containsBlanks" dxfId="168" priority="32">
      <formula>LEN(TRIM(N16))=0</formula>
    </cfRule>
  </conditionalFormatting>
  <conditionalFormatting sqref="M16">
    <cfRule type="containsBlanks" dxfId="167" priority="50">
      <formula>LEN(TRIM(M16))=0</formula>
    </cfRule>
  </conditionalFormatting>
  <conditionalFormatting sqref="L60">
    <cfRule type="containsBlanks" dxfId="166" priority="47">
      <formula>LEN(TRIM(L60))=0</formula>
    </cfRule>
  </conditionalFormatting>
  <conditionalFormatting sqref="L42">
    <cfRule type="containsBlanks" dxfId="165" priority="44">
      <formula>LEN(TRIM(L42))=0</formula>
    </cfRule>
  </conditionalFormatting>
  <conditionalFormatting sqref="L52">
    <cfRule type="containsBlanks" dxfId="164" priority="46">
      <formula>LEN(TRIM(L52))=0</formula>
    </cfRule>
  </conditionalFormatting>
  <conditionalFormatting sqref="L44">
    <cfRule type="containsBlanks" dxfId="163" priority="45">
      <formula>LEN(TRIM(L44))=0</formula>
    </cfRule>
  </conditionalFormatting>
  <conditionalFormatting sqref="L72">
    <cfRule type="containsBlanks" dxfId="162" priority="48">
      <formula>LEN(TRIM(L72))=0</formula>
    </cfRule>
  </conditionalFormatting>
  <conditionalFormatting sqref="L62">
    <cfRule type="containsBlanks" dxfId="161" priority="24">
      <formula>LEN(TRIM(L62))=0</formula>
    </cfRule>
  </conditionalFormatting>
  <conditionalFormatting sqref="L64">
    <cfRule type="containsBlanks" dxfId="160" priority="23">
      <formula>LEN(TRIM(L64))=0</formula>
    </cfRule>
  </conditionalFormatting>
  <conditionalFormatting sqref="L70">
    <cfRule type="containsBlanks" dxfId="159" priority="21">
      <formula>LEN(TRIM(L70))=0</formula>
    </cfRule>
  </conditionalFormatting>
  <conditionalFormatting sqref="L56">
    <cfRule type="containsBlanks" dxfId="158" priority="19">
      <formula>LEN(TRIM(L56))=0</formula>
    </cfRule>
  </conditionalFormatting>
  <conditionalFormatting sqref="L82">
    <cfRule type="containsBlanks" dxfId="157" priority="16">
      <formula>LEN(TRIM(L82))=0</formula>
    </cfRule>
  </conditionalFormatting>
  <conditionalFormatting sqref="L90">
    <cfRule type="containsBlanks" dxfId="156" priority="15">
      <formula>LEN(TRIM(L90))=0</formula>
    </cfRule>
  </conditionalFormatting>
  <conditionalFormatting sqref="L92">
    <cfRule type="containsBlanks" dxfId="155" priority="14">
      <formula>LEN(TRIM(L92))=0</formula>
    </cfRule>
  </conditionalFormatting>
  <conditionalFormatting sqref="H85:H86">
    <cfRule type="containsBlanks" dxfId="154" priority="13">
      <formula>LEN(TRIM(H85))=0</formula>
    </cfRule>
  </conditionalFormatting>
  <conditionalFormatting sqref="K85:K86">
    <cfRule type="containsBlanks" dxfId="153" priority="12">
      <formula>LEN(TRIM(K85))=0</formula>
    </cfRule>
  </conditionalFormatting>
  <conditionalFormatting sqref="L74">
    <cfRule type="containsBlanks" dxfId="152" priority="11">
      <formula>LEN(TRIM(L74))=0</formula>
    </cfRule>
  </conditionalFormatting>
  <conditionalFormatting sqref="L54">
    <cfRule type="containsBlanks" dxfId="151" priority="10">
      <formula>LEN(TRIM(L54))=0</formula>
    </cfRule>
  </conditionalFormatting>
  <conditionalFormatting sqref="J3">
    <cfRule type="containsBlanks" dxfId="150" priority="8">
      <formula>LEN(TRIM(J3))=0</formula>
    </cfRule>
  </conditionalFormatting>
  <conditionalFormatting sqref="J5">
    <cfRule type="containsBlanks" dxfId="149" priority="7">
      <formula>LEN(TRIM(J5))=0</formula>
    </cfRule>
  </conditionalFormatting>
  <conditionalFormatting sqref="L80">
    <cfRule type="containsBlanks" dxfId="148" priority="5">
      <formula>LEN(TRIM(L80))=0</formula>
    </cfRule>
  </conditionalFormatting>
  <conditionalFormatting sqref="L78">
    <cfRule type="containsBlanks" dxfId="147" priority="4">
      <formula>LEN(TRIM(L78))=0</formula>
    </cfRule>
  </conditionalFormatting>
  <conditionalFormatting sqref="L50">
    <cfRule type="containsBlanks" dxfId="146" priority="3">
      <formula>LEN(TRIM(L50))=0</formula>
    </cfRule>
  </conditionalFormatting>
  <conditionalFormatting sqref="L46">
    <cfRule type="containsBlanks" dxfId="145" priority="2">
      <formula>LEN(TRIM(L46))=0</formula>
    </cfRule>
  </conditionalFormatting>
  <conditionalFormatting sqref="L58">
    <cfRule type="containsBlanks" dxfId="144" priority="1">
      <formula>LEN(TRIM(L58))=0</formula>
    </cfRule>
  </conditionalFormatting>
  <dataValidations count="5">
    <dataValidation type="list" allowBlank="1" showInputMessage="1" showErrorMessage="1" sqref="L82" xr:uid="{E017A359-368D-4F52-B79E-3899EFA716FB}">
      <formula1>$Q$82:$R$82</formula1>
    </dataValidation>
    <dataValidation type="list" allowBlank="1" showInputMessage="1" showErrorMessage="1" sqref="L78 L80 L106:L111" xr:uid="{3E4D481F-47B6-4DF8-A313-FE371AE0C920}">
      <formula1>"○,×"</formula1>
    </dataValidation>
    <dataValidation type="list" allowBlank="1" showInputMessage="1" showErrorMessage="1" sqref="J3" xr:uid="{9FF9F6B9-A039-4E2E-B72C-55D9C78F7D34}">
      <formula1>"有,無"</formula1>
    </dataValidation>
    <dataValidation type="list" allowBlank="1" showInputMessage="1" showErrorMessage="1" sqref="L70" xr:uid="{5C07D221-BAF0-47C8-AFE3-9A793BF6DAE6}">
      <formula1>$Q$70:$V$70</formula1>
    </dataValidation>
    <dataValidation type="list" allowBlank="1" showInputMessage="1" showErrorMessage="1" sqref="L58" xr:uid="{C7CA87EC-3750-4797-928F-28D194337431}">
      <formula1>"○,―"</formula1>
    </dataValidation>
  </dataValidations>
  <printOptions horizontalCentered="1"/>
  <pageMargins left="0.51181102362204722" right="0.51181102362204722" top="0.55118110236220474" bottom="0.55118110236220474" header="0.31496062992125984" footer="0.31496062992125984"/>
  <pageSetup paperSize="9" scale="59" fitToHeight="0" orientation="portrait" r:id="rId1"/>
  <rowBreaks count="2" manualBreakCount="2">
    <brk id="39" max="13" man="1"/>
    <brk id="94" max="13" man="1"/>
  </rowBreaks>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1F2873-05DC-41A1-B2BE-CCCD9FAC8DF6}">
  <sheetPr>
    <pageSetUpPr fitToPage="1"/>
  </sheetPr>
  <dimension ref="B1:V47"/>
  <sheetViews>
    <sheetView showGridLines="0" view="pageBreakPreview" zoomScale="70" zoomScaleNormal="100" zoomScaleSheetLayoutView="70" workbookViewId="0">
      <pane xSplit="2" ySplit="7" topLeftCell="C8" activePane="bottomRight" state="frozen"/>
      <selection pane="topRight" activeCell="C1" sqref="C1"/>
      <selection pane="bottomLeft" activeCell="A8" sqref="A8"/>
      <selection pane="bottomRight"/>
    </sheetView>
  </sheetViews>
  <sheetFormatPr defaultColWidth="14.42578125" defaultRowHeight="20.100000000000001" customHeight="1"/>
  <cols>
    <col min="1" max="1" width="5.28515625" style="388" customWidth="1"/>
    <col min="2" max="2" width="9.85546875" style="385" customWidth="1"/>
    <col min="3" max="3" width="9.85546875" style="391" customWidth="1"/>
    <col min="4" max="4" width="6.28515625" style="391" customWidth="1"/>
    <col min="5" max="5" width="9.28515625" style="391" customWidth="1"/>
    <col min="6" max="6" width="11.5703125" style="388" customWidth="1"/>
    <col min="7" max="8" width="7.140625" style="388" customWidth="1"/>
    <col min="9" max="9" width="8.5703125" style="388" customWidth="1"/>
    <col min="10" max="10" width="12.140625" style="385" customWidth="1"/>
    <col min="11" max="12" width="7.140625" style="388" customWidth="1"/>
    <col min="13" max="13" width="8.7109375" style="388" customWidth="1"/>
    <col min="14" max="15" width="14.42578125" style="385" customWidth="1"/>
    <col min="16" max="16" width="7.85546875" style="385" customWidth="1"/>
    <col min="17" max="17" width="4.7109375" style="385" customWidth="1"/>
    <col min="18" max="18" width="7.85546875" style="385" customWidth="1"/>
    <col min="19" max="19" width="26.140625" style="388" customWidth="1"/>
    <col min="20" max="20" width="26.140625" style="385" customWidth="1"/>
    <col min="21" max="21" width="12.28515625" style="389" customWidth="1"/>
    <col min="22" max="22" width="24.5703125" style="388" customWidth="1"/>
    <col min="23" max="16384" width="14.42578125" style="388"/>
  </cols>
  <sheetData>
    <row r="1" spans="2:22" ht="20.100000000000001" customHeight="1">
      <c r="C1" s="386"/>
      <c r="D1" s="386"/>
      <c r="E1" s="386"/>
      <c r="F1" s="386"/>
      <c r="G1" s="386"/>
      <c r="H1" s="386"/>
      <c r="I1" s="386"/>
      <c r="J1" s="387"/>
      <c r="K1" s="386"/>
      <c r="L1" s="386"/>
      <c r="M1" s="386"/>
      <c r="N1" s="387"/>
      <c r="O1" s="387"/>
      <c r="P1" s="387"/>
      <c r="Q1" s="387"/>
      <c r="R1" s="387"/>
    </row>
    <row r="2" spans="2:22" ht="30" customHeight="1">
      <c r="B2" s="390" t="s">
        <v>328</v>
      </c>
    </row>
    <row r="3" spans="2:22" ht="20.100000000000001" customHeight="1" thickBot="1">
      <c r="B3" s="392"/>
      <c r="C3" s="393"/>
      <c r="D3" s="393"/>
      <c r="E3" s="393"/>
      <c r="F3" s="393"/>
      <c r="G3" s="393"/>
      <c r="H3" s="391"/>
      <c r="R3" s="394" t="s">
        <v>3333</v>
      </c>
      <c r="S3" s="977" t="str">
        <f>IF('A-2'!D6="","",'A-2'!D6)</f>
        <v/>
      </c>
      <c r="T3" s="977"/>
      <c r="U3" s="977"/>
      <c r="V3" s="977"/>
    </row>
    <row r="4" spans="2:22" ht="20.100000000000001" customHeight="1" thickBot="1">
      <c r="B4" s="392"/>
      <c r="C4" s="393"/>
      <c r="D4" s="393"/>
      <c r="E4" s="395"/>
      <c r="F4" s="395"/>
      <c r="G4" s="395"/>
      <c r="H4" s="391"/>
    </row>
    <row r="5" spans="2:22" ht="20.100000000000001" customHeight="1">
      <c r="B5" s="1001" t="s">
        <v>11</v>
      </c>
      <c r="C5" s="1004" t="s">
        <v>233</v>
      </c>
      <c r="D5" s="1005"/>
      <c r="E5" s="1006"/>
      <c r="F5" s="1010" t="s">
        <v>322</v>
      </c>
      <c r="G5" s="1010"/>
      <c r="H5" s="1010"/>
      <c r="I5" s="1010"/>
      <c r="J5" s="1010"/>
      <c r="K5" s="1010"/>
      <c r="L5" s="1010"/>
      <c r="M5" s="1010"/>
      <c r="N5" s="1011"/>
      <c r="O5" s="998" t="s">
        <v>327</v>
      </c>
      <c r="P5" s="1012" t="s">
        <v>324</v>
      </c>
      <c r="Q5" s="1013"/>
      <c r="R5" s="1014"/>
      <c r="S5" s="1015" t="s">
        <v>393</v>
      </c>
      <c r="T5" s="1013"/>
      <c r="U5" s="1014"/>
      <c r="V5" s="987" t="s">
        <v>326</v>
      </c>
    </row>
    <row r="6" spans="2:22" ht="20.100000000000001" customHeight="1">
      <c r="B6" s="1002"/>
      <c r="C6" s="1007"/>
      <c r="D6" s="1008"/>
      <c r="E6" s="1009"/>
      <c r="F6" s="990" t="s">
        <v>234</v>
      </c>
      <c r="G6" s="991"/>
      <c r="H6" s="991"/>
      <c r="I6" s="992"/>
      <c r="J6" s="993" t="s">
        <v>235</v>
      </c>
      <c r="K6" s="994"/>
      <c r="L6" s="994"/>
      <c r="M6" s="995"/>
      <c r="N6" s="396" t="s">
        <v>236</v>
      </c>
      <c r="O6" s="999"/>
      <c r="P6" s="996" t="s">
        <v>253</v>
      </c>
      <c r="Q6" s="1018" t="s">
        <v>237</v>
      </c>
      <c r="R6" s="1020" t="s">
        <v>254</v>
      </c>
      <c r="S6" s="397" t="s">
        <v>238</v>
      </c>
      <c r="T6" s="1016" t="s">
        <v>325</v>
      </c>
      <c r="U6" s="1017"/>
      <c r="V6" s="988"/>
    </row>
    <row r="7" spans="2:22" s="409" customFormat="1" ht="57" customHeight="1" thickBot="1">
      <c r="B7" s="1003"/>
      <c r="C7" s="398" t="s">
        <v>298</v>
      </c>
      <c r="D7" s="399" t="s">
        <v>239</v>
      </c>
      <c r="E7" s="400" t="s">
        <v>299</v>
      </c>
      <c r="F7" s="401" t="s">
        <v>244</v>
      </c>
      <c r="G7" s="402" t="s">
        <v>258</v>
      </c>
      <c r="H7" s="403" t="s">
        <v>256</v>
      </c>
      <c r="I7" s="404" t="s">
        <v>300</v>
      </c>
      <c r="J7" s="401" t="s">
        <v>244</v>
      </c>
      <c r="K7" s="405" t="s">
        <v>255</v>
      </c>
      <c r="L7" s="403" t="s">
        <v>257</v>
      </c>
      <c r="M7" s="404" t="s">
        <v>300</v>
      </c>
      <c r="N7" s="406" t="s">
        <v>240</v>
      </c>
      <c r="O7" s="1000"/>
      <c r="P7" s="997"/>
      <c r="Q7" s="1019"/>
      <c r="R7" s="1021"/>
      <c r="S7" s="407" t="s">
        <v>390</v>
      </c>
      <c r="T7" s="404" t="s">
        <v>391</v>
      </c>
      <c r="U7" s="408" t="s">
        <v>323</v>
      </c>
      <c r="V7" s="989"/>
    </row>
    <row r="8" spans="2:22" ht="25.5" customHeight="1">
      <c r="B8" s="410" t="s">
        <v>301</v>
      </c>
      <c r="C8" s="721"/>
      <c r="D8" s="722"/>
      <c r="E8" s="411" t="str">
        <f>IF(D8="","",C8*D8/1000)</f>
        <v/>
      </c>
      <c r="F8" s="728"/>
      <c r="G8" s="729"/>
      <c r="H8" s="730"/>
      <c r="I8" s="412"/>
      <c r="J8" s="728"/>
      <c r="K8" s="729"/>
      <c r="L8" s="730"/>
      <c r="M8" s="412"/>
      <c r="N8" s="734"/>
      <c r="O8" s="413" t="str">
        <f>IF(E8="","",E8/I8*100)</f>
        <v/>
      </c>
      <c r="P8" s="735"/>
      <c r="Q8" s="736"/>
      <c r="R8" s="414" t="str">
        <f>IF(Q8="","",P8*Q8)</f>
        <v/>
      </c>
      <c r="S8" s="739"/>
      <c r="T8" s="740"/>
      <c r="U8" s="741"/>
      <c r="V8" s="742"/>
    </row>
    <row r="9" spans="2:22" ht="25.5" customHeight="1">
      <c r="B9" s="415" t="s">
        <v>302</v>
      </c>
      <c r="C9" s="723"/>
      <c r="D9" s="724"/>
      <c r="E9" s="416" t="str">
        <f t="shared" ref="E9:E25" si="0">IF(D9="","",C9*D9/1000)</f>
        <v/>
      </c>
      <c r="F9" s="728"/>
      <c r="G9" s="729"/>
      <c r="H9" s="730"/>
      <c r="I9" s="417"/>
      <c r="J9" s="728"/>
      <c r="K9" s="729"/>
      <c r="L9" s="730"/>
      <c r="M9" s="417"/>
      <c r="N9" s="734"/>
      <c r="O9" s="413" t="str">
        <f>IF(E9="","",E9/I9*100)</f>
        <v/>
      </c>
      <c r="P9" s="737"/>
      <c r="Q9" s="738"/>
      <c r="R9" s="418" t="str">
        <f t="shared" ref="R9:R26" si="1">IF(Q9="","",P9*Q9)</f>
        <v/>
      </c>
      <c r="S9" s="743"/>
      <c r="T9" s="744"/>
      <c r="U9" s="741"/>
      <c r="V9" s="745"/>
    </row>
    <row r="10" spans="2:22" ht="25.5" customHeight="1">
      <c r="B10" s="415" t="s">
        <v>303</v>
      </c>
      <c r="C10" s="725"/>
      <c r="D10" s="724"/>
      <c r="E10" s="416" t="str">
        <f t="shared" si="0"/>
        <v/>
      </c>
      <c r="F10" s="728"/>
      <c r="G10" s="729"/>
      <c r="H10" s="730"/>
      <c r="I10" s="417"/>
      <c r="J10" s="728"/>
      <c r="K10" s="729"/>
      <c r="L10" s="730"/>
      <c r="M10" s="417"/>
      <c r="N10" s="734"/>
      <c r="O10" s="413" t="str">
        <f t="shared" ref="O10:O25" si="2">IF(E10="","",E10/I10*100)</f>
        <v/>
      </c>
      <c r="P10" s="737"/>
      <c r="Q10" s="738"/>
      <c r="R10" s="418" t="str">
        <f t="shared" si="1"/>
        <v/>
      </c>
      <c r="S10" s="743"/>
      <c r="T10" s="744"/>
      <c r="U10" s="741"/>
      <c r="V10" s="745"/>
    </row>
    <row r="11" spans="2:22" ht="25.5" customHeight="1">
      <c r="B11" s="415" t="s">
        <v>304</v>
      </c>
      <c r="C11" s="725"/>
      <c r="D11" s="724"/>
      <c r="E11" s="416" t="str">
        <f t="shared" si="0"/>
        <v/>
      </c>
      <c r="F11" s="728"/>
      <c r="G11" s="729"/>
      <c r="H11" s="730"/>
      <c r="I11" s="417"/>
      <c r="J11" s="728"/>
      <c r="K11" s="729"/>
      <c r="L11" s="730"/>
      <c r="M11" s="417"/>
      <c r="N11" s="734"/>
      <c r="O11" s="413" t="str">
        <f t="shared" si="2"/>
        <v/>
      </c>
      <c r="P11" s="737"/>
      <c r="Q11" s="738"/>
      <c r="R11" s="418" t="str">
        <f t="shared" si="1"/>
        <v/>
      </c>
      <c r="S11" s="743"/>
      <c r="T11" s="744"/>
      <c r="U11" s="741"/>
      <c r="V11" s="745"/>
    </row>
    <row r="12" spans="2:22" ht="25.5" customHeight="1">
      <c r="B12" s="415" t="s">
        <v>305</v>
      </c>
      <c r="C12" s="723"/>
      <c r="D12" s="724"/>
      <c r="E12" s="416" t="str">
        <f t="shared" si="0"/>
        <v/>
      </c>
      <c r="F12" s="728"/>
      <c r="G12" s="729"/>
      <c r="H12" s="730"/>
      <c r="I12" s="417"/>
      <c r="J12" s="728"/>
      <c r="K12" s="729"/>
      <c r="L12" s="730"/>
      <c r="M12" s="417"/>
      <c r="N12" s="734"/>
      <c r="O12" s="413" t="str">
        <f t="shared" si="2"/>
        <v/>
      </c>
      <c r="P12" s="737"/>
      <c r="Q12" s="738"/>
      <c r="R12" s="418" t="str">
        <f t="shared" si="1"/>
        <v/>
      </c>
      <c r="S12" s="743"/>
      <c r="T12" s="744"/>
      <c r="U12" s="741"/>
      <c r="V12" s="745"/>
    </row>
    <row r="13" spans="2:22" ht="25.5" customHeight="1">
      <c r="B13" s="415" t="s">
        <v>306</v>
      </c>
      <c r="C13" s="725"/>
      <c r="D13" s="724"/>
      <c r="E13" s="416" t="str">
        <f t="shared" si="0"/>
        <v/>
      </c>
      <c r="F13" s="728"/>
      <c r="G13" s="729"/>
      <c r="H13" s="730"/>
      <c r="I13" s="417"/>
      <c r="J13" s="728"/>
      <c r="K13" s="729"/>
      <c r="L13" s="730"/>
      <c r="M13" s="417"/>
      <c r="N13" s="734"/>
      <c r="O13" s="413" t="str">
        <f t="shared" si="2"/>
        <v/>
      </c>
      <c r="P13" s="737"/>
      <c r="Q13" s="738"/>
      <c r="R13" s="418" t="str">
        <f t="shared" si="1"/>
        <v/>
      </c>
      <c r="S13" s="743"/>
      <c r="T13" s="744"/>
      <c r="U13" s="741"/>
      <c r="V13" s="745"/>
    </row>
    <row r="14" spans="2:22" ht="25.5" customHeight="1">
      <c r="B14" s="415" t="s">
        <v>307</v>
      </c>
      <c r="C14" s="726"/>
      <c r="D14" s="724"/>
      <c r="E14" s="416" t="str">
        <f t="shared" si="0"/>
        <v/>
      </c>
      <c r="F14" s="728"/>
      <c r="G14" s="729"/>
      <c r="H14" s="730"/>
      <c r="I14" s="417"/>
      <c r="J14" s="728"/>
      <c r="K14" s="729"/>
      <c r="L14" s="730"/>
      <c r="M14" s="417"/>
      <c r="N14" s="734"/>
      <c r="O14" s="413" t="str">
        <f t="shared" si="2"/>
        <v/>
      </c>
      <c r="P14" s="737"/>
      <c r="Q14" s="738"/>
      <c r="R14" s="418" t="str">
        <f t="shared" si="1"/>
        <v/>
      </c>
      <c r="S14" s="743"/>
      <c r="T14" s="744"/>
      <c r="U14" s="741"/>
      <c r="V14" s="745"/>
    </row>
    <row r="15" spans="2:22" ht="25.5" customHeight="1">
      <c r="B15" s="415" t="s">
        <v>308</v>
      </c>
      <c r="C15" s="727"/>
      <c r="D15" s="724"/>
      <c r="E15" s="416" t="str">
        <f t="shared" si="0"/>
        <v/>
      </c>
      <c r="F15" s="728"/>
      <c r="G15" s="729"/>
      <c r="H15" s="730"/>
      <c r="I15" s="417"/>
      <c r="J15" s="728"/>
      <c r="K15" s="729"/>
      <c r="L15" s="730"/>
      <c r="M15" s="417"/>
      <c r="N15" s="734"/>
      <c r="O15" s="413" t="str">
        <f t="shared" si="2"/>
        <v/>
      </c>
      <c r="P15" s="737"/>
      <c r="Q15" s="738"/>
      <c r="R15" s="418" t="str">
        <f t="shared" si="1"/>
        <v/>
      </c>
      <c r="S15" s="743"/>
      <c r="T15" s="744"/>
      <c r="U15" s="741"/>
      <c r="V15" s="745"/>
    </row>
    <row r="16" spans="2:22" ht="25.5" customHeight="1">
      <c r="B16" s="415" t="s">
        <v>309</v>
      </c>
      <c r="C16" s="727"/>
      <c r="D16" s="724"/>
      <c r="E16" s="416" t="str">
        <f t="shared" si="0"/>
        <v/>
      </c>
      <c r="F16" s="728"/>
      <c r="G16" s="729"/>
      <c r="H16" s="730"/>
      <c r="I16" s="417"/>
      <c r="J16" s="728"/>
      <c r="K16" s="729"/>
      <c r="L16" s="730"/>
      <c r="M16" s="417"/>
      <c r="N16" s="734"/>
      <c r="O16" s="413" t="str">
        <f t="shared" si="2"/>
        <v/>
      </c>
      <c r="P16" s="737"/>
      <c r="Q16" s="738"/>
      <c r="R16" s="418" t="str">
        <f t="shared" si="1"/>
        <v/>
      </c>
      <c r="S16" s="743"/>
      <c r="T16" s="744"/>
      <c r="U16" s="741"/>
      <c r="V16" s="745"/>
    </row>
    <row r="17" spans="2:22" ht="25.5" customHeight="1">
      <c r="B17" s="415" t="s">
        <v>310</v>
      </c>
      <c r="C17" s="725"/>
      <c r="D17" s="724"/>
      <c r="E17" s="416" t="str">
        <f t="shared" si="0"/>
        <v/>
      </c>
      <c r="F17" s="728"/>
      <c r="G17" s="729"/>
      <c r="H17" s="730"/>
      <c r="I17" s="417"/>
      <c r="J17" s="728"/>
      <c r="K17" s="729"/>
      <c r="L17" s="730"/>
      <c r="M17" s="417"/>
      <c r="N17" s="734"/>
      <c r="O17" s="413" t="str">
        <f t="shared" si="2"/>
        <v/>
      </c>
      <c r="P17" s="737"/>
      <c r="Q17" s="738"/>
      <c r="R17" s="418" t="str">
        <f t="shared" si="1"/>
        <v/>
      </c>
      <c r="S17" s="743"/>
      <c r="T17" s="744"/>
      <c r="U17" s="741"/>
      <c r="V17" s="745"/>
    </row>
    <row r="18" spans="2:22" ht="25.5" customHeight="1">
      <c r="B18" s="415" t="s">
        <v>311</v>
      </c>
      <c r="C18" s="725"/>
      <c r="D18" s="724"/>
      <c r="E18" s="416" t="str">
        <f t="shared" si="0"/>
        <v/>
      </c>
      <c r="F18" s="728"/>
      <c r="G18" s="729"/>
      <c r="H18" s="730"/>
      <c r="I18" s="417"/>
      <c r="J18" s="728"/>
      <c r="K18" s="729"/>
      <c r="L18" s="730"/>
      <c r="M18" s="417"/>
      <c r="N18" s="734"/>
      <c r="O18" s="413" t="str">
        <f t="shared" si="2"/>
        <v/>
      </c>
      <c r="P18" s="737"/>
      <c r="Q18" s="738"/>
      <c r="R18" s="418" t="str">
        <f t="shared" si="1"/>
        <v/>
      </c>
      <c r="S18" s="743"/>
      <c r="T18" s="744"/>
      <c r="U18" s="741"/>
      <c r="V18" s="745"/>
    </row>
    <row r="19" spans="2:22" ht="25.5" customHeight="1">
      <c r="B19" s="415" t="s">
        <v>312</v>
      </c>
      <c r="C19" s="725"/>
      <c r="D19" s="724"/>
      <c r="E19" s="416" t="str">
        <f t="shared" si="0"/>
        <v/>
      </c>
      <c r="F19" s="728"/>
      <c r="G19" s="729"/>
      <c r="H19" s="730"/>
      <c r="I19" s="417"/>
      <c r="J19" s="728"/>
      <c r="K19" s="729"/>
      <c r="L19" s="730"/>
      <c r="M19" s="417"/>
      <c r="N19" s="734"/>
      <c r="O19" s="413" t="str">
        <f t="shared" si="2"/>
        <v/>
      </c>
      <c r="P19" s="737"/>
      <c r="Q19" s="738"/>
      <c r="R19" s="418" t="str">
        <f t="shared" si="1"/>
        <v/>
      </c>
      <c r="S19" s="743"/>
      <c r="T19" s="744"/>
      <c r="U19" s="741"/>
      <c r="V19" s="745"/>
    </row>
    <row r="20" spans="2:22" ht="25.5" customHeight="1">
      <c r="B20" s="415" t="s">
        <v>313</v>
      </c>
      <c r="C20" s="725"/>
      <c r="D20" s="724"/>
      <c r="E20" s="416" t="str">
        <f t="shared" si="0"/>
        <v/>
      </c>
      <c r="F20" s="728"/>
      <c r="G20" s="729"/>
      <c r="H20" s="730"/>
      <c r="I20" s="417"/>
      <c r="J20" s="728"/>
      <c r="K20" s="729"/>
      <c r="L20" s="730"/>
      <c r="M20" s="417"/>
      <c r="N20" s="734"/>
      <c r="O20" s="413" t="str">
        <f t="shared" si="2"/>
        <v/>
      </c>
      <c r="P20" s="737"/>
      <c r="Q20" s="738"/>
      <c r="R20" s="418" t="str">
        <f t="shared" si="1"/>
        <v/>
      </c>
      <c r="S20" s="743"/>
      <c r="T20" s="744"/>
      <c r="U20" s="741"/>
      <c r="V20" s="745"/>
    </row>
    <row r="21" spans="2:22" ht="25.5" customHeight="1">
      <c r="B21" s="415" t="s">
        <v>314</v>
      </c>
      <c r="C21" s="725"/>
      <c r="D21" s="724"/>
      <c r="E21" s="416" t="str">
        <f t="shared" si="0"/>
        <v/>
      </c>
      <c r="F21" s="728"/>
      <c r="G21" s="729"/>
      <c r="H21" s="730"/>
      <c r="I21" s="417"/>
      <c r="J21" s="728"/>
      <c r="K21" s="729"/>
      <c r="L21" s="730"/>
      <c r="M21" s="417"/>
      <c r="N21" s="734"/>
      <c r="O21" s="413" t="str">
        <f t="shared" si="2"/>
        <v/>
      </c>
      <c r="P21" s="737"/>
      <c r="Q21" s="738"/>
      <c r="R21" s="418" t="str">
        <f t="shared" si="1"/>
        <v/>
      </c>
      <c r="S21" s="743"/>
      <c r="T21" s="744"/>
      <c r="U21" s="741"/>
      <c r="V21" s="745"/>
    </row>
    <row r="22" spans="2:22" ht="25.5" customHeight="1">
      <c r="B22" s="415" t="s">
        <v>315</v>
      </c>
      <c r="C22" s="725"/>
      <c r="D22" s="724"/>
      <c r="E22" s="416" t="str">
        <f t="shared" si="0"/>
        <v/>
      </c>
      <c r="F22" s="728"/>
      <c r="G22" s="729"/>
      <c r="H22" s="730"/>
      <c r="I22" s="417"/>
      <c r="J22" s="728"/>
      <c r="K22" s="729"/>
      <c r="L22" s="730"/>
      <c r="M22" s="417"/>
      <c r="N22" s="734"/>
      <c r="O22" s="413" t="str">
        <f t="shared" si="2"/>
        <v/>
      </c>
      <c r="P22" s="737"/>
      <c r="Q22" s="738"/>
      <c r="R22" s="418" t="str">
        <f t="shared" si="1"/>
        <v/>
      </c>
      <c r="S22" s="743"/>
      <c r="T22" s="744"/>
      <c r="U22" s="741"/>
      <c r="V22" s="745"/>
    </row>
    <row r="23" spans="2:22" ht="25.5" customHeight="1">
      <c r="B23" s="415" t="s">
        <v>316</v>
      </c>
      <c r="C23" s="725"/>
      <c r="D23" s="724"/>
      <c r="E23" s="416" t="str">
        <f t="shared" si="0"/>
        <v/>
      </c>
      <c r="F23" s="728"/>
      <c r="G23" s="729"/>
      <c r="H23" s="730"/>
      <c r="I23" s="417"/>
      <c r="J23" s="728"/>
      <c r="K23" s="729"/>
      <c r="L23" s="730"/>
      <c r="M23" s="417"/>
      <c r="N23" s="734"/>
      <c r="O23" s="413" t="str">
        <f t="shared" si="2"/>
        <v/>
      </c>
      <c r="P23" s="737"/>
      <c r="Q23" s="738"/>
      <c r="R23" s="418" t="str">
        <f t="shared" si="1"/>
        <v/>
      </c>
      <c r="S23" s="743"/>
      <c r="T23" s="744"/>
      <c r="U23" s="741"/>
      <c r="V23" s="745"/>
    </row>
    <row r="24" spans="2:22" ht="25.5" customHeight="1">
      <c r="B24" s="415" t="s">
        <v>317</v>
      </c>
      <c r="C24" s="725"/>
      <c r="D24" s="724"/>
      <c r="E24" s="416" t="str">
        <f t="shared" si="0"/>
        <v/>
      </c>
      <c r="F24" s="728"/>
      <c r="G24" s="729"/>
      <c r="H24" s="730"/>
      <c r="I24" s="417"/>
      <c r="J24" s="728"/>
      <c r="K24" s="729"/>
      <c r="L24" s="730"/>
      <c r="M24" s="417"/>
      <c r="N24" s="734"/>
      <c r="O24" s="413" t="str">
        <f t="shared" si="2"/>
        <v/>
      </c>
      <c r="P24" s="737"/>
      <c r="Q24" s="738"/>
      <c r="R24" s="418" t="str">
        <f t="shared" si="1"/>
        <v/>
      </c>
      <c r="S24" s="743"/>
      <c r="T24" s="744"/>
      <c r="U24" s="741"/>
      <c r="V24" s="745"/>
    </row>
    <row r="25" spans="2:22" ht="25.5" customHeight="1">
      <c r="B25" s="415" t="s">
        <v>318</v>
      </c>
      <c r="C25" s="725"/>
      <c r="D25" s="724"/>
      <c r="E25" s="416" t="str">
        <f t="shared" si="0"/>
        <v/>
      </c>
      <c r="F25" s="728"/>
      <c r="G25" s="729"/>
      <c r="H25" s="730"/>
      <c r="I25" s="417"/>
      <c r="J25" s="728"/>
      <c r="K25" s="729"/>
      <c r="L25" s="730"/>
      <c r="M25" s="417"/>
      <c r="N25" s="734"/>
      <c r="O25" s="413" t="str">
        <f t="shared" si="2"/>
        <v/>
      </c>
      <c r="P25" s="737"/>
      <c r="Q25" s="738"/>
      <c r="R25" s="418" t="str">
        <f t="shared" si="1"/>
        <v/>
      </c>
      <c r="S25" s="743"/>
      <c r="T25" s="744"/>
      <c r="U25" s="741"/>
      <c r="V25" s="745"/>
    </row>
    <row r="26" spans="2:22" ht="25.5" customHeight="1">
      <c r="B26" s="415"/>
      <c r="C26" s="725"/>
      <c r="D26" s="724"/>
      <c r="E26" s="416" t="str">
        <f>IF(D26="","",C26*D26/1000)</f>
        <v/>
      </c>
      <c r="F26" s="731"/>
      <c r="G26" s="731"/>
      <c r="H26" s="724"/>
      <c r="I26" s="419"/>
      <c r="J26" s="732"/>
      <c r="K26" s="733"/>
      <c r="L26" s="733"/>
      <c r="M26" s="420"/>
      <c r="N26" s="734"/>
      <c r="O26" s="421"/>
      <c r="P26" s="737"/>
      <c r="Q26" s="738"/>
      <c r="R26" s="418" t="str">
        <f t="shared" si="1"/>
        <v/>
      </c>
      <c r="S26" s="743"/>
      <c r="T26" s="744"/>
      <c r="U26" s="741"/>
      <c r="V26" s="745"/>
    </row>
    <row r="27" spans="2:22" ht="25.5" customHeight="1" thickBot="1">
      <c r="B27" s="422" t="s">
        <v>31</v>
      </c>
      <c r="C27" s="423" t="s">
        <v>198</v>
      </c>
      <c r="D27" s="424" t="s">
        <v>198</v>
      </c>
      <c r="E27" s="425">
        <f>SUM(E8:E26)</f>
        <v>0</v>
      </c>
      <c r="F27" s="426" t="s">
        <v>198</v>
      </c>
      <c r="G27" s="426" t="s">
        <v>198</v>
      </c>
      <c r="H27" s="424" t="s">
        <v>198</v>
      </c>
      <c r="I27" s="427">
        <f>SUM(I8:I26)</f>
        <v>0</v>
      </c>
      <c r="J27" s="428" t="s">
        <v>198</v>
      </c>
      <c r="K27" s="428" t="s">
        <v>198</v>
      </c>
      <c r="L27" s="428" t="s">
        <v>198</v>
      </c>
      <c r="M27" s="429">
        <f>SUM(M8:M26)</f>
        <v>0</v>
      </c>
      <c r="N27" s="430" t="s">
        <v>198</v>
      </c>
      <c r="O27" s="431" t="str">
        <f>IF(O8="","",E27/I27*100)</f>
        <v/>
      </c>
      <c r="P27" s="432" t="s">
        <v>198</v>
      </c>
      <c r="Q27" s="433" t="s">
        <v>198</v>
      </c>
      <c r="R27" s="434">
        <f>SUM(R8:R26)</f>
        <v>0</v>
      </c>
      <c r="S27" s="435" t="s">
        <v>198</v>
      </c>
      <c r="T27" s="428" t="s">
        <v>198</v>
      </c>
      <c r="U27" s="434">
        <f>SUM(U8:U26)</f>
        <v>0</v>
      </c>
      <c r="V27" s="436"/>
    </row>
    <row r="28" spans="2:22" ht="20.100000000000001" customHeight="1">
      <c r="B28" s="392"/>
      <c r="C28" s="395"/>
      <c r="D28" s="393"/>
      <c r="E28" s="393"/>
      <c r="F28" s="395"/>
      <c r="G28" s="395"/>
      <c r="H28" s="395"/>
      <c r="I28" s="391"/>
    </row>
    <row r="29" spans="2:22" ht="20.100000000000001" customHeight="1">
      <c r="B29" s="392"/>
      <c r="C29" s="393"/>
      <c r="D29" s="393"/>
      <c r="E29" s="393"/>
      <c r="F29" s="395"/>
      <c r="G29" s="395"/>
      <c r="H29" s="395"/>
      <c r="I29" s="391"/>
      <c r="P29" s="388"/>
      <c r="S29" s="388" t="s">
        <v>392</v>
      </c>
    </row>
    <row r="30" spans="2:22" ht="20.100000000000001" customHeight="1">
      <c r="B30" s="392"/>
      <c r="C30" s="393"/>
      <c r="D30" s="393"/>
      <c r="E30" s="393"/>
      <c r="F30" s="395"/>
      <c r="G30" s="395"/>
      <c r="H30" s="395"/>
      <c r="I30" s="391"/>
      <c r="S30" s="388" t="s">
        <v>394</v>
      </c>
    </row>
    <row r="31" spans="2:22" ht="20.100000000000001" customHeight="1">
      <c r="B31" s="392"/>
      <c r="C31" s="395"/>
      <c r="D31" s="393"/>
      <c r="E31" s="393"/>
      <c r="F31" s="395"/>
      <c r="G31" s="395"/>
      <c r="H31" s="395"/>
      <c r="I31" s="391"/>
    </row>
    <row r="32" spans="2:22" ht="20.100000000000001" customHeight="1">
      <c r="B32" s="392"/>
      <c r="C32" s="393"/>
      <c r="D32" s="393"/>
      <c r="E32" s="393"/>
      <c r="F32" s="393"/>
      <c r="G32" s="393"/>
      <c r="H32" s="395"/>
      <c r="I32" s="391"/>
    </row>
    <row r="33" spans="2:18" ht="20.100000000000001" customHeight="1">
      <c r="F33" s="391"/>
      <c r="G33" s="391"/>
      <c r="H33" s="437"/>
      <c r="I33" s="437"/>
      <c r="J33" s="438"/>
      <c r="K33" s="437"/>
      <c r="L33" s="437"/>
      <c r="M33" s="437"/>
      <c r="N33" s="438"/>
      <c r="O33" s="438"/>
      <c r="P33" s="438"/>
      <c r="Q33" s="438"/>
      <c r="R33" s="438"/>
    </row>
    <row r="36" spans="2:18" ht="20.100000000000001" customHeight="1">
      <c r="F36" s="391"/>
      <c r="G36" s="391"/>
      <c r="H36" s="391"/>
    </row>
    <row r="37" spans="2:18" ht="20.100000000000001" customHeight="1">
      <c r="B37" s="392"/>
      <c r="C37" s="393"/>
      <c r="D37" s="393"/>
      <c r="E37" s="393"/>
      <c r="F37" s="393"/>
      <c r="G37" s="393"/>
      <c r="H37" s="393"/>
    </row>
    <row r="38" spans="2:18" ht="20.100000000000001" customHeight="1">
      <c r="B38" s="392"/>
      <c r="C38" s="393"/>
      <c r="D38" s="393"/>
      <c r="E38" s="393"/>
      <c r="F38" s="395"/>
      <c r="G38" s="395"/>
      <c r="H38" s="395"/>
    </row>
    <row r="39" spans="2:18" ht="20.100000000000001" customHeight="1">
      <c r="B39" s="392"/>
      <c r="C39" s="393"/>
      <c r="D39" s="393"/>
      <c r="E39" s="393"/>
      <c r="F39" s="395"/>
      <c r="G39" s="395"/>
      <c r="H39" s="395"/>
    </row>
    <row r="40" spans="2:18" ht="20.100000000000001" customHeight="1">
      <c r="B40" s="392"/>
      <c r="C40" s="393"/>
      <c r="D40" s="393"/>
      <c r="E40" s="393"/>
      <c r="F40" s="395"/>
      <c r="G40" s="395"/>
      <c r="H40" s="395"/>
    </row>
    <row r="41" spans="2:18" ht="20.100000000000001" customHeight="1">
      <c r="B41" s="392"/>
      <c r="C41" s="393"/>
      <c r="D41" s="393"/>
      <c r="E41" s="393"/>
      <c r="F41" s="395"/>
      <c r="G41" s="395"/>
      <c r="H41" s="395"/>
    </row>
    <row r="42" spans="2:18" ht="20.100000000000001" customHeight="1">
      <c r="B42" s="392"/>
      <c r="C42" s="395"/>
      <c r="D42" s="393"/>
      <c r="E42" s="393"/>
      <c r="F42" s="395"/>
      <c r="G42" s="395"/>
      <c r="H42" s="395"/>
    </row>
    <row r="43" spans="2:18" ht="20.100000000000001" customHeight="1">
      <c r="B43" s="392"/>
      <c r="C43" s="393"/>
      <c r="D43" s="393"/>
      <c r="E43" s="393"/>
      <c r="F43" s="395"/>
      <c r="G43" s="395"/>
      <c r="H43" s="395"/>
    </row>
    <row r="44" spans="2:18" ht="20.100000000000001" customHeight="1">
      <c r="B44" s="392"/>
      <c r="C44" s="393"/>
      <c r="D44" s="393"/>
      <c r="E44" s="393"/>
      <c r="F44" s="395"/>
      <c r="G44" s="395"/>
      <c r="H44" s="395"/>
    </row>
    <row r="45" spans="2:18" ht="20.100000000000001" customHeight="1">
      <c r="B45" s="392"/>
      <c r="C45" s="395"/>
      <c r="D45" s="393"/>
      <c r="E45" s="393"/>
      <c r="F45" s="395"/>
      <c r="G45" s="395"/>
      <c r="H45" s="395"/>
    </row>
    <row r="46" spans="2:18" ht="20.100000000000001" customHeight="1">
      <c r="B46" s="392"/>
      <c r="C46" s="393"/>
      <c r="D46" s="393"/>
      <c r="E46" s="393"/>
      <c r="F46" s="393"/>
      <c r="G46" s="393"/>
      <c r="H46" s="395"/>
      <c r="I46" s="391"/>
    </row>
    <row r="47" spans="2:18" ht="20.100000000000001" customHeight="1">
      <c r="F47" s="391"/>
      <c r="G47" s="391"/>
      <c r="H47" s="437"/>
      <c r="I47" s="437"/>
      <c r="J47" s="438"/>
      <c r="K47" s="437"/>
      <c r="L47" s="437"/>
      <c r="M47" s="437"/>
      <c r="N47" s="438"/>
      <c r="O47" s="438"/>
      <c r="P47" s="438"/>
      <c r="Q47" s="438"/>
      <c r="R47" s="438"/>
    </row>
  </sheetData>
  <mergeCells count="14">
    <mergeCell ref="B5:B7"/>
    <mergeCell ref="C5:E6"/>
    <mergeCell ref="F5:N5"/>
    <mergeCell ref="P5:R5"/>
    <mergeCell ref="S5:U5"/>
    <mergeCell ref="T6:U6"/>
    <mergeCell ref="Q6:Q7"/>
    <mergeCell ref="R6:R7"/>
    <mergeCell ref="S3:V3"/>
    <mergeCell ref="V5:V7"/>
    <mergeCell ref="F6:I6"/>
    <mergeCell ref="J6:M6"/>
    <mergeCell ref="P6:P7"/>
    <mergeCell ref="O5:O7"/>
  </mergeCells>
  <phoneticPr fontId="8"/>
  <conditionalFormatting sqref="S3:V3">
    <cfRule type="containsBlanks" dxfId="143" priority="1">
      <formula>LEN(TRIM(S3))=0</formula>
    </cfRule>
  </conditionalFormatting>
  <dataValidations count="4">
    <dataValidation imeMode="off" allowBlank="1" showInputMessage="1" showErrorMessage="1" sqref="U27 S27 P1:Q1048576 R1:R2 R4:R1048576" xr:uid="{47184BF4-CA93-4A41-BA3F-01EEC1C6F177}"/>
    <dataValidation imeMode="hiragana" allowBlank="1" showInputMessage="1" showErrorMessage="1" sqref="V31:V1048576 N1:O4 J1:J4 S4:T26 V8:V28 J26:J1048576 F26:F1048576 F1:F7 J6:J7 N27:N1048576 O28:O1048576 O5 N6:N7 V4:V5 S1:T2 V1:V2 S28:T1048576" xr:uid="{43B53E27-74EA-4D46-8F75-4A2372A362E2}"/>
    <dataValidation type="list" imeMode="hiragana" allowBlank="1" showInputMessage="1" showErrorMessage="1" sqref="N8:N26" xr:uid="{D937C816-A753-4CE2-A7DB-3B964B3E2967}">
      <formula1>"自動,手動"</formula1>
    </dataValidation>
    <dataValidation type="list" imeMode="hiragana" allowBlank="1" showInputMessage="1" showErrorMessage="1" sqref="F8:F25 J8:J25" xr:uid="{46F9805F-BB32-432C-A5BF-760D6F0F1471}">
      <formula1>"三相交流,単相交流"</formula1>
    </dataValidation>
  </dataValidations>
  <printOptions horizontalCentered="1"/>
  <pageMargins left="0.39370078740157483" right="0.39370078740157483" top="0.78740157480314965" bottom="0.78740157480314965" header="0.31496062992125984" footer="0.31496062992125984"/>
  <pageSetup paperSize="9" scale="5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15FE9B-4173-46EF-9414-D24D98071E0B}">
  <sheetPr>
    <pageSetUpPr fitToPage="1"/>
  </sheetPr>
  <dimension ref="B1:V47"/>
  <sheetViews>
    <sheetView showGridLines="0" view="pageBreakPreview" zoomScale="70" zoomScaleNormal="100" zoomScaleSheetLayoutView="70" workbookViewId="0">
      <pane xSplit="2" ySplit="7" topLeftCell="C8" activePane="bottomRight" state="frozen"/>
      <selection pane="topRight" activeCell="C1" sqref="C1"/>
      <selection pane="bottomLeft" activeCell="A8" sqref="A8"/>
      <selection pane="bottomRight"/>
    </sheetView>
  </sheetViews>
  <sheetFormatPr defaultColWidth="14.42578125" defaultRowHeight="20.100000000000001" customHeight="1"/>
  <cols>
    <col min="1" max="1" width="5.28515625" style="388" customWidth="1"/>
    <col min="2" max="2" width="8.5703125" style="385" customWidth="1"/>
    <col min="3" max="3" width="9.85546875" style="391" customWidth="1"/>
    <col min="4" max="4" width="6.28515625" style="391" customWidth="1"/>
    <col min="5" max="5" width="9.28515625" style="391" customWidth="1"/>
    <col min="6" max="6" width="11.5703125" style="388" customWidth="1"/>
    <col min="7" max="8" width="7.140625" style="388" customWidth="1"/>
    <col min="9" max="9" width="8.7109375" style="388" customWidth="1"/>
    <col min="10" max="10" width="12.140625" style="385" customWidth="1"/>
    <col min="11" max="12" width="7.140625" style="388" customWidth="1"/>
    <col min="13" max="13" width="8.7109375" style="388" customWidth="1"/>
    <col min="14" max="15" width="14.42578125" style="385" customWidth="1"/>
    <col min="16" max="16" width="7.85546875" style="385" customWidth="1"/>
    <col min="17" max="17" width="4.7109375" style="385" customWidth="1"/>
    <col min="18" max="18" width="7.85546875" style="385" customWidth="1"/>
    <col min="19" max="19" width="20.42578125" style="388" customWidth="1"/>
    <col min="20" max="20" width="26.140625" style="385" customWidth="1"/>
    <col min="21" max="21" width="12.28515625" style="389" customWidth="1"/>
    <col min="22" max="22" width="30.42578125" style="388" customWidth="1"/>
    <col min="23" max="16384" width="14.42578125" style="388"/>
  </cols>
  <sheetData>
    <row r="1" spans="2:22" ht="20.100000000000001" customHeight="1">
      <c r="C1" s="386"/>
      <c r="D1" s="386"/>
      <c r="E1" s="386"/>
      <c r="F1" s="386"/>
      <c r="G1" s="386"/>
      <c r="H1" s="386"/>
      <c r="I1" s="386"/>
      <c r="J1" s="387"/>
      <c r="K1" s="386"/>
      <c r="L1" s="386"/>
      <c r="M1" s="386"/>
      <c r="N1" s="387"/>
      <c r="O1" s="387"/>
      <c r="P1" s="387"/>
      <c r="Q1" s="387"/>
      <c r="R1" s="387"/>
    </row>
    <row r="2" spans="2:22" ht="30" customHeight="1">
      <c r="B2" s="390" t="s">
        <v>328</v>
      </c>
    </row>
    <row r="3" spans="2:22" ht="20.100000000000001" customHeight="1" thickBot="1">
      <c r="B3" s="392"/>
      <c r="C3" s="393"/>
      <c r="D3" s="393"/>
      <c r="E3" s="393"/>
      <c r="F3" s="393"/>
      <c r="G3" s="393"/>
      <c r="H3" s="391"/>
      <c r="R3" s="394" t="s">
        <v>3331</v>
      </c>
      <c r="S3" s="977" t="s">
        <v>3332</v>
      </c>
      <c r="T3" s="977"/>
      <c r="U3" s="977"/>
      <c r="V3" s="977"/>
    </row>
    <row r="4" spans="2:22" ht="20.100000000000001" customHeight="1" thickBot="1">
      <c r="B4" s="392"/>
      <c r="C4" s="393"/>
      <c r="D4" s="393"/>
      <c r="E4" s="395"/>
      <c r="F4" s="395"/>
      <c r="G4" s="395"/>
      <c r="H4" s="391"/>
    </row>
    <row r="5" spans="2:22" ht="20.100000000000001" customHeight="1">
      <c r="B5" s="1001" t="s">
        <v>11</v>
      </c>
      <c r="C5" s="1004" t="s">
        <v>233</v>
      </c>
      <c r="D5" s="1005"/>
      <c r="E5" s="1006"/>
      <c r="F5" s="1010" t="s">
        <v>322</v>
      </c>
      <c r="G5" s="1010"/>
      <c r="H5" s="1010"/>
      <c r="I5" s="1010"/>
      <c r="J5" s="1010"/>
      <c r="K5" s="1010"/>
      <c r="L5" s="1010"/>
      <c r="M5" s="1010"/>
      <c r="N5" s="1011"/>
      <c r="O5" s="998" t="s">
        <v>327</v>
      </c>
      <c r="P5" s="1012" t="s">
        <v>324</v>
      </c>
      <c r="Q5" s="1013"/>
      <c r="R5" s="1014"/>
      <c r="S5" s="1015" t="s">
        <v>393</v>
      </c>
      <c r="T5" s="1013"/>
      <c r="U5" s="1014"/>
      <c r="V5" s="987" t="s">
        <v>326</v>
      </c>
    </row>
    <row r="6" spans="2:22" ht="20.100000000000001" customHeight="1">
      <c r="B6" s="1002"/>
      <c r="C6" s="1007"/>
      <c r="D6" s="1008"/>
      <c r="E6" s="1009"/>
      <c r="F6" s="990" t="s">
        <v>234</v>
      </c>
      <c r="G6" s="991"/>
      <c r="H6" s="991"/>
      <c r="I6" s="992"/>
      <c r="J6" s="993" t="s">
        <v>235</v>
      </c>
      <c r="K6" s="994"/>
      <c r="L6" s="994"/>
      <c r="M6" s="995"/>
      <c r="N6" s="614" t="s">
        <v>236</v>
      </c>
      <c r="O6" s="999"/>
      <c r="P6" s="996" t="s">
        <v>253</v>
      </c>
      <c r="Q6" s="1018" t="s">
        <v>237</v>
      </c>
      <c r="R6" s="1020" t="s">
        <v>254</v>
      </c>
      <c r="S6" s="616" t="s">
        <v>238</v>
      </c>
      <c r="T6" s="1016" t="s">
        <v>325</v>
      </c>
      <c r="U6" s="1017"/>
      <c r="V6" s="988"/>
    </row>
    <row r="7" spans="2:22" s="409" customFormat="1" ht="57" customHeight="1" thickBot="1">
      <c r="B7" s="1003"/>
      <c r="C7" s="398" t="s">
        <v>298</v>
      </c>
      <c r="D7" s="615" t="s">
        <v>239</v>
      </c>
      <c r="E7" s="400" t="s">
        <v>299</v>
      </c>
      <c r="F7" s="401" t="s">
        <v>244</v>
      </c>
      <c r="G7" s="402" t="s">
        <v>258</v>
      </c>
      <c r="H7" s="403" t="s">
        <v>256</v>
      </c>
      <c r="I7" s="404" t="s">
        <v>300</v>
      </c>
      <c r="J7" s="401" t="s">
        <v>244</v>
      </c>
      <c r="K7" s="405" t="s">
        <v>255</v>
      </c>
      <c r="L7" s="403" t="s">
        <v>257</v>
      </c>
      <c r="M7" s="404" t="s">
        <v>300</v>
      </c>
      <c r="N7" s="406" t="s">
        <v>240</v>
      </c>
      <c r="O7" s="1000"/>
      <c r="P7" s="997"/>
      <c r="Q7" s="1019"/>
      <c r="R7" s="1021"/>
      <c r="S7" s="407" t="s">
        <v>390</v>
      </c>
      <c r="T7" s="404" t="s">
        <v>391</v>
      </c>
      <c r="U7" s="408" t="s">
        <v>323</v>
      </c>
      <c r="V7" s="989"/>
    </row>
    <row r="8" spans="2:22" ht="30" customHeight="1">
      <c r="B8" s="410" t="s">
        <v>301</v>
      </c>
      <c r="C8" s="620">
        <v>300</v>
      </c>
      <c r="D8" s="621">
        <v>40</v>
      </c>
      <c r="E8" s="622">
        <f>IF(D8="","",C8*D8/1000)</f>
        <v>12</v>
      </c>
      <c r="F8" s="623" t="s">
        <v>319</v>
      </c>
      <c r="G8" s="624">
        <v>200</v>
      </c>
      <c r="H8" s="625">
        <v>28.3</v>
      </c>
      <c r="I8" s="626">
        <f>IF(H8="","",ROUNDDOWN(G8*H8*3^(1/2)/1000,2))</f>
        <v>9.8000000000000007</v>
      </c>
      <c r="J8" s="623" t="s">
        <v>319</v>
      </c>
      <c r="K8" s="669" t="s">
        <v>748</v>
      </c>
      <c r="L8" s="625">
        <v>20</v>
      </c>
      <c r="M8" s="626">
        <f>IF(L8="","",ROUNDDOWN(K8*L8*3^(1/2)/1000,2))</f>
        <v>3.46</v>
      </c>
      <c r="N8" s="627" t="s">
        <v>320</v>
      </c>
      <c r="O8" s="628">
        <f>IF(E8="","",E8/I8*100)</f>
        <v>122.44897959183672</v>
      </c>
      <c r="P8" s="629">
        <v>10</v>
      </c>
      <c r="Q8" s="630">
        <v>1</v>
      </c>
      <c r="R8" s="631">
        <f>IF(Q8="","",P8*Q8)</f>
        <v>10</v>
      </c>
      <c r="S8" s="1024" t="s">
        <v>3315</v>
      </c>
      <c r="T8" s="1026" t="s">
        <v>3316</v>
      </c>
      <c r="U8" s="1028">
        <v>6.4</v>
      </c>
      <c r="V8" s="1022" t="s">
        <v>3317</v>
      </c>
    </row>
    <row r="9" spans="2:22" ht="30" customHeight="1">
      <c r="B9" s="415" t="s">
        <v>302</v>
      </c>
      <c r="C9" s="632">
        <v>300</v>
      </c>
      <c r="D9" s="633">
        <v>40</v>
      </c>
      <c r="E9" s="634">
        <f t="shared" ref="E9:E25" si="0">IF(D9="","",C9*D9/1000)</f>
        <v>12</v>
      </c>
      <c r="F9" s="623" t="s">
        <v>319</v>
      </c>
      <c r="G9" s="624">
        <v>200</v>
      </c>
      <c r="H9" s="625">
        <v>28.3</v>
      </c>
      <c r="I9" s="635">
        <f t="shared" ref="I9:I25" si="1">IF(H9="","",ROUNDDOWN(G9*H9*3^(1/2)/1000,2))</f>
        <v>9.8000000000000007</v>
      </c>
      <c r="J9" s="623" t="s">
        <v>319</v>
      </c>
      <c r="K9" s="624">
        <v>100</v>
      </c>
      <c r="L9" s="625">
        <v>20</v>
      </c>
      <c r="M9" s="635">
        <f t="shared" ref="M9:M25" si="2">IF(L9="","",ROUNDDOWN(K9*L9*3^(1/2)/1000,2))</f>
        <v>3.46</v>
      </c>
      <c r="N9" s="627" t="s">
        <v>320</v>
      </c>
      <c r="O9" s="628">
        <f>IF(E9="","",E9/I9*100)</f>
        <v>122.44897959183672</v>
      </c>
      <c r="P9" s="636">
        <v>10</v>
      </c>
      <c r="Q9" s="637">
        <v>1</v>
      </c>
      <c r="R9" s="638">
        <f t="shared" ref="R9:R26" si="3">IF(Q9="","",P9*Q9)</f>
        <v>10</v>
      </c>
      <c r="S9" s="1025"/>
      <c r="T9" s="1027"/>
      <c r="U9" s="1029"/>
      <c r="V9" s="1023"/>
    </row>
    <row r="10" spans="2:22" ht="30" customHeight="1">
      <c r="B10" s="415" t="s">
        <v>303</v>
      </c>
      <c r="C10" s="642">
        <v>300</v>
      </c>
      <c r="D10" s="633">
        <v>40</v>
      </c>
      <c r="E10" s="634">
        <f t="shared" si="0"/>
        <v>12</v>
      </c>
      <c r="F10" s="623" t="s">
        <v>319</v>
      </c>
      <c r="G10" s="624">
        <v>200</v>
      </c>
      <c r="H10" s="625">
        <v>28.3</v>
      </c>
      <c r="I10" s="635">
        <f t="shared" si="1"/>
        <v>9.8000000000000007</v>
      </c>
      <c r="J10" s="623" t="s">
        <v>319</v>
      </c>
      <c r="K10" s="624">
        <v>100</v>
      </c>
      <c r="L10" s="625">
        <v>20</v>
      </c>
      <c r="M10" s="635">
        <f t="shared" si="2"/>
        <v>3.46</v>
      </c>
      <c r="N10" s="627" t="s">
        <v>320</v>
      </c>
      <c r="O10" s="628">
        <f t="shared" ref="O10:O25" si="4">IF(E10="","",E10/I10*100)</f>
        <v>122.44897959183672</v>
      </c>
      <c r="P10" s="670"/>
      <c r="Q10" s="671"/>
      <c r="R10" s="672" t="str">
        <f>IF(Q10="","",P10*Q10)</f>
        <v/>
      </c>
      <c r="S10" s="639" t="s">
        <v>3315</v>
      </c>
      <c r="T10" s="673"/>
      <c r="U10" s="672"/>
      <c r="V10" s="675" t="s">
        <v>3318</v>
      </c>
    </row>
    <row r="11" spans="2:22" ht="30" customHeight="1">
      <c r="B11" s="415" t="s">
        <v>304</v>
      </c>
      <c r="C11" s="642">
        <v>300</v>
      </c>
      <c r="D11" s="633">
        <v>40</v>
      </c>
      <c r="E11" s="634">
        <f t="shared" si="0"/>
        <v>12</v>
      </c>
      <c r="F11" s="623" t="s">
        <v>319</v>
      </c>
      <c r="G11" s="624">
        <v>200</v>
      </c>
      <c r="H11" s="625">
        <v>28.3</v>
      </c>
      <c r="I11" s="635">
        <f t="shared" si="1"/>
        <v>9.8000000000000007</v>
      </c>
      <c r="J11" s="623" t="s">
        <v>319</v>
      </c>
      <c r="K11" s="624">
        <v>100</v>
      </c>
      <c r="L11" s="625">
        <v>20</v>
      </c>
      <c r="M11" s="635">
        <f t="shared" si="2"/>
        <v>3.46</v>
      </c>
      <c r="N11" s="627" t="s">
        <v>320</v>
      </c>
      <c r="O11" s="628">
        <f t="shared" si="4"/>
        <v>122.44897959183672</v>
      </c>
      <c r="P11" s="670"/>
      <c r="Q11" s="671"/>
      <c r="R11" s="672" t="str">
        <f t="shared" si="3"/>
        <v/>
      </c>
      <c r="S11" s="639" t="s">
        <v>3315</v>
      </c>
      <c r="T11" s="673"/>
      <c r="U11" s="674"/>
      <c r="V11" s="675" t="s">
        <v>3318</v>
      </c>
    </row>
    <row r="12" spans="2:22" ht="30" customHeight="1">
      <c r="B12" s="415" t="s">
        <v>305</v>
      </c>
      <c r="C12" s="632">
        <v>300</v>
      </c>
      <c r="D12" s="633">
        <v>40</v>
      </c>
      <c r="E12" s="634">
        <f t="shared" si="0"/>
        <v>12</v>
      </c>
      <c r="F12" s="623" t="s">
        <v>319</v>
      </c>
      <c r="G12" s="624">
        <v>200</v>
      </c>
      <c r="H12" s="625">
        <v>28.3</v>
      </c>
      <c r="I12" s="635">
        <f t="shared" si="1"/>
        <v>9.8000000000000007</v>
      </c>
      <c r="J12" s="623" t="s">
        <v>319</v>
      </c>
      <c r="K12" s="624">
        <v>100</v>
      </c>
      <c r="L12" s="625">
        <v>20</v>
      </c>
      <c r="M12" s="635">
        <f t="shared" si="2"/>
        <v>3.46</v>
      </c>
      <c r="N12" s="627" t="s">
        <v>320</v>
      </c>
      <c r="O12" s="628">
        <f t="shared" si="4"/>
        <v>122.44897959183672</v>
      </c>
      <c r="P12" s="670"/>
      <c r="Q12" s="671"/>
      <c r="R12" s="672" t="str">
        <f t="shared" si="3"/>
        <v/>
      </c>
      <c r="S12" s="639" t="s">
        <v>3315</v>
      </c>
      <c r="T12" s="673"/>
      <c r="U12" s="674"/>
      <c r="V12" s="675" t="s">
        <v>3318</v>
      </c>
    </row>
    <row r="13" spans="2:22" ht="30" customHeight="1">
      <c r="B13" s="415" t="s">
        <v>306</v>
      </c>
      <c r="C13" s="642">
        <v>300</v>
      </c>
      <c r="D13" s="633">
        <v>40</v>
      </c>
      <c r="E13" s="634">
        <f t="shared" si="0"/>
        <v>12</v>
      </c>
      <c r="F13" s="623" t="s">
        <v>319</v>
      </c>
      <c r="G13" s="624">
        <v>200</v>
      </c>
      <c r="H13" s="625">
        <v>28.3</v>
      </c>
      <c r="I13" s="635">
        <f t="shared" si="1"/>
        <v>9.8000000000000007</v>
      </c>
      <c r="J13" s="623" t="s">
        <v>319</v>
      </c>
      <c r="K13" s="624">
        <v>100</v>
      </c>
      <c r="L13" s="625">
        <v>20</v>
      </c>
      <c r="M13" s="635">
        <f t="shared" si="2"/>
        <v>3.46</v>
      </c>
      <c r="N13" s="627" t="s">
        <v>320</v>
      </c>
      <c r="O13" s="628">
        <f t="shared" si="4"/>
        <v>122.44897959183672</v>
      </c>
      <c r="P13" s="670"/>
      <c r="Q13" s="671"/>
      <c r="R13" s="672" t="str">
        <f t="shared" si="3"/>
        <v/>
      </c>
      <c r="S13" s="639" t="s">
        <v>3315</v>
      </c>
      <c r="T13" s="673"/>
      <c r="U13" s="674"/>
      <c r="V13" s="675" t="s">
        <v>3318</v>
      </c>
    </row>
    <row r="14" spans="2:22" ht="30" customHeight="1">
      <c r="B14" s="415" t="s">
        <v>307</v>
      </c>
      <c r="C14" s="643">
        <v>300</v>
      </c>
      <c r="D14" s="633">
        <v>40</v>
      </c>
      <c r="E14" s="634">
        <f t="shared" si="0"/>
        <v>12</v>
      </c>
      <c r="F14" s="623" t="s">
        <v>319</v>
      </c>
      <c r="G14" s="624">
        <v>200</v>
      </c>
      <c r="H14" s="625">
        <v>28.3</v>
      </c>
      <c r="I14" s="635">
        <f t="shared" si="1"/>
        <v>9.8000000000000007</v>
      </c>
      <c r="J14" s="623" t="s">
        <v>319</v>
      </c>
      <c r="K14" s="624">
        <v>100</v>
      </c>
      <c r="L14" s="625">
        <v>20</v>
      </c>
      <c r="M14" s="635">
        <f t="shared" si="2"/>
        <v>3.46</v>
      </c>
      <c r="N14" s="627" t="s">
        <v>320</v>
      </c>
      <c r="O14" s="628">
        <f t="shared" si="4"/>
        <v>122.44897959183672</v>
      </c>
      <c r="P14" s="670"/>
      <c r="Q14" s="671"/>
      <c r="R14" s="672" t="str">
        <f t="shared" si="3"/>
        <v/>
      </c>
      <c r="S14" s="639" t="s">
        <v>3315</v>
      </c>
      <c r="T14" s="673"/>
      <c r="U14" s="674"/>
      <c r="V14" s="675" t="s">
        <v>3318</v>
      </c>
    </row>
    <row r="15" spans="2:22" ht="30" customHeight="1">
      <c r="B15" s="415" t="s">
        <v>308</v>
      </c>
      <c r="C15" s="644">
        <v>300</v>
      </c>
      <c r="D15" s="633">
        <v>40</v>
      </c>
      <c r="E15" s="634">
        <f t="shared" si="0"/>
        <v>12</v>
      </c>
      <c r="F15" s="623" t="s">
        <v>319</v>
      </c>
      <c r="G15" s="624">
        <v>200</v>
      </c>
      <c r="H15" s="625">
        <v>28.3</v>
      </c>
      <c r="I15" s="635">
        <f t="shared" si="1"/>
        <v>9.8000000000000007</v>
      </c>
      <c r="J15" s="623" t="s">
        <v>319</v>
      </c>
      <c r="K15" s="624">
        <v>100</v>
      </c>
      <c r="L15" s="625">
        <v>20</v>
      </c>
      <c r="M15" s="635">
        <f t="shared" si="2"/>
        <v>3.46</v>
      </c>
      <c r="N15" s="627" t="s">
        <v>320</v>
      </c>
      <c r="O15" s="628">
        <f t="shared" si="4"/>
        <v>122.44897959183672</v>
      </c>
      <c r="P15" s="670"/>
      <c r="Q15" s="671"/>
      <c r="R15" s="672" t="str">
        <f t="shared" si="3"/>
        <v/>
      </c>
      <c r="S15" s="639" t="s">
        <v>3315</v>
      </c>
      <c r="T15" s="673"/>
      <c r="U15" s="674"/>
      <c r="V15" s="675" t="s">
        <v>3318</v>
      </c>
    </row>
    <row r="16" spans="2:22" ht="30" customHeight="1">
      <c r="B16" s="415" t="s">
        <v>309</v>
      </c>
      <c r="C16" s="644">
        <v>300</v>
      </c>
      <c r="D16" s="633">
        <v>40</v>
      </c>
      <c r="E16" s="634">
        <f t="shared" si="0"/>
        <v>12</v>
      </c>
      <c r="F16" s="623" t="s">
        <v>319</v>
      </c>
      <c r="G16" s="624">
        <v>200</v>
      </c>
      <c r="H16" s="625">
        <v>28.3</v>
      </c>
      <c r="I16" s="635">
        <f t="shared" si="1"/>
        <v>9.8000000000000007</v>
      </c>
      <c r="J16" s="623" t="s">
        <v>319</v>
      </c>
      <c r="K16" s="624">
        <v>100</v>
      </c>
      <c r="L16" s="625">
        <v>20</v>
      </c>
      <c r="M16" s="635">
        <f t="shared" si="2"/>
        <v>3.46</v>
      </c>
      <c r="N16" s="627" t="s">
        <v>320</v>
      </c>
      <c r="O16" s="628">
        <f t="shared" si="4"/>
        <v>122.44897959183672</v>
      </c>
      <c r="P16" s="670"/>
      <c r="Q16" s="671"/>
      <c r="R16" s="672" t="str">
        <f t="shared" si="3"/>
        <v/>
      </c>
      <c r="S16" s="639" t="s">
        <v>3315</v>
      </c>
      <c r="T16" s="673"/>
      <c r="U16" s="674"/>
      <c r="V16" s="675" t="s">
        <v>3318</v>
      </c>
    </row>
    <row r="17" spans="2:22" ht="30" customHeight="1">
      <c r="B17" s="415" t="s">
        <v>310</v>
      </c>
      <c r="C17" s="642">
        <v>300</v>
      </c>
      <c r="D17" s="633">
        <v>40</v>
      </c>
      <c r="E17" s="634">
        <f t="shared" si="0"/>
        <v>12</v>
      </c>
      <c r="F17" s="623" t="s">
        <v>319</v>
      </c>
      <c r="G17" s="624">
        <v>200</v>
      </c>
      <c r="H17" s="625">
        <v>28.3</v>
      </c>
      <c r="I17" s="635">
        <f t="shared" si="1"/>
        <v>9.8000000000000007</v>
      </c>
      <c r="J17" s="623" t="s">
        <v>319</v>
      </c>
      <c r="K17" s="624">
        <v>100</v>
      </c>
      <c r="L17" s="625">
        <v>20</v>
      </c>
      <c r="M17" s="635">
        <f t="shared" si="2"/>
        <v>3.46</v>
      </c>
      <c r="N17" s="627" t="s">
        <v>320</v>
      </c>
      <c r="O17" s="628">
        <f t="shared" si="4"/>
        <v>122.44897959183672</v>
      </c>
      <c r="P17" s="670"/>
      <c r="Q17" s="671"/>
      <c r="R17" s="672" t="str">
        <f t="shared" si="3"/>
        <v/>
      </c>
      <c r="S17" s="639" t="s">
        <v>3315</v>
      </c>
      <c r="T17" s="673"/>
      <c r="U17" s="674"/>
      <c r="V17" s="675" t="s">
        <v>3318</v>
      </c>
    </row>
    <row r="18" spans="2:22" ht="30" customHeight="1">
      <c r="B18" s="415" t="s">
        <v>311</v>
      </c>
      <c r="C18" s="642">
        <v>300</v>
      </c>
      <c r="D18" s="633">
        <v>40</v>
      </c>
      <c r="E18" s="634">
        <f t="shared" si="0"/>
        <v>12</v>
      </c>
      <c r="F18" s="623" t="s">
        <v>319</v>
      </c>
      <c r="G18" s="624">
        <v>200</v>
      </c>
      <c r="H18" s="625">
        <v>28.3</v>
      </c>
      <c r="I18" s="635">
        <f t="shared" si="1"/>
        <v>9.8000000000000007</v>
      </c>
      <c r="J18" s="623" t="s">
        <v>319</v>
      </c>
      <c r="K18" s="624">
        <v>100</v>
      </c>
      <c r="L18" s="625">
        <v>20</v>
      </c>
      <c r="M18" s="635">
        <f t="shared" si="2"/>
        <v>3.46</v>
      </c>
      <c r="N18" s="627" t="s">
        <v>320</v>
      </c>
      <c r="O18" s="628">
        <f t="shared" si="4"/>
        <v>122.44897959183672</v>
      </c>
      <c r="P18" s="670"/>
      <c r="Q18" s="671"/>
      <c r="R18" s="672" t="str">
        <f t="shared" si="3"/>
        <v/>
      </c>
      <c r="S18" s="639" t="s">
        <v>3315</v>
      </c>
      <c r="T18" s="673"/>
      <c r="U18" s="674"/>
      <c r="V18" s="675" t="s">
        <v>3318</v>
      </c>
    </row>
    <row r="19" spans="2:22" ht="30" customHeight="1">
      <c r="B19" s="415" t="s">
        <v>312</v>
      </c>
      <c r="C19" s="642">
        <v>300</v>
      </c>
      <c r="D19" s="633">
        <v>40</v>
      </c>
      <c r="E19" s="634">
        <f t="shared" si="0"/>
        <v>12</v>
      </c>
      <c r="F19" s="623" t="s">
        <v>319</v>
      </c>
      <c r="G19" s="624">
        <v>200</v>
      </c>
      <c r="H19" s="625">
        <v>28.3</v>
      </c>
      <c r="I19" s="635">
        <f t="shared" si="1"/>
        <v>9.8000000000000007</v>
      </c>
      <c r="J19" s="623" t="s">
        <v>319</v>
      </c>
      <c r="K19" s="624">
        <v>100</v>
      </c>
      <c r="L19" s="625">
        <v>20</v>
      </c>
      <c r="M19" s="635">
        <f t="shared" si="2"/>
        <v>3.46</v>
      </c>
      <c r="N19" s="627" t="s">
        <v>320</v>
      </c>
      <c r="O19" s="628">
        <f t="shared" si="4"/>
        <v>122.44897959183672</v>
      </c>
      <c r="P19" s="670"/>
      <c r="Q19" s="671"/>
      <c r="R19" s="672" t="str">
        <f t="shared" si="3"/>
        <v/>
      </c>
      <c r="S19" s="639" t="s">
        <v>3315</v>
      </c>
      <c r="T19" s="673"/>
      <c r="U19" s="674"/>
      <c r="V19" s="675" t="s">
        <v>3318</v>
      </c>
    </row>
    <row r="20" spans="2:22" ht="30" customHeight="1">
      <c r="B20" s="415" t="s">
        <v>313</v>
      </c>
      <c r="C20" s="642">
        <v>300</v>
      </c>
      <c r="D20" s="633">
        <v>40</v>
      </c>
      <c r="E20" s="634">
        <f t="shared" si="0"/>
        <v>12</v>
      </c>
      <c r="F20" s="623" t="s">
        <v>319</v>
      </c>
      <c r="G20" s="624">
        <v>200</v>
      </c>
      <c r="H20" s="625">
        <v>28.3</v>
      </c>
      <c r="I20" s="635">
        <f t="shared" si="1"/>
        <v>9.8000000000000007</v>
      </c>
      <c r="J20" s="623" t="s">
        <v>319</v>
      </c>
      <c r="K20" s="624">
        <v>100</v>
      </c>
      <c r="L20" s="625">
        <v>20</v>
      </c>
      <c r="M20" s="635">
        <f t="shared" si="2"/>
        <v>3.46</v>
      </c>
      <c r="N20" s="627" t="s">
        <v>320</v>
      </c>
      <c r="O20" s="628">
        <f t="shared" si="4"/>
        <v>122.44897959183672</v>
      </c>
      <c r="P20" s="670"/>
      <c r="Q20" s="671"/>
      <c r="R20" s="672" t="str">
        <f t="shared" si="3"/>
        <v/>
      </c>
      <c r="S20" s="639" t="s">
        <v>3315</v>
      </c>
      <c r="T20" s="673"/>
      <c r="U20" s="674"/>
      <c r="V20" s="675" t="s">
        <v>3318</v>
      </c>
    </row>
    <row r="21" spans="2:22" ht="30" customHeight="1">
      <c r="B21" s="415" t="s">
        <v>314</v>
      </c>
      <c r="C21" s="642">
        <v>300</v>
      </c>
      <c r="D21" s="633">
        <v>40</v>
      </c>
      <c r="E21" s="634">
        <f t="shared" si="0"/>
        <v>12</v>
      </c>
      <c r="F21" s="623" t="s">
        <v>319</v>
      </c>
      <c r="G21" s="624">
        <v>200</v>
      </c>
      <c r="H21" s="625">
        <v>28.3</v>
      </c>
      <c r="I21" s="635">
        <f t="shared" si="1"/>
        <v>9.8000000000000007</v>
      </c>
      <c r="J21" s="623" t="s">
        <v>319</v>
      </c>
      <c r="K21" s="624">
        <v>100</v>
      </c>
      <c r="L21" s="625">
        <v>20</v>
      </c>
      <c r="M21" s="635">
        <f t="shared" si="2"/>
        <v>3.46</v>
      </c>
      <c r="N21" s="627" t="s">
        <v>320</v>
      </c>
      <c r="O21" s="628">
        <f t="shared" si="4"/>
        <v>122.44897959183672</v>
      </c>
      <c r="P21" s="670"/>
      <c r="Q21" s="671"/>
      <c r="R21" s="672" t="str">
        <f t="shared" si="3"/>
        <v/>
      </c>
      <c r="S21" s="639" t="s">
        <v>3315</v>
      </c>
      <c r="T21" s="673"/>
      <c r="U21" s="674"/>
      <c r="V21" s="675" t="s">
        <v>3318</v>
      </c>
    </row>
    <row r="22" spans="2:22" ht="30" customHeight="1">
      <c r="B22" s="415" t="s">
        <v>315</v>
      </c>
      <c r="C22" s="642">
        <v>300</v>
      </c>
      <c r="D22" s="633">
        <v>40</v>
      </c>
      <c r="E22" s="634">
        <f t="shared" si="0"/>
        <v>12</v>
      </c>
      <c r="F22" s="623" t="s">
        <v>319</v>
      </c>
      <c r="G22" s="624">
        <v>200</v>
      </c>
      <c r="H22" s="625">
        <v>28.3</v>
      </c>
      <c r="I22" s="635">
        <f t="shared" si="1"/>
        <v>9.8000000000000007</v>
      </c>
      <c r="J22" s="623" t="s">
        <v>319</v>
      </c>
      <c r="K22" s="624">
        <v>100</v>
      </c>
      <c r="L22" s="625">
        <v>20</v>
      </c>
      <c r="M22" s="635">
        <f t="shared" si="2"/>
        <v>3.46</v>
      </c>
      <c r="N22" s="627" t="s">
        <v>320</v>
      </c>
      <c r="O22" s="628">
        <f t="shared" si="4"/>
        <v>122.44897959183672</v>
      </c>
      <c r="P22" s="670"/>
      <c r="Q22" s="671"/>
      <c r="R22" s="672" t="str">
        <f t="shared" si="3"/>
        <v/>
      </c>
      <c r="S22" s="639" t="s">
        <v>3315</v>
      </c>
      <c r="T22" s="673"/>
      <c r="U22" s="674"/>
      <c r="V22" s="675" t="s">
        <v>3318</v>
      </c>
    </row>
    <row r="23" spans="2:22" ht="30" customHeight="1">
      <c r="B23" s="415" t="s">
        <v>316</v>
      </c>
      <c r="C23" s="642">
        <v>300</v>
      </c>
      <c r="D23" s="633">
        <v>40</v>
      </c>
      <c r="E23" s="634">
        <f t="shared" si="0"/>
        <v>12</v>
      </c>
      <c r="F23" s="623" t="s">
        <v>319</v>
      </c>
      <c r="G23" s="624">
        <v>200</v>
      </c>
      <c r="H23" s="625">
        <v>28.3</v>
      </c>
      <c r="I23" s="635">
        <f t="shared" si="1"/>
        <v>9.8000000000000007</v>
      </c>
      <c r="J23" s="623" t="s">
        <v>319</v>
      </c>
      <c r="K23" s="624">
        <v>100</v>
      </c>
      <c r="L23" s="625">
        <v>20</v>
      </c>
      <c r="M23" s="635">
        <f t="shared" si="2"/>
        <v>3.46</v>
      </c>
      <c r="N23" s="627" t="s">
        <v>320</v>
      </c>
      <c r="O23" s="628">
        <f t="shared" si="4"/>
        <v>122.44897959183672</v>
      </c>
      <c r="P23" s="670"/>
      <c r="Q23" s="671"/>
      <c r="R23" s="672" t="str">
        <f t="shared" si="3"/>
        <v/>
      </c>
      <c r="S23" s="639" t="s">
        <v>3315</v>
      </c>
      <c r="T23" s="673"/>
      <c r="U23" s="674"/>
      <c r="V23" s="675" t="s">
        <v>3318</v>
      </c>
    </row>
    <row r="24" spans="2:22" ht="30" customHeight="1">
      <c r="B24" s="415" t="s">
        <v>317</v>
      </c>
      <c r="C24" s="642">
        <v>300</v>
      </c>
      <c r="D24" s="633">
        <v>40</v>
      </c>
      <c r="E24" s="634">
        <f t="shared" si="0"/>
        <v>12</v>
      </c>
      <c r="F24" s="623" t="s">
        <v>319</v>
      </c>
      <c r="G24" s="624">
        <v>200</v>
      </c>
      <c r="H24" s="625">
        <v>28.3</v>
      </c>
      <c r="I24" s="635">
        <f t="shared" si="1"/>
        <v>9.8000000000000007</v>
      </c>
      <c r="J24" s="623" t="s">
        <v>319</v>
      </c>
      <c r="K24" s="624">
        <v>100</v>
      </c>
      <c r="L24" s="625">
        <v>20</v>
      </c>
      <c r="M24" s="635">
        <f t="shared" si="2"/>
        <v>3.46</v>
      </c>
      <c r="N24" s="627" t="s">
        <v>320</v>
      </c>
      <c r="O24" s="628">
        <f t="shared" si="4"/>
        <v>122.44897959183672</v>
      </c>
      <c r="P24" s="670"/>
      <c r="Q24" s="671"/>
      <c r="R24" s="672" t="str">
        <f t="shared" si="3"/>
        <v/>
      </c>
      <c r="S24" s="639" t="s">
        <v>3315</v>
      </c>
      <c r="T24" s="673"/>
      <c r="U24" s="674"/>
      <c r="V24" s="675" t="s">
        <v>3318</v>
      </c>
    </row>
    <row r="25" spans="2:22" ht="30" customHeight="1">
      <c r="B25" s="415" t="s">
        <v>318</v>
      </c>
      <c r="C25" s="642">
        <v>300</v>
      </c>
      <c r="D25" s="633">
        <v>40</v>
      </c>
      <c r="E25" s="634">
        <f t="shared" si="0"/>
        <v>12</v>
      </c>
      <c r="F25" s="623" t="s">
        <v>319</v>
      </c>
      <c r="G25" s="624">
        <v>200</v>
      </c>
      <c r="H25" s="625">
        <v>28.3</v>
      </c>
      <c r="I25" s="635">
        <f t="shared" si="1"/>
        <v>9.8000000000000007</v>
      </c>
      <c r="J25" s="623" t="s">
        <v>319</v>
      </c>
      <c r="K25" s="624">
        <v>100</v>
      </c>
      <c r="L25" s="625">
        <v>20</v>
      </c>
      <c r="M25" s="635">
        <f t="shared" si="2"/>
        <v>3.46</v>
      </c>
      <c r="N25" s="627" t="s">
        <v>320</v>
      </c>
      <c r="O25" s="628">
        <f t="shared" si="4"/>
        <v>122.44897959183672</v>
      </c>
      <c r="P25" s="670"/>
      <c r="Q25" s="671"/>
      <c r="R25" s="672" t="str">
        <f t="shared" si="3"/>
        <v/>
      </c>
      <c r="S25" s="639" t="s">
        <v>3315</v>
      </c>
      <c r="T25" s="673"/>
      <c r="U25" s="674"/>
      <c r="V25" s="675" t="s">
        <v>3318</v>
      </c>
    </row>
    <row r="26" spans="2:22" ht="30" customHeight="1">
      <c r="B26" s="415"/>
      <c r="C26" s="642"/>
      <c r="D26" s="633"/>
      <c r="E26" s="634" t="str">
        <f>IF(D26="","",C26*D26/1000)</f>
        <v/>
      </c>
      <c r="F26" s="645"/>
      <c r="G26" s="645"/>
      <c r="H26" s="633"/>
      <c r="I26" s="646"/>
      <c r="J26" s="640"/>
      <c r="K26" s="646"/>
      <c r="L26" s="646"/>
      <c r="M26" s="647"/>
      <c r="N26" s="627"/>
      <c r="O26" s="648"/>
      <c r="P26" s="636"/>
      <c r="Q26" s="637"/>
      <c r="R26" s="638" t="str">
        <f t="shared" si="3"/>
        <v/>
      </c>
      <c r="S26" s="639"/>
      <c r="T26" s="673"/>
      <c r="U26" s="674"/>
      <c r="V26" s="641"/>
    </row>
    <row r="27" spans="2:22" ht="30" customHeight="1" thickBot="1">
      <c r="B27" s="422" t="s">
        <v>31</v>
      </c>
      <c r="C27" s="649" t="s">
        <v>198</v>
      </c>
      <c r="D27" s="650" t="s">
        <v>198</v>
      </c>
      <c r="E27" s="651">
        <f>SUM(E8:E26)</f>
        <v>216</v>
      </c>
      <c r="F27" s="652" t="s">
        <v>198</v>
      </c>
      <c r="G27" s="652" t="s">
        <v>198</v>
      </c>
      <c r="H27" s="650" t="s">
        <v>198</v>
      </c>
      <c r="I27" s="653">
        <f>SUM(I8:I26)</f>
        <v>176.40000000000003</v>
      </c>
      <c r="J27" s="654" t="s">
        <v>198</v>
      </c>
      <c r="K27" s="654" t="s">
        <v>198</v>
      </c>
      <c r="L27" s="654" t="s">
        <v>198</v>
      </c>
      <c r="M27" s="655">
        <f>SUM(M8:M26)</f>
        <v>62.280000000000008</v>
      </c>
      <c r="N27" s="656" t="s">
        <v>198</v>
      </c>
      <c r="O27" s="657">
        <f>IF(O8="","",E27/I27*100)</f>
        <v>122.44897959183672</v>
      </c>
      <c r="P27" s="658" t="s">
        <v>198</v>
      </c>
      <c r="Q27" s="659" t="s">
        <v>198</v>
      </c>
      <c r="R27" s="660">
        <f>SUM(R8:R26)</f>
        <v>20</v>
      </c>
      <c r="S27" s="661" t="s">
        <v>198</v>
      </c>
      <c r="T27" s="654" t="s">
        <v>198</v>
      </c>
      <c r="U27" s="660">
        <f>SUM(U8:U26)</f>
        <v>6.4</v>
      </c>
      <c r="V27" s="662"/>
    </row>
    <row r="28" spans="2:22" ht="20.100000000000001" customHeight="1">
      <c r="B28" s="392"/>
      <c r="C28" s="663"/>
      <c r="D28" s="664"/>
      <c r="E28" s="664"/>
      <c r="F28" s="663"/>
      <c r="G28" s="663"/>
      <c r="H28" s="663"/>
      <c r="I28" s="665"/>
      <c r="J28" s="666"/>
      <c r="K28" s="667"/>
      <c r="L28" s="667"/>
      <c r="M28" s="667"/>
      <c r="N28" s="666"/>
      <c r="O28" s="666"/>
      <c r="P28" s="666"/>
      <c r="Q28" s="666"/>
      <c r="R28" s="666"/>
      <c r="S28" s="667"/>
      <c r="T28" s="666"/>
      <c r="U28" s="668"/>
      <c r="V28" s="667"/>
    </row>
    <row r="29" spans="2:22" ht="20.100000000000001" customHeight="1">
      <c r="B29" s="392"/>
      <c r="C29" s="393"/>
      <c r="D29" s="393"/>
      <c r="E29" s="393"/>
      <c r="F29" s="395"/>
      <c r="G29" s="395"/>
      <c r="H29" s="395"/>
      <c r="I29" s="391"/>
      <c r="P29" s="388"/>
      <c r="S29" s="388" t="s">
        <v>392</v>
      </c>
    </row>
    <row r="30" spans="2:22" ht="20.100000000000001" customHeight="1">
      <c r="B30" s="392"/>
      <c r="C30" s="393"/>
      <c r="D30" s="393"/>
      <c r="E30" s="393"/>
      <c r="F30" s="395"/>
      <c r="G30" s="395"/>
      <c r="H30" s="395"/>
      <c r="I30" s="391"/>
      <c r="S30" s="388" t="s">
        <v>394</v>
      </c>
    </row>
    <row r="31" spans="2:22" ht="20.100000000000001" customHeight="1">
      <c r="B31" s="392"/>
      <c r="C31" s="395"/>
      <c r="D31" s="393"/>
      <c r="E31" s="393"/>
      <c r="F31" s="395"/>
      <c r="G31" s="395"/>
      <c r="H31" s="395"/>
      <c r="I31" s="391"/>
    </row>
    <row r="32" spans="2:22" ht="20.100000000000001" customHeight="1">
      <c r="B32" s="392"/>
      <c r="C32" s="393"/>
      <c r="D32" s="393"/>
      <c r="E32" s="393"/>
      <c r="F32" s="393"/>
      <c r="G32" s="393"/>
      <c r="H32" s="395"/>
      <c r="I32" s="391"/>
    </row>
    <row r="33" spans="2:18" ht="20.100000000000001" customHeight="1">
      <c r="F33" s="391"/>
      <c r="G33" s="391"/>
      <c r="H33" s="437"/>
      <c r="I33" s="437"/>
      <c r="J33" s="438"/>
      <c r="K33" s="437"/>
      <c r="L33" s="437"/>
      <c r="M33" s="437"/>
      <c r="N33" s="438"/>
      <c r="O33" s="438"/>
      <c r="P33" s="438"/>
      <c r="Q33" s="438"/>
      <c r="R33" s="438"/>
    </row>
    <row r="36" spans="2:18" ht="20.100000000000001" customHeight="1">
      <c r="F36" s="391"/>
      <c r="G36" s="391"/>
      <c r="H36" s="391"/>
    </row>
    <row r="37" spans="2:18" ht="20.100000000000001" customHeight="1">
      <c r="B37" s="392"/>
      <c r="C37" s="393"/>
      <c r="D37" s="393"/>
      <c r="E37" s="393"/>
      <c r="F37" s="393"/>
      <c r="G37" s="393"/>
      <c r="H37" s="393"/>
    </row>
    <row r="38" spans="2:18" ht="20.100000000000001" customHeight="1">
      <c r="B38" s="392"/>
      <c r="C38" s="393"/>
      <c r="D38" s="393"/>
      <c r="E38" s="393"/>
      <c r="F38" s="395"/>
      <c r="G38" s="395"/>
      <c r="H38" s="395"/>
    </row>
    <row r="39" spans="2:18" ht="20.100000000000001" customHeight="1">
      <c r="B39" s="392"/>
      <c r="C39" s="393"/>
      <c r="D39" s="393"/>
      <c r="E39" s="393"/>
      <c r="F39" s="395"/>
      <c r="G39" s="395"/>
      <c r="H39" s="395"/>
    </row>
    <row r="40" spans="2:18" ht="20.100000000000001" customHeight="1">
      <c r="B40" s="392"/>
      <c r="C40" s="393"/>
      <c r="D40" s="393"/>
      <c r="E40" s="393"/>
      <c r="F40" s="395"/>
      <c r="G40" s="395"/>
      <c r="H40" s="395"/>
    </row>
    <row r="41" spans="2:18" ht="20.100000000000001" customHeight="1">
      <c r="B41" s="392"/>
      <c r="C41" s="393"/>
      <c r="D41" s="393"/>
      <c r="E41" s="393"/>
      <c r="F41" s="395"/>
      <c r="G41" s="395"/>
      <c r="H41" s="395"/>
    </row>
    <row r="42" spans="2:18" ht="20.100000000000001" customHeight="1">
      <c r="B42" s="392"/>
      <c r="C42" s="395"/>
      <c r="D42" s="393"/>
      <c r="E42" s="393"/>
      <c r="F42" s="395"/>
      <c r="G42" s="395"/>
      <c r="H42" s="395"/>
    </row>
    <row r="43" spans="2:18" ht="20.100000000000001" customHeight="1">
      <c r="B43" s="392"/>
      <c r="C43" s="393"/>
      <c r="D43" s="393"/>
      <c r="E43" s="393"/>
      <c r="F43" s="395"/>
      <c r="G43" s="395"/>
      <c r="H43" s="395"/>
    </row>
    <row r="44" spans="2:18" ht="20.100000000000001" customHeight="1">
      <c r="B44" s="392"/>
      <c r="C44" s="393"/>
      <c r="D44" s="393"/>
      <c r="E44" s="393"/>
      <c r="F44" s="395"/>
      <c r="G44" s="395"/>
      <c r="H44" s="395"/>
    </row>
    <row r="45" spans="2:18" ht="20.100000000000001" customHeight="1">
      <c r="B45" s="392"/>
      <c r="C45" s="395"/>
      <c r="D45" s="393"/>
      <c r="E45" s="393"/>
      <c r="F45" s="395"/>
      <c r="G45" s="395"/>
      <c r="H45" s="395"/>
    </row>
    <row r="46" spans="2:18" ht="20.100000000000001" customHeight="1">
      <c r="B46" s="392"/>
      <c r="C46" s="393"/>
      <c r="D46" s="393"/>
      <c r="E46" s="393"/>
      <c r="F46" s="393"/>
      <c r="G46" s="393"/>
      <c r="H46" s="395"/>
      <c r="I46" s="391"/>
    </row>
    <row r="47" spans="2:18" ht="20.100000000000001" customHeight="1">
      <c r="F47" s="391"/>
      <c r="G47" s="391"/>
      <c r="H47" s="437"/>
      <c r="I47" s="437"/>
      <c r="J47" s="438"/>
      <c r="K47" s="437"/>
      <c r="L47" s="437"/>
      <c r="M47" s="437"/>
      <c r="N47" s="438"/>
      <c r="O47" s="438"/>
      <c r="P47" s="438"/>
      <c r="Q47" s="438"/>
      <c r="R47" s="438"/>
    </row>
  </sheetData>
  <mergeCells count="18">
    <mergeCell ref="V8:V9"/>
    <mergeCell ref="P6:P7"/>
    <mergeCell ref="Q6:Q7"/>
    <mergeCell ref="R6:R7"/>
    <mergeCell ref="T6:U6"/>
    <mergeCell ref="S8:S9"/>
    <mergeCell ref="T8:T9"/>
    <mergeCell ref="U8:U9"/>
    <mergeCell ref="S3:V3"/>
    <mergeCell ref="B5:B7"/>
    <mergeCell ref="C5:E6"/>
    <mergeCell ref="F5:N5"/>
    <mergeCell ref="O5:O7"/>
    <mergeCell ref="P5:R5"/>
    <mergeCell ref="S5:U5"/>
    <mergeCell ref="V5:V7"/>
    <mergeCell ref="F6:I6"/>
    <mergeCell ref="J6:M6"/>
  </mergeCells>
  <phoneticPr fontId="8"/>
  <conditionalFormatting sqref="S3:V3">
    <cfRule type="containsBlanks" dxfId="142" priority="1">
      <formula>LEN(TRIM(S3))=0</formula>
    </cfRule>
  </conditionalFormatting>
  <dataValidations count="4">
    <dataValidation type="list" imeMode="hiragana" allowBlank="1" showInputMessage="1" showErrorMessage="1" sqref="F8:F25 J8:J25" xr:uid="{224279C0-DF57-4DE1-AC3D-1DBAF8C79D52}">
      <formula1>"三相交流,単相交流"</formula1>
    </dataValidation>
    <dataValidation type="list" imeMode="hiragana" allowBlank="1" showInputMessage="1" showErrorMessage="1" sqref="N8:N26" xr:uid="{F9C83FB1-AF34-459E-AE5C-BEBB23327D06}">
      <formula1>"自動,手動"</formula1>
    </dataValidation>
    <dataValidation imeMode="hiragana" allowBlank="1" showInputMessage="1" showErrorMessage="1" sqref="V31:V1048576 N1:O4 J1:J4 S28:T1048576 J26:J1048576 F26:F1048576 F1:F7 J6:J7 N27:N1048576 O28:O1048576 O5 N6:N7 V4:V5 S1:T2 V1:V2 S10:T26 S4:T8 V8 V10:V28" xr:uid="{7AD7A41C-161B-483C-B035-2CD14906312C}"/>
    <dataValidation imeMode="off" allowBlank="1" showInputMessage="1" showErrorMessage="1" sqref="U27 S27 P1:Q1048576 R1:R2 R4:R1048576" xr:uid="{70A55678-DB7E-42A7-B06B-B8375095C3AD}"/>
  </dataValidations>
  <printOptions horizontalCentered="1"/>
  <pageMargins left="0.39370078740157483" right="0.39370078740157483" top="0.78740157480314965" bottom="0.78740157480314965" header="0.31496062992125984" footer="0.31496062992125984"/>
  <pageSetup paperSize="9" scale="54"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D7A2BB-82D4-4919-9C67-A5BD552D9800}">
  <sheetPr>
    <pageSetUpPr fitToPage="1"/>
  </sheetPr>
  <dimension ref="B1:F30"/>
  <sheetViews>
    <sheetView showGridLines="0" view="pageBreakPreview" zoomScale="85" zoomScaleNormal="90" zoomScaleSheetLayoutView="85" workbookViewId="0"/>
  </sheetViews>
  <sheetFormatPr defaultRowHeight="12"/>
  <cols>
    <col min="1" max="1" width="2.7109375" style="439" customWidth="1"/>
    <col min="2" max="2" width="6.42578125" style="439" customWidth="1"/>
    <col min="3" max="3" width="36.28515625" style="439" customWidth="1"/>
    <col min="4" max="5" width="30.7109375" style="440" customWidth="1"/>
    <col min="6" max="6" width="3" style="439" customWidth="1"/>
    <col min="7" max="16384" width="9.140625" style="439"/>
  </cols>
  <sheetData>
    <row r="1" spans="2:6" ht="17.25" customHeight="1"/>
    <row r="2" spans="2:6" ht="28.5" customHeight="1">
      <c r="B2" s="1030" t="s">
        <v>259</v>
      </c>
      <c r="C2" s="1030"/>
      <c r="D2" s="1030"/>
      <c r="E2" s="1030"/>
    </row>
    <row r="3" spans="2:6" ht="14.25">
      <c r="B3" s="617"/>
      <c r="C3" s="617"/>
      <c r="D3" s="617"/>
      <c r="E3" s="617"/>
    </row>
    <row r="4" spans="2:6" ht="24.95" customHeight="1" thickBot="1">
      <c r="C4" s="441" t="s">
        <v>3213</v>
      </c>
      <c r="D4" s="1031" t="str">
        <f>IF('A-2'!D6="","",'A-2'!D6)</f>
        <v/>
      </c>
      <c r="E4" s="1031"/>
    </row>
    <row r="5" spans="2:6" ht="24.95" customHeight="1" thickBot="1">
      <c r="C5" s="442"/>
    </row>
    <row r="6" spans="2:6" ht="45.75" customHeight="1" thickBot="1">
      <c r="C6" s="754"/>
      <c r="D6" s="752" t="s">
        <v>3336</v>
      </c>
      <c r="E6" s="753" t="s">
        <v>3337</v>
      </c>
      <c r="F6" s="443"/>
    </row>
    <row r="7" spans="2:6" ht="30" customHeight="1">
      <c r="B7" s="1032" t="s">
        <v>241</v>
      </c>
      <c r="C7" s="747" t="s">
        <v>245</v>
      </c>
      <c r="D7" s="877"/>
      <c r="E7" s="878"/>
    </row>
    <row r="8" spans="2:6" ht="30" customHeight="1">
      <c r="B8" s="1033"/>
      <c r="C8" s="748" t="s">
        <v>246</v>
      </c>
      <c r="D8" s="885"/>
      <c r="E8" s="886"/>
    </row>
    <row r="9" spans="2:6" ht="30" customHeight="1">
      <c r="B9" s="1033"/>
      <c r="C9" s="749" t="s">
        <v>3362</v>
      </c>
      <c r="D9" s="883" t="str">
        <f>IF(OR(D7="",D8=""),"",D7*D8/1000)</f>
        <v/>
      </c>
      <c r="E9" s="884" t="str">
        <f>IF(OR(E7="",E8=""),"",E7*E8/1000)</f>
        <v/>
      </c>
    </row>
    <row r="10" spans="2:6" ht="30" customHeight="1" thickBot="1">
      <c r="B10" s="1034"/>
      <c r="C10" s="751" t="s">
        <v>3357</v>
      </c>
      <c r="D10" s="887"/>
      <c r="E10" s="898" t="str">
        <f>IF(E7="","",'B-2 別添1'!$L$56)</f>
        <v/>
      </c>
    </row>
    <row r="11" spans="2:6" ht="30" customHeight="1">
      <c r="B11" s="1032" t="s">
        <v>242</v>
      </c>
      <c r="C11" s="747" t="s">
        <v>247</v>
      </c>
      <c r="D11" s="892"/>
      <c r="E11" s="899" t="str">
        <f>IF(E7="","",'B-2 別添1'!$L$44)</f>
        <v/>
      </c>
    </row>
    <row r="12" spans="2:6" ht="30" customHeight="1" thickBot="1">
      <c r="B12" s="1034"/>
      <c r="C12" s="900" t="s">
        <v>3363</v>
      </c>
      <c r="D12" s="901" t="str">
        <f>IF(D7="","",ROUNDDOWN(D11*0.000488,2))</f>
        <v/>
      </c>
      <c r="E12" s="898" t="str">
        <f>IF(E7="","",ROUNDDOWN(E11*0.000488,2))</f>
        <v/>
      </c>
    </row>
    <row r="13" spans="2:6" ht="30" customHeight="1">
      <c r="B13" s="1036" t="s">
        <v>3319</v>
      </c>
      <c r="C13" s="747" t="s">
        <v>248</v>
      </c>
      <c r="D13" s="877"/>
      <c r="E13" s="878"/>
    </row>
    <row r="14" spans="2:6" ht="30" customHeight="1">
      <c r="B14" s="1033"/>
      <c r="C14" s="750" t="s">
        <v>249</v>
      </c>
      <c r="D14" s="879"/>
      <c r="E14" s="880"/>
    </row>
    <row r="15" spans="2:6" ht="30" customHeight="1">
      <c r="B15" s="1033"/>
      <c r="C15" s="750" t="s">
        <v>250</v>
      </c>
      <c r="D15" s="879"/>
      <c r="E15" s="880"/>
    </row>
    <row r="16" spans="2:6" ht="30" customHeight="1">
      <c r="B16" s="1033"/>
      <c r="C16" s="750" t="s">
        <v>251</v>
      </c>
      <c r="D16" s="879"/>
      <c r="E16" s="880"/>
    </row>
    <row r="17" spans="2:5" ht="30" customHeight="1" thickBot="1">
      <c r="B17" s="1034"/>
      <c r="C17" s="751" t="s">
        <v>3364</v>
      </c>
      <c r="D17" s="881" t="str">
        <f>IF(SUM(D13:D16)=0,"",SUM(D13:D16))</f>
        <v/>
      </c>
      <c r="E17" s="882" t="str">
        <f>IF(SUM(E13:E16)=0,"",SUM(E13:E16))</f>
        <v/>
      </c>
    </row>
    <row r="18" spans="2:5" ht="51" customHeight="1">
      <c r="B18" s="1033" t="s">
        <v>243</v>
      </c>
      <c r="C18" s="755" t="s">
        <v>3365</v>
      </c>
      <c r="D18" s="888" t="str">
        <f>IF(OR(D17="",D11=""),"",D17/D11)</f>
        <v/>
      </c>
      <c r="E18" s="890" t="str">
        <f>IF(OR(E17="",E11=""),"",E17/E11)</f>
        <v/>
      </c>
    </row>
    <row r="19" spans="2:5" ht="51" customHeight="1" thickBot="1">
      <c r="B19" s="1034"/>
      <c r="C19" s="751" t="s">
        <v>3366</v>
      </c>
      <c r="D19" s="889" t="str">
        <f>IF(OR(D17="",13=""),"",D17/D12)</f>
        <v/>
      </c>
      <c r="E19" s="891" t="str">
        <f>IF(OR(E17="",13=""),"",E17/E12)</f>
        <v/>
      </c>
    </row>
    <row r="20" spans="2:5" ht="24.95" customHeight="1">
      <c r="B20" s="444"/>
      <c r="D20" s="746"/>
      <c r="E20" s="746"/>
    </row>
    <row r="21" spans="2:5" s="617" customFormat="1" ht="24.95" customHeight="1" thickBot="1">
      <c r="B21" s="617" t="s">
        <v>3338</v>
      </c>
      <c r="D21" s="676"/>
      <c r="E21" s="676"/>
    </row>
    <row r="22" spans="2:5" s="617" customFormat="1" ht="33.75" customHeight="1" thickBot="1">
      <c r="B22" s="876"/>
      <c r="C22" s="1035" t="s">
        <v>3321</v>
      </c>
      <c r="D22" s="1035"/>
      <c r="E22" s="1035"/>
    </row>
    <row r="23" spans="2:5" s="617" customFormat="1" ht="14.25">
      <c r="B23" s="677"/>
      <c r="D23" s="676"/>
      <c r="E23" s="676"/>
    </row>
    <row r="24" spans="2:5" s="617" customFormat="1" ht="50.25" customHeight="1">
      <c r="B24" s="1035" t="s">
        <v>3320</v>
      </c>
      <c r="C24" s="1035"/>
      <c r="D24" s="1035"/>
      <c r="E24" s="1035"/>
    </row>
    <row r="25" spans="2:5" s="679" customFormat="1" ht="36" customHeight="1">
      <c r="B25" s="1035" t="s">
        <v>3335</v>
      </c>
      <c r="C25" s="1035"/>
      <c r="D25" s="1035"/>
      <c r="E25" s="1035"/>
    </row>
    <row r="26" spans="2:5" ht="24.95" customHeight="1"/>
    <row r="27" spans="2:5" ht="24.95" customHeight="1"/>
    <row r="28" spans="2:5" ht="24.95" customHeight="1"/>
    <row r="29" spans="2:5" ht="24.95" customHeight="1"/>
    <row r="30" spans="2:5" ht="24.95" customHeight="1"/>
  </sheetData>
  <sheetProtection algorithmName="SHA-512" hashValue="R3EqGwWt8AGSvyqkNXRWIBssIWo3lKmEx3JcmiuOfTdRkFUfQaWCyS8oisIb8wI1VZQW0Xg8PEmxwOIheWVEwQ==" saltValue="rR8VkLc5JzVbtCk1jGDKuw==" spinCount="100000" sheet="1" objects="1" scenarios="1"/>
  <mergeCells count="9">
    <mergeCell ref="B2:E2"/>
    <mergeCell ref="D4:E4"/>
    <mergeCell ref="B7:B10"/>
    <mergeCell ref="B11:B12"/>
    <mergeCell ref="B25:E25"/>
    <mergeCell ref="B24:E24"/>
    <mergeCell ref="C22:E22"/>
    <mergeCell ref="B13:B17"/>
    <mergeCell ref="B18:B19"/>
  </mergeCells>
  <phoneticPr fontId="8"/>
  <conditionalFormatting sqref="D4">
    <cfRule type="cellIs" dxfId="141" priority="21" operator="equal">
      <formula>""</formula>
    </cfRule>
  </conditionalFormatting>
  <conditionalFormatting sqref="E14">
    <cfRule type="containsBlanks" dxfId="140" priority="1">
      <formula>LEN(TRIM(E14))=0</formula>
    </cfRule>
  </conditionalFormatting>
  <conditionalFormatting sqref="D7">
    <cfRule type="containsBlanks" dxfId="139" priority="19">
      <formula>LEN(TRIM(D7))=0</formula>
    </cfRule>
  </conditionalFormatting>
  <conditionalFormatting sqref="E7">
    <cfRule type="containsBlanks" dxfId="138" priority="18">
      <formula>LEN(TRIM(E7))=0</formula>
    </cfRule>
  </conditionalFormatting>
  <conditionalFormatting sqref="E8">
    <cfRule type="containsBlanks" dxfId="137" priority="17">
      <formula>LEN(TRIM(E8))=0</formula>
    </cfRule>
  </conditionalFormatting>
  <conditionalFormatting sqref="D8">
    <cfRule type="containsBlanks" dxfId="136" priority="16">
      <formula>LEN(TRIM(D8))=0</formula>
    </cfRule>
  </conditionalFormatting>
  <conditionalFormatting sqref="D10">
    <cfRule type="containsBlanks" dxfId="135" priority="15">
      <formula>LEN(TRIM(D10))=0</formula>
    </cfRule>
  </conditionalFormatting>
  <conditionalFormatting sqref="E10">
    <cfRule type="containsBlanks" dxfId="134" priority="14">
      <formula>LEN(TRIM(E10))=0</formula>
    </cfRule>
  </conditionalFormatting>
  <conditionalFormatting sqref="D11">
    <cfRule type="containsBlanks" dxfId="133" priority="13">
      <formula>LEN(TRIM(D11))=0</formula>
    </cfRule>
  </conditionalFormatting>
  <conditionalFormatting sqref="E11">
    <cfRule type="containsBlanks" dxfId="132" priority="12">
      <formula>LEN(TRIM(E11))=0</formula>
    </cfRule>
  </conditionalFormatting>
  <conditionalFormatting sqref="E12">
    <cfRule type="containsBlanks" dxfId="131" priority="11">
      <formula>LEN(TRIM(E12))=0</formula>
    </cfRule>
  </conditionalFormatting>
  <conditionalFormatting sqref="D12">
    <cfRule type="containsBlanks" dxfId="130" priority="10">
      <formula>LEN(TRIM(D12))=0</formula>
    </cfRule>
  </conditionalFormatting>
  <conditionalFormatting sqref="D13">
    <cfRule type="containsBlanks" dxfId="129" priority="9">
      <formula>LEN(TRIM(D13))=0</formula>
    </cfRule>
  </conditionalFormatting>
  <conditionalFormatting sqref="D14">
    <cfRule type="containsBlanks" dxfId="128" priority="8">
      <formula>LEN(TRIM(D14))=0</formula>
    </cfRule>
  </conditionalFormatting>
  <conditionalFormatting sqref="D15">
    <cfRule type="containsBlanks" dxfId="127" priority="7">
      <formula>LEN(TRIM(D15))=0</formula>
    </cfRule>
  </conditionalFormatting>
  <conditionalFormatting sqref="D16">
    <cfRule type="containsBlanks" dxfId="126" priority="6">
      <formula>LEN(TRIM(D16))=0</formula>
    </cfRule>
  </conditionalFormatting>
  <conditionalFormatting sqref="E16">
    <cfRule type="containsBlanks" dxfId="125" priority="5">
      <formula>LEN(TRIM(E16))=0</formula>
    </cfRule>
  </conditionalFormatting>
  <conditionalFormatting sqref="E15">
    <cfRule type="containsBlanks" dxfId="124" priority="4">
      <formula>LEN(TRIM(E15))=0</formula>
    </cfRule>
  </conditionalFormatting>
  <conditionalFormatting sqref="E13">
    <cfRule type="containsBlanks" dxfId="123" priority="2">
      <formula>LEN(TRIM(E13))=0</formula>
    </cfRule>
  </conditionalFormatting>
  <dataValidations count="1">
    <dataValidation type="list" allowBlank="1" showInputMessage="1" showErrorMessage="1" sqref="B22" xr:uid="{4A59B51C-A9AE-4410-8D8F-74741FCAF347}">
      <formula1>"✔"</formula1>
    </dataValidation>
  </dataValidations>
  <pageMargins left="0.7" right="0.7" top="0.75" bottom="0.75" header="0.3" footer="0.3"/>
  <pageSetup paperSize="9" scale="81"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C74BB3-72DB-49F3-B4ED-B11AF1F83CEF}">
  <sheetPr>
    <pageSetUpPr fitToPage="1"/>
  </sheetPr>
  <dimension ref="A1:K70"/>
  <sheetViews>
    <sheetView showGridLines="0" view="pageBreakPreview" zoomScaleNormal="70" zoomScaleSheetLayoutView="100" workbookViewId="0"/>
  </sheetViews>
  <sheetFormatPr defaultRowHeight="13.5"/>
  <cols>
    <col min="1" max="1" width="3.140625" style="303" customWidth="1"/>
    <col min="2" max="2" width="4.140625" style="303" customWidth="1"/>
    <col min="3" max="3" width="19.28515625" style="451" customWidth="1"/>
    <col min="4" max="4" width="7.7109375" style="303" customWidth="1"/>
    <col min="5" max="5" width="22.140625" style="451" customWidth="1"/>
    <col min="6" max="6" width="48.5703125" style="447" customWidth="1"/>
    <col min="7" max="7" width="5.140625" style="316" customWidth="1"/>
    <col min="8" max="9" width="8.28515625" style="303" customWidth="1"/>
    <col min="10" max="11" width="12.28515625" style="303" customWidth="1"/>
    <col min="12" max="242" width="9.140625" style="303"/>
    <col min="243" max="243" width="12.5703125" style="303" customWidth="1"/>
    <col min="244" max="247" width="9.140625" style="303"/>
    <col min="248" max="248" width="13.5703125" style="303" customWidth="1"/>
    <col min="249" max="250" width="7.140625" style="303" customWidth="1"/>
    <col min="251" max="251" width="15.28515625" style="303" customWidth="1"/>
    <col min="252" max="253" width="6.85546875" style="303" customWidth="1"/>
    <col min="254" max="254" width="14.85546875" style="303" customWidth="1"/>
    <col min="255" max="256" width="5.85546875" style="303" customWidth="1"/>
    <col min="257" max="257" width="12.140625" style="303" customWidth="1"/>
    <col min="258" max="258" width="17" style="303" customWidth="1"/>
    <col min="259" max="259" width="22" style="303" customWidth="1"/>
    <col min="260" max="260" width="1.140625" style="303" customWidth="1"/>
    <col min="261" max="498" width="9.140625" style="303"/>
    <col min="499" max="499" width="12.5703125" style="303" customWidth="1"/>
    <col min="500" max="503" width="9.140625" style="303"/>
    <col min="504" max="504" width="13.5703125" style="303" customWidth="1"/>
    <col min="505" max="506" width="7.140625" style="303" customWidth="1"/>
    <col min="507" max="507" width="15.28515625" style="303" customWidth="1"/>
    <col min="508" max="509" width="6.85546875" style="303" customWidth="1"/>
    <col min="510" max="510" width="14.85546875" style="303" customWidth="1"/>
    <col min="511" max="512" width="5.85546875" style="303" customWidth="1"/>
    <col min="513" max="513" width="12.140625" style="303" customWidth="1"/>
    <col min="514" max="514" width="17" style="303" customWidth="1"/>
    <col min="515" max="515" width="22" style="303" customWidth="1"/>
    <col min="516" max="516" width="1.140625" style="303" customWidth="1"/>
    <col min="517" max="754" width="9.140625" style="303"/>
    <col min="755" max="755" width="12.5703125" style="303" customWidth="1"/>
    <col min="756" max="759" width="9.140625" style="303"/>
    <col min="760" max="760" width="13.5703125" style="303" customWidth="1"/>
    <col min="761" max="762" width="7.140625" style="303" customWidth="1"/>
    <col min="763" max="763" width="15.28515625" style="303" customWidth="1"/>
    <col min="764" max="765" width="6.85546875" style="303" customWidth="1"/>
    <col min="766" max="766" width="14.85546875" style="303" customWidth="1"/>
    <col min="767" max="768" width="5.85546875" style="303" customWidth="1"/>
    <col min="769" max="769" width="12.140625" style="303" customWidth="1"/>
    <col min="770" max="770" width="17" style="303" customWidth="1"/>
    <col min="771" max="771" width="22" style="303" customWidth="1"/>
    <col min="772" max="772" width="1.140625" style="303" customWidth="1"/>
    <col min="773" max="1010" width="9.140625" style="303"/>
    <col min="1011" max="1011" width="12.5703125" style="303" customWidth="1"/>
    <col min="1012" max="1015" width="9.140625" style="303"/>
    <col min="1016" max="1016" width="13.5703125" style="303" customWidth="1"/>
    <col min="1017" max="1018" width="7.140625" style="303" customWidth="1"/>
    <col min="1019" max="1019" width="15.28515625" style="303" customWidth="1"/>
    <col min="1020" max="1021" width="6.85546875" style="303" customWidth="1"/>
    <col min="1022" max="1022" width="14.85546875" style="303" customWidth="1"/>
    <col min="1023" max="1024" width="5.85546875" style="303" customWidth="1"/>
    <col min="1025" max="1025" width="12.140625" style="303" customWidth="1"/>
    <col min="1026" max="1026" width="17" style="303" customWidth="1"/>
    <col min="1027" max="1027" width="22" style="303" customWidth="1"/>
    <col min="1028" max="1028" width="1.140625" style="303" customWidth="1"/>
    <col min="1029" max="1266" width="9.140625" style="303"/>
    <col min="1267" max="1267" width="12.5703125" style="303" customWidth="1"/>
    <col min="1268" max="1271" width="9.140625" style="303"/>
    <col min="1272" max="1272" width="13.5703125" style="303" customWidth="1"/>
    <col min="1273" max="1274" width="7.140625" style="303" customWidth="1"/>
    <col min="1275" max="1275" width="15.28515625" style="303" customWidth="1"/>
    <col min="1276" max="1277" width="6.85546875" style="303" customWidth="1"/>
    <col min="1278" max="1278" width="14.85546875" style="303" customWidth="1"/>
    <col min="1279" max="1280" width="5.85546875" style="303" customWidth="1"/>
    <col min="1281" max="1281" width="12.140625" style="303" customWidth="1"/>
    <col min="1282" max="1282" width="17" style="303" customWidth="1"/>
    <col min="1283" max="1283" width="22" style="303" customWidth="1"/>
    <col min="1284" max="1284" width="1.140625" style="303" customWidth="1"/>
    <col min="1285" max="1522" width="9.140625" style="303"/>
    <col min="1523" max="1523" width="12.5703125" style="303" customWidth="1"/>
    <col min="1524" max="1527" width="9.140625" style="303"/>
    <col min="1528" max="1528" width="13.5703125" style="303" customWidth="1"/>
    <col min="1529" max="1530" width="7.140625" style="303" customWidth="1"/>
    <col min="1531" max="1531" width="15.28515625" style="303" customWidth="1"/>
    <col min="1532" max="1533" width="6.85546875" style="303" customWidth="1"/>
    <col min="1534" max="1534" width="14.85546875" style="303" customWidth="1"/>
    <col min="1535" max="1536" width="5.85546875" style="303" customWidth="1"/>
    <col min="1537" max="1537" width="12.140625" style="303" customWidth="1"/>
    <col min="1538" max="1538" width="17" style="303" customWidth="1"/>
    <col min="1539" max="1539" width="22" style="303" customWidth="1"/>
    <col min="1540" max="1540" width="1.140625" style="303" customWidth="1"/>
    <col min="1541" max="1778" width="9.140625" style="303"/>
    <col min="1779" max="1779" width="12.5703125" style="303" customWidth="1"/>
    <col min="1780" max="1783" width="9.140625" style="303"/>
    <col min="1784" max="1784" width="13.5703125" style="303" customWidth="1"/>
    <col min="1785" max="1786" width="7.140625" style="303" customWidth="1"/>
    <col min="1787" max="1787" width="15.28515625" style="303" customWidth="1"/>
    <col min="1788" max="1789" width="6.85546875" style="303" customWidth="1"/>
    <col min="1790" max="1790" width="14.85546875" style="303" customWidth="1"/>
    <col min="1791" max="1792" width="5.85546875" style="303" customWidth="1"/>
    <col min="1793" max="1793" width="12.140625" style="303" customWidth="1"/>
    <col min="1794" max="1794" width="17" style="303" customWidth="1"/>
    <col min="1795" max="1795" width="22" style="303" customWidth="1"/>
    <col min="1796" max="1796" width="1.140625" style="303" customWidth="1"/>
    <col min="1797" max="2034" width="9.140625" style="303"/>
    <col min="2035" max="2035" width="12.5703125" style="303" customWidth="1"/>
    <col min="2036" max="2039" width="9.140625" style="303"/>
    <col min="2040" max="2040" width="13.5703125" style="303" customWidth="1"/>
    <col min="2041" max="2042" width="7.140625" style="303" customWidth="1"/>
    <col min="2043" max="2043" width="15.28515625" style="303" customWidth="1"/>
    <col min="2044" max="2045" width="6.85546875" style="303" customWidth="1"/>
    <col min="2046" max="2046" width="14.85546875" style="303" customWidth="1"/>
    <col min="2047" max="2048" width="5.85546875" style="303" customWidth="1"/>
    <col min="2049" max="2049" width="12.140625" style="303" customWidth="1"/>
    <col min="2050" max="2050" width="17" style="303" customWidth="1"/>
    <col min="2051" max="2051" width="22" style="303" customWidth="1"/>
    <col min="2052" max="2052" width="1.140625" style="303" customWidth="1"/>
    <col min="2053" max="2290" width="9.140625" style="303"/>
    <col min="2291" max="2291" width="12.5703125" style="303" customWidth="1"/>
    <col min="2292" max="2295" width="9.140625" style="303"/>
    <col min="2296" max="2296" width="13.5703125" style="303" customWidth="1"/>
    <col min="2297" max="2298" width="7.140625" style="303" customWidth="1"/>
    <col min="2299" max="2299" width="15.28515625" style="303" customWidth="1"/>
    <col min="2300" max="2301" width="6.85546875" style="303" customWidth="1"/>
    <col min="2302" max="2302" width="14.85546875" style="303" customWidth="1"/>
    <col min="2303" max="2304" width="5.85546875" style="303" customWidth="1"/>
    <col min="2305" max="2305" width="12.140625" style="303" customWidth="1"/>
    <col min="2306" max="2306" width="17" style="303" customWidth="1"/>
    <col min="2307" max="2307" width="22" style="303" customWidth="1"/>
    <col min="2308" max="2308" width="1.140625" style="303" customWidth="1"/>
    <col min="2309" max="2546" width="9.140625" style="303"/>
    <col min="2547" max="2547" width="12.5703125" style="303" customWidth="1"/>
    <col min="2548" max="2551" width="9.140625" style="303"/>
    <col min="2552" max="2552" width="13.5703125" style="303" customWidth="1"/>
    <col min="2553" max="2554" width="7.140625" style="303" customWidth="1"/>
    <col min="2555" max="2555" width="15.28515625" style="303" customWidth="1"/>
    <col min="2556" max="2557" width="6.85546875" style="303" customWidth="1"/>
    <col min="2558" max="2558" width="14.85546875" style="303" customWidth="1"/>
    <col min="2559" max="2560" width="5.85546875" style="303" customWidth="1"/>
    <col min="2561" max="2561" width="12.140625" style="303" customWidth="1"/>
    <col min="2562" max="2562" width="17" style="303" customWidth="1"/>
    <col min="2563" max="2563" width="22" style="303" customWidth="1"/>
    <col min="2564" max="2564" width="1.140625" style="303" customWidth="1"/>
    <col min="2565" max="2802" width="9.140625" style="303"/>
    <col min="2803" max="2803" width="12.5703125" style="303" customWidth="1"/>
    <col min="2804" max="2807" width="9.140625" style="303"/>
    <col min="2808" max="2808" width="13.5703125" style="303" customWidth="1"/>
    <col min="2809" max="2810" width="7.140625" style="303" customWidth="1"/>
    <col min="2811" max="2811" width="15.28515625" style="303" customWidth="1"/>
    <col min="2812" max="2813" width="6.85546875" style="303" customWidth="1"/>
    <col min="2814" max="2814" width="14.85546875" style="303" customWidth="1"/>
    <col min="2815" max="2816" width="5.85546875" style="303" customWidth="1"/>
    <col min="2817" max="2817" width="12.140625" style="303" customWidth="1"/>
    <col min="2818" max="2818" width="17" style="303" customWidth="1"/>
    <col min="2819" max="2819" width="22" style="303" customWidth="1"/>
    <col min="2820" max="2820" width="1.140625" style="303" customWidth="1"/>
    <col min="2821" max="3058" width="9.140625" style="303"/>
    <col min="3059" max="3059" width="12.5703125" style="303" customWidth="1"/>
    <col min="3060" max="3063" width="9.140625" style="303"/>
    <col min="3064" max="3064" width="13.5703125" style="303" customWidth="1"/>
    <col min="3065" max="3066" width="7.140625" style="303" customWidth="1"/>
    <col min="3067" max="3067" width="15.28515625" style="303" customWidth="1"/>
    <col min="3068" max="3069" width="6.85546875" style="303" customWidth="1"/>
    <col min="3070" max="3070" width="14.85546875" style="303" customWidth="1"/>
    <col min="3071" max="3072" width="5.85546875" style="303" customWidth="1"/>
    <col min="3073" max="3073" width="12.140625" style="303" customWidth="1"/>
    <col min="3074" max="3074" width="17" style="303" customWidth="1"/>
    <col min="3075" max="3075" width="22" style="303" customWidth="1"/>
    <col min="3076" max="3076" width="1.140625" style="303" customWidth="1"/>
    <col min="3077" max="3314" width="9.140625" style="303"/>
    <col min="3315" max="3315" width="12.5703125" style="303" customWidth="1"/>
    <col min="3316" max="3319" width="9.140625" style="303"/>
    <col min="3320" max="3320" width="13.5703125" style="303" customWidth="1"/>
    <col min="3321" max="3322" width="7.140625" style="303" customWidth="1"/>
    <col min="3323" max="3323" width="15.28515625" style="303" customWidth="1"/>
    <col min="3324" max="3325" width="6.85546875" style="303" customWidth="1"/>
    <col min="3326" max="3326" width="14.85546875" style="303" customWidth="1"/>
    <col min="3327" max="3328" width="5.85546875" style="303" customWidth="1"/>
    <col min="3329" max="3329" width="12.140625" style="303" customWidth="1"/>
    <col min="3330" max="3330" width="17" style="303" customWidth="1"/>
    <col min="3331" max="3331" width="22" style="303" customWidth="1"/>
    <col min="3332" max="3332" width="1.140625" style="303" customWidth="1"/>
    <col min="3333" max="3570" width="9.140625" style="303"/>
    <col min="3571" max="3571" width="12.5703125" style="303" customWidth="1"/>
    <col min="3572" max="3575" width="9.140625" style="303"/>
    <col min="3576" max="3576" width="13.5703125" style="303" customWidth="1"/>
    <col min="3577" max="3578" width="7.140625" style="303" customWidth="1"/>
    <col min="3579" max="3579" width="15.28515625" style="303" customWidth="1"/>
    <col min="3580" max="3581" width="6.85546875" style="303" customWidth="1"/>
    <col min="3582" max="3582" width="14.85546875" style="303" customWidth="1"/>
    <col min="3583" max="3584" width="5.85546875" style="303" customWidth="1"/>
    <col min="3585" max="3585" width="12.140625" style="303" customWidth="1"/>
    <col min="3586" max="3586" width="17" style="303" customWidth="1"/>
    <col min="3587" max="3587" width="22" style="303" customWidth="1"/>
    <col min="3588" max="3588" width="1.140625" style="303" customWidth="1"/>
    <col min="3589" max="3826" width="9.140625" style="303"/>
    <col min="3827" max="3827" width="12.5703125" style="303" customWidth="1"/>
    <col min="3828" max="3831" width="9.140625" style="303"/>
    <col min="3832" max="3832" width="13.5703125" style="303" customWidth="1"/>
    <col min="3833" max="3834" width="7.140625" style="303" customWidth="1"/>
    <col min="3835" max="3835" width="15.28515625" style="303" customWidth="1"/>
    <col min="3836" max="3837" width="6.85546875" style="303" customWidth="1"/>
    <col min="3838" max="3838" width="14.85546875" style="303" customWidth="1"/>
    <col min="3839" max="3840" width="5.85546875" style="303" customWidth="1"/>
    <col min="3841" max="3841" width="12.140625" style="303" customWidth="1"/>
    <col min="3842" max="3842" width="17" style="303" customWidth="1"/>
    <col min="3843" max="3843" width="22" style="303" customWidth="1"/>
    <col min="3844" max="3844" width="1.140625" style="303" customWidth="1"/>
    <col min="3845" max="4082" width="9.140625" style="303"/>
    <col min="4083" max="4083" width="12.5703125" style="303" customWidth="1"/>
    <col min="4084" max="4087" width="9.140625" style="303"/>
    <col min="4088" max="4088" width="13.5703125" style="303" customWidth="1"/>
    <col min="4089" max="4090" width="7.140625" style="303" customWidth="1"/>
    <col min="4091" max="4091" width="15.28515625" style="303" customWidth="1"/>
    <col min="4092" max="4093" width="6.85546875" style="303" customWidth="1"/>
    <col min="4094" max="4094" width="14.85546875" style="303" customWidth="1"/>
    <col min="4095" max="4096" width="5.85546875" style="303" customWidth="1"/>
    <col min="4097" max="4097" width="12.140625" style="303" customWidth="1"/>
    <col min="4098" max="4098" width="17" style="303" customWidth="1"/>
    <col min="4099" max="4099" width="22" style="303" customWidth="1"/>
    <col min="4100" max="4100" width="1.140625" style="303" customWidth="1"/>
    <col min="4101" max="4338" width="9.140625" style="303"/>
    <col min="4339" max="4339" width="12.5703125" style="303" customWidth="1"/>
    <col min="4340" max="4343" width="9.140625" style="303"/>
    <col min="4344" max="4344" width="13.5703125" style="303" customWidth="1"/>
    <col min="4345" max="4346" width="7.140625" style="303" customWidth="1"/>
    <col min="4347" max="4347" width="15.28515625" style="303" customWidth="1"/>
    <col min="4348" max="4349" width="6.85546875" style="303" customWidth="1"/>
    <col min="4350" max="4350" width="14.85546875" style="303" customWidth="1"/>
    <col min="4351" max="4352" width="5.85546875" style="303" customWidth="1"/>
    <col min="4353" max="4353" width="12.140625" style="303" customWidth="1"/>
    <col min="4354" max="4354" width="17" style="303" customWidth="1"/>
    <col min="4355" max="4355" width="22" style="303" customWidth="1"/>
    <col min="4356" max="4356" width="1.140625" style="303" customWidth="1"/>
    <col min="4357" max="4594" width="9.140625" style="303"/>
    <col min="4595" max="4595" width="12.5703125" style="303" customWidth="1"/>
    <col min="4596" max="4599" width="9.140625" style="303"/>
    <col min="4600" max="4600" width="13.5703125" style="303" customWidth="1"/>
    <col min="4601" max="4602" width="7.140625" style="303" customWidth="1"/>
    <col min="4603" max="4603" width="15.28515625" style="303" customWidth="1"/>
    <col min="4604" max="4605" width="6.85546875" style="303" customWidth="1"/>
    <col min="4606" max="4606" width="14.85546875" style="303" customWidth="1"/>
    <col min="4607" max="4608" width="5.85546875" style="303" customWidth="1"/>
    <col min="4609" max="4609" width="12.140625" style="303" customWidth="1"/>
    <col min="4610" max="4610" width="17" style="303" customWidth="1"/>
    <col min="4611" max="4611" width="22" style="303" customWidth="1"/>
    <col min="4612" max="4612" width="1.140625" style="303" customWidth="1"/>
    <col min="4613" max="4850" width="9.140625" style="303"/>
    <col min="4851" max="4851" width="12.5703125" style="303" customWidth="1"/>
    <col min="4852" max="4855" width="9.140625" style="303"/>
    <col min="4856" max="4856" width="13.5703125" style="303" customWidth="1"/>
    <col min="4857" max="4858" width="7.140625" style="303" customWidth="1"/>
    <col min="4859" max="4859" width="15.28515625" style="303" customWidth="1"/>
    <col min="4860" max="4861" width="6.85546875" style="303" customWidth="1"/>
    <col min="4862" max="4862" width="14.85546875" style="303" customWidth="1"/>
    <col min="4863" max="4864" width="5.85546875" style="303" customWidth="1"/>
    <col min="4865" max="4865" width="12.140625" style="303" customWidth="1"/>
    <col min="4866" max="4866" width="17" style="303" customWidth="1"/>
    <col min="4867" max="4867" width="22" style="303" customWidth="1"/>
    <col min="4868" max="4868" width="1.140625" style="303" customWidth="1"/>
    <col min="4869" max="5106" width="9.140625" style="303"/>
    <col min="5107" max="5107" width="12.5703125" style="303" customWidth="1"/>
    <col min="5108" max="5111" width="9.140625" style="303"/>
    <col min="5112" max="5112" width="13.5703125" style="303" customWidth="1"/>
    <col min="5113" max="5114" width="7.140625" style="303" customWidth="1"/>
    <col min="5115" max="5115" width="15.28515625" style="303" customWidth="1"/>
    <col min="5116" max="5117" width="6.85546875" style="303" customWidth="1"/>
    <col min="5118" max="5118" width="14.85546875" style="303" customWidth="1"/>
    <col min="5119" max="5120" width="5.85546875" style="303" customWidth="1"/>
    <col min="5121" max="5121" width="12.140625" style="303" customWidth="1"/>
    <col min="5122" max="5122" width="17" style="303" customWidth="1"/>
    <col min="5123" max="5123" width="22" style="303" customWidth="1"/>
    <col min="5124" max="5124" width="1.140625" style="303" customWidth="1"/>
    <col min="5125" max="5362" width="9.140625" style="303"/>
    <col min="5363" max="5363" width="12.5703125" style="303" customWidth="1"/>
    <col min="5364" max="5367" width="9.140625" style="303"/>
    <col min="5368" max="5368" width="13.5703125" style="303" customWidth="1"/>
    <col min="5369" max="5370" width="7.140625" style="303" customWidth="1"/>
    <col min="5371" max="5371" width="15.28515625" style="303" customWidth="1"/>
    <col min="5372" max="5373" width="6.85546875" style="303" customWidth="1"/>
    <col min="5374" max="5374" width="14.85546875" style="303" customWidth="1"/>
    <col min="5375" max="5376" width="5.85546875" style="303" customWidth="1"/>
    <col min="5377" max="5377" width="12.140625" style="303" customWidth="1"/>
    <col min="5378" max="5378" width="17" style="303" customWidth="1"/>
    <col min="5379" max="5379" width="22" style="303" customWidth="1"/>
    <col min="5380" max="5380" width="1.140625" style="303" customWidth="1"/>
    <col min="5381" max="5618" width="9.140625" style="303"/>
    <col min="5619" max="5619" width="12.5703125" style="303" customWidth="1"/>
    <col min="5620" max="5623" width="9.140625" style="303"/>
    <col min="5624" max="5624" width="13.5703125" style="303" customWidth="1"/>
    <col min="5625" max="5626" width="7.140625" style="303" customWidth="1"/>
    <col min="5627" max="5627" width="15.28515625" style="303" customWidth="1"/>
    <col min="5628" max="5629" width="6.85546875" style="303" customWidth="1"/>
    <col min="5630" max="5630" width="14.85546875" style="303" customWidth="1"/>
    <col min="5631" max="5632" width="5.85546875" style="303" customWidth="1"/>
    <col min="5633" max="5633" width="12.140625" style="303" customWidth="1"/>
    <col min="5634" max="5634" width="17" style="303" customWidth="1"/>
    <col min="5635" max="5635" width="22" style="303" customWidth="1"/>
    <col min="5636" max="5636" width="1.140625" style="303" customWidth="1"/>
    <col min="5637" max="5874" width="9.140625" style="303"/>
    <col min="5875" max="5875" width="12.5703125" style="303" customWidth="1"/>
    <col min="5876" max="5879" width="9.140625" style="303"/>
    <col min="5880" max="5880" width="13.5703125" style="303" customWidth="1"/>
    <col min="5881" max="5882" width="7.140625" style="303" customWidth="1"/>
    <col min="5883" max="5883" width="15.28515625" style="303" customWidth="1"/>
    <col min="5884" max="5885" width="6.85546875" style="303" customWidth="1"/>
    <col min="5886" max="5886" width="14.85546875" style="303" customWidth="1"/>
    <col min="5887" max="5888" width="5.85546875" style="303" customWidth="1"/>
    <col min="5889" max="5889" width="12.140625" style="303" customWidth="1"/>
    <col min="5890" max="5890" width="17" style="303" customWidth="1"/>
    <col min="5891" max="5891" width="22" style="303" customWidth="1"/>
    <col min="5892" max="5892" width="1.140625" style="303" customWidth="1"/>
    <col min="5893" max="6130" width="9.140625" style="303"/>
    <col min="6131" max="6131" width="12.5703125" style="303" customWidth="1"/>
    <col min="6132" max="6135" width="9.140625" style="303"/>
    <col min="6136" max="6136" width="13.5703125" style="303" customWidth="1"/>
    <col min="6137" max="6138" width="7.140625" style="303" customWidth="1"/>
    <col min="6139" max="6139" width="15.28515625" style="303" customWidth="1"/>
    <col min="6140" max="6141" width="6.85546875" style="303" customWidth="1"/>
    <col min="6142" max="6142" width="14.85546875" style="303" customWidth="1"/>
    <col min="6143" max="6144" width="5.85546875" style="303" customWidth="1"/>
    <col min="6145" max="6145" width="12.140625" style="303" customWidth="1"/>
    <col min="6146" max="6146" width="17" style="303" customWidth="1"/>
    <col min="6147" max="6147" width="22" style="303" customWidth="1"/>
    <col min="6148" max="6148" width="1.140625" style="303" customWidth="1"/>
    <col min="6149" max="6386" width="9.140625" style="303"/>
    <col min="6387" max="6387" width="12.5703125" style="303" customWidth="1"/>
    <col min="6388" max="6391" width="9.140625" style="303"/>
    <col min="6392" max="6392" width="13.5703125" style="303" customWidth="1"/>
    <col min="6393" max="6394" width="7.140625" style="303" customWidth="1"/>
    <col min="6395" max="6395" width="15.28515625" style="303" customWidth="1"/>
    <col min="6396" max="6397" width="6.85546875" style="303" customWidth="1"/>
    <col min="6398" max="6398" width="14.85546875" style="303" customWidth="1"/>
    <col min="6399" max="6400" width="5.85546875" style="303" customWidth="1"/>
    <col min="6401" max="6401" width="12.140625" style="303" customWidth="1"/>
    <col min="6402" max="6402" width="17" style="303" customWidth="1"/>
    <col min="6403" max="6403" width="22" style="303" customWidth="1"/>
    <col min="6404" max="6404" width="1.140625" style="303" customWidth="1"/>
    <col min="6405" max="6642" width="9.140625" style="303"/>
    <col min="6643" max="6643" width="12.5703125" style="303" customWidth="1"/>
    <col min="6644" max="6647" width="9.140625" style="303"/>
    <col min="6648" max="6648" width="13.5703125" style="303" customWidth="1"/>
    <col min="6649" max="6650" width="7.140625" style="303" customWidth="1"/>
    <col min="6651" max="6651" width="15.28515625" style="303" customWidth="1"/>
    <col min="6652" max="6653" width="6.85546875" style="303" customWidth="1"/>
    <col min="6654" max="6654" width="14.85546875" style="303" customWidth="1"/>
    <col min="6655" max="6656" width="5.85546875" style="303" customWidth="1"/>
    <col min="6657" max="6657" width="12.140625" style="303" customWidth="1"/>
    <col min="6658" max="6658" width="17" style="303" customWidth="1"/>
    <col min="6659" max="6659" width="22" style="303" customWidth="1"/>
    <col min="6660" max="6660" width="1.140625" style="303" customWidth="1"/>
    <col min="6661" max="6898" width="9.140625" style="303"/>
    <col min="6899" max="6899" width="12.5703125" style="303" customWidth="1"/>
    <col min="6900" max="6903" width="9.140625" style="303"/>
    <col min="6904" max="6904" width="13.5703125" style="303" customWidth="1"/>
    <col min="6905" max="6906" width="7.140625" style="303" customWidth="1"/>
    <col min="6907" max="6907" width="15.28515625" style="303" customWidth="1"/>
    <col min="6908" max="6909" width="6.85546875" style="303" customWidth="1"/>
    <col min="6910" max="6910" width="14.85546875" style="303" customWidth="1"/>
    <col min="6911" max="6912" width="5.85546875" style="303" customWidth="1"/>
    <col min="6913" max="6913" width="12.140625" style="303" customWidth="1"/>
    <col min="6914" max="6914" width="17" style="303" customWidth="1"/>
    <col min="6915" max="6915" width="22" style="303" customWidth="1"/>
    <col min="6916" max="6916" width="1.140625" style="303" customWidth="1"/>
    <col min="6917" max="7154" width="9.140625" style="303"/>
    <col min="7155" max="7155" width="12.5703125" style="303" customWidth="1"/>
    <col min="7156" max="7159" width="9.140625" style="303"/>
    <col min="7160" max="7160" width="13.5703125" style="303" customWidth="1"/>
    <col min="7161" max="7162" width="7.140625" style="303" customWidth="1"/>
    <col min="7163" max="7163" width="15.28515625" style="303" customWidth="1"/>
    <col min="7164" max="7165" width="6.85546875" style="303" customWidth="1"/>
    <col min="7166" max="7166" width="14.85546875" style="303" customWidth="1"/>
    <col min="7167" max="7168" width="5.85546875" style="303" customWidth="1"/>
    <col min="7169" max="7169" width="12.140625" style="303" customWidth="1"/>
    <col min="7170" max="7170" width="17" style="303" customWidth="1"/>
    <col min="7171" max="7171" width="22" style="303" customWidth="1"/>
    <col min="7172" max="7172" width="1.140625" style="303" customWidth="1"/>
    <col min="7173" max="7410" width="9.140625" style="303"/>
    <col min="7411" max="7411" width="12.5703125" style="303" customWidth="1"/>
    <col min="7412" max="7415" width="9.140625" style="303"/>
    <col min="7416" max="7416" width="13.5703125" style="303" customWidth="1"/>
    <col min="7417" max="7418" width="7.140625" style="303" customWidth="1"/>
    <col min="7419" max="7419" width="15.28515625" style="303" customWidth="1"/>
    <col min="7420" max="7421" width="6.85546875" style="303" customWidth="1"/>
    <col min="7422" max="7422" width="14.85546875" style="303" customWidth="1"/>
    <col min="7423" max="7424" width="5.85546875" style="303" customWidth="1"/>
    <col min="7425" max="7425" width="12.140625" style="303" customWidth="1"/>
    <col min="7426" max="7426" width="17" style="303" customWidth="1"/>
    <col min="7427" max="7427" width="22" style="303" customWidth="1"/>
    <col min="7428" max="7428" width="1.140625" style="303" customWidth="1"/>
    <col min="7429" max="7666" width="9.140625" style="303"/>
    <col min="7667" max="7667" width="12.5703125" style="303" customWidth="1"/>
    <col min="7668" max="7671" width="9.140625" style="303"/>
    <col min="7672" max="7672" width="13.5703125" style="303" customWidth="1"/>
    <col min="7673" max="7674" width="7.140625" style="303" customWidth="1"/>
    <col min="7675" max="7675" width="15.28515625" style="303" customWidth="1"/>
    <col min="7676" max="7677" width="6.85546875" style="303" customWidth="1"/>
    <col min="7678" max="7678" width="14.85546875" style="303" customWidth="1"/>
    <col min="7679" max="7680" width="5.85546875" style="303" customWidth="1"/>
    <col min="7681" max="7681" width="12.140625" style="303" customWidth="1"/>
    <col min="7682" max="7682" width="17" style="303" customWidth="1"/>
    <col min="7683" max="7683" width="22" style="303" customWidth="1"/>
    <col min="7684" max="7684" width="1.140625" style="303" customWidth="1"/>
    <col min="7685" max="7922" width="9.140625" style="303"/>
    <col min="7923" max="7923" width="12.5703125" style="303" customWidth="1"/>
    <col min="7924" max="7927" width="9.140625" style="303"/>
    <col min="7928" max="7928" width="13.5703125" style="303" customWidth="1"/>
    <col min="7929" max="7930" width="7.140625" style="303" customWidth="1"/>
    <col min="7931" max="7931" width="15.28515625" style="303" customWidth="1"/>
    <col min="7932" max="7933" width="6.85546875" style="303" customWidth="1"/>
    <col min="7934" max="7934" width="14.85546875" style="303" customWidth="1"/>
    <col min="7935" max="7936" width="5.85546875" style="303" customWidth="1"/>
    <col min="7937" max="7937" width="12.140625" style="303" customWidth="1"/>
    <col min="7938" max="7938" width="17" style="303" customWidth="1"/>
    <col min="7939" max="7939" width="22" style="303" customWidth="1"/>
    <col min="7940" max="7940" width="1.140625" style="303" customWidth="1"/>
    <col min="7941" max="8178" width="9.140625" style="303"/>
    <col min="8179" max="8179" width="12.5703125" style="303" customWidth="1"/>
    <col min="8180" max="8183" width="9.140625" style="303"/>
    <col min="8184" max="8184" width="13.5703125" style="303" customWidth="1"/>
    <col min="8185" max="8186" width="7.140625" style="303" customWidth="1"/>
    <col min="8187" max="8187" width="15.28515625" style="303" customWidth="1"/>
    <col min="8188" max="8189" width="6.85546875" style="303" customWidth="1"/>
    <col min="8190" max="8190" width="14.85546875" style="303" customWidth="1"/>
    <col min="8191" max="8192" width="5.85546875" style="303" customWidth="1"/>
    <col min="8193" max="8193" width="12.140625" style="303" customWidth="1"/>
    <col min="8194" max="8194" width="17" style="303" customWidth="1"/>
    <col min="8195" max="8195" width="22" style="303" customWidth="1"/>
    <col min="8196" max="8196" width="1.140625" style="303" customWidth="1"/>
    <col min="8197" max="8434" width="9.140625" style="303"/>
    <col min="8435" max="8435" width="12.5703125" style="303" customWidth="1"/>
    <col min="8436" max="8439" width="9.140625" style="303"/>
    <col min="8440" max="8440" width="13.5703125" style="303" customWidth="1"/>
    <col min="8441" max="8442" width="7.140625" style="303" customWidth="1"/>
    <col min="8443" max="8443" width="15.28515625" style="303" customWidth="1"/>
    <col min="8444" max="8445" width="6.85546875" style="303" customWidth="1"/>
    <col min="8446" max="8446" width="14.85546875" style="303" customWidth="1"/>
    <col min="8447" max="8448" width="5.85546875" style="303" customWidth="1"/>
    <col min="8449" max="8449" width="12.140625" style="303" customWidth="1"/>
    <col min="8450" max="8450" width="17" style="303" customWidth="1"/>
    <col min="8451" max="8451" width="22" style="303" customWidth="1"/>
    <col min="8452" max="8452" width="1.140625" style="303" customWidth="1"/>
    <col min="8453" max="8690" width="9.140625" style="303"/>
    <col min="8691" max="8691" width="12.5703125" style="303" customWidth="1"/>
    <col min="8692" max="8695" width="9.140625" style="303"/>
    <col min="8696" max="8696" width="13.5703125" style="303" customWidth="1"/>
    <col min="8697" max="8698" width="7.140625" style="303" customWidth="1"/>
    <col min="8699" max="8699" width="15.28515625" style="303" customWidth="1"/>
    <col min="8700" max="8701" width="6.85546875" style="303" customWidth="1"/>
    <col min="8702" max="8702" width="14.85546875" style="303" customWidth="1"/>
    <col min="8703" max="8704" width="5.85546875" style="303" customWidth="1"/>
    <col min="8705" max="8705" width="12.140625" style="303" customWidth="1"/>
    <col min="8706" max="8706" width="17" style="303" customWidth="1"/>
    <col min="8707" max="8707" width="22" style="303" customWidth="1"/>
    <col min="8708" max="8708" width="1.140625" style="303" customWidth="1"/>
    <col min="8709" max="8946" width="9.140625" style="303"/>
    <col min="8947" max="8947" width="12.5703125" style="303" customWidth="1"/>
    <col min="8948" max="8951" width="9.140625" style="303"/>
    <col min="8952" max="8952" width="13.5703125" style="303" customWidth="1"/>
    <col min="8953" max="8954" width="7.140625" style="303" customWidth="1"/>
    <col min="8955" max="8955" width="15.28515625" style="303" customWidth="1"/>
    <col min="8956" max="8957" width="6.85546875" style="303" customWidth="1"/>
    <col min="8958" max="8958" width="14.85546875" style="303" customWidth="1"/>
    <col min="8959" max="8960" width="5.85546875" style="303" customWidth="1"/>
    <col min="8961" max="8961" width="12.140625" style="303" customWidth="1"/>
    <col min="8962" max="8962" width="17" style="303" customWidth="1"/>
    <col min="8963" max="8963" width="22" style="303" customWidth="1"/>
    <col min="8964" max="8964" width="1.140625" style="303" customWidth="1"/>
    <col min="8965" max="9202" width="9.140625" style="303"/>
    <col min="9203" max="9203" width="12.5703125" style="303" customWidth="1"/>
    <col min="9204" max="9207" width="9.140625" style="303"/>
    <col min="9208" max="9208" width="13.5703125" style="303" customWidth="1"/>
    <col min="9209" max="9210" width="7.140625" style="303" customWidth="1"/>
    <col min="9211" max="9211" width="15.28515625" style="303" customWidth="1"/>
    <col min="9212" max="9213" width="6.85546875" style="303" customWidth="1"/>
    <col min="9214" max="9214" width="14.85546875" style="303" customWidth="1"/>
    <col min="9215" max="9216" width="5.85546875" style="303" customWidth="1"/>
    <col min="9217" max="9217" width="12.140625" style="303" customWidth="1"/>
    <col min="9218" max="9218" width="17" style="303" customWidth="1"/>
    <col min="9219" max="9219" width="22" style="303" customWidth="1"/>
    <col min="9220" max="9220" width="1.140625" style="303" customWidth="1"/>
    <col min="9221" max="9458" width="9.140625" style="303"/>
    <col min="9459" max="9459" width="12.5703125" style="303" customWidth="1"/>
    <col min="9460" max="9463" width="9.140625" style="303"/>
    <col min="9464" max="9464" width="13.5703125" style="303" customWidth="1"/>
    <col min="9465" max="9466" width="7.140625" style="303" customWidth="1"/>
    <col min="9467" max="9467" width="15.28515625" style="303" customWidth="1"/>
    <col min="9468" max="9469" width="6.85546875" style="303" customWidth="1"/>
    <col min="9470" max="9470" width="14.85546875" style="303" customWidth="1"/>
    <col min="9471" max="9472" width="5.85546875" style="303" customWidth="1"/>
    <col min="9473" max="9473" width="12.140625" style="303" customWidth="1"/>
    <col min="9474" max="9474" width="17" style="303" customWidth="1"/>
    <col min="9475" max="9475" width="22" style="303" customWidth="1"/>
    <col min="9476" max="9476" width="1.140625" style="303" customWidth="1"/>
    <col min="9477" max="9714" width="9.140625" style="303"/>
    <col min="9715" max="9715" width="12.5703125" style="303" customWidth="1"/>
    <col min="9716" max="9719" width="9.140625" style="303"/>
    <col min="9720" max="9720" width="13.5703125" style="303" customWidth="1"/>
    <col min="9721" max="9722" width="7.140625" style="303" customWidth="1"/>
    <col min="9723" max="9723" width="15.28515625" style="303" customWidth="1"/>
    <col min="9724" max="9725" width="6.85546875" style="303" customWidth="1"/>
    <col min="9726" max="9726" width="14.85546875" style="303" customWidth="1"/>
    <col min="9727" max="9728" width="5.85546875" style="303" customWidth="1"/>
    <col min="9729" max="9729" width="12.140625" style="303" customWidth="1"/>
    <col min="9730" max="9730" width="17" style="303" customWidth="1"/>
    <col min="9731" max="9731" width="22" style="303" customWidth="1"/>
    <col min="9732" max="9732" width="1.140625" style="303" customWidth="1"/>
    <col min="9733" max="9970" width="9.140625" style="303"/>
    <col min="9971" max="9971" width="12.5703125" style="303" customWidth="1"/>
    <col min="9972" max="9975" width="9.140625" style="303"/>
    <col min="9976" max="9976" width="13.5703125" style="303" customWidth="1"/>
    <col min="9977" max="9978" width="7.140625" style="303" customWidth="1"/>
    <col min="9979" max="9979" width="15.28515625" style="303" customWidth="1"/>
    <col min="9980" max="9981" width="6.85546875" style="303" customWidth="1"/>
    <col min="9982" max="9982" width="14.85546875" style="303" customWidth="1"/>
    <col min="9983" max="9984" width="5.85546875" style="303" customWidth="1"/>
    <col min="9985" max="9985" width="12.140625" style="303" customWidth="1"/>
    <col min="9986" max="9986" width="17" style="303" customWidth="1"/>
    <col min="9987" max="9987" width="22" style="303" customWidth="1"/>
    <col min="9988" max="9988" width="1.140625" style="303" customWidth="1"/>
    <col min="9989" max="10226" width="9.140625" style="303"/>
    <col min="10227" max="10227" width="12.5703125" style="303" customWidth="1"/>
    <col min="10228" max="10231" width="9.140625" style="303"/>
    <col min="10232" max="10232" width="13.5703125" style="303" customWidth="1"/>
    <col min="10233" max="10234" width="7.140625" style="303" customWidth="1"/>
    <col min="10235" max="10235" width="15.28515625" style="303" customWidth="1"/>
    <col min="10236" max="10237" width="6.85546875" style="303" customWidth="1"/>
    <col min="10238" max="10238" width="14.85546875" style="303" customWidth="1"/>
    <col min="10239" max="10240" width="5.85546875" style="303" customWidth="1"/>
    <col min="10241" max="10241" width="12.140625" style="303" customWidth="1"/>
    <col min="10242" max="10242" width="17" style="303" customWidth="1"/>
    <col min="10243" max="10243" width="22" style="303" customWidth="1"/>
    <col min="10244" max="10244" width="1.140625" style="303" customWidth="1"/>
    <col min="10245" max="10482" width="9.140625" style="303"/>
    <col min="10483" max="10483" width="12.5703125" style="303" customWidth="1"/>
    <col min="10484" max="10487" width="9.140625" style="303"/>
    <col min="10488" max="10488" width="13.5703125" style="303" customWidth="1"/>
    <col min="10489" max="10490" width="7.140625" style="303" customWidth="1"/>
    <col min="10491" max="10491" width="15.28515625" style="303" customWidth="1"/>
    <col min="10492" max="10493" width="6.85546875" style="303" customWidth="1"/>
    <col min="10494" max="10494" width="14.85546875" style="303" customWidth="1"/>
    <col min="10495" max="10496" width="5.85546875" style="303" customWidth="1"/>
    <col min="10497" max="10497" width="12.140625" style="303" customWidth="1"/>
    <col min="10498" max="10498" width="17" style="303" customWidth="1"/>
    <col min="10499" max="10499" width="22" style="303" customWidth="1"/>
    <col min="10500" max="10500" width="1.140625" style="303" customWidth="1"/>
    <col min="10501" max="10738" width="9.140625" style="303"/>
    <col min="10739" max="10739" width="12.5703125" style="303" customWidth="1"/>
    <col min="10740" max="10743" width="9.140625" style="303"/>
    <col min="10744" max="10744" width="13.5703125" style="303" customWidth="1"/>
    <col min="10745" max="10746" width="7.140625" style="303" customWidth="1"/>
    <col min="10747" max="10747" width="15.28515625" style="303" customWidth="1"/>
    <col min="10748" max="10749" width="6.85546875" style="303" customWidth="1"/>
    <col min="10750" max="10750" width="14.85546875" style="303" customWidth="1"/>
    <col min="10751" max="10752" width="5.85546875" style="303" customWidth="1"/>
    <col min="10753" max="10753" width="12.140625" style="303" customWidth="1"/>
    <col min="10754" max="10754" width="17" style="303" customWidth="1"/>
    <col min="10755" max="10755" width="22" style="303" customWidth="1"/>
    <col min="10756" max="10756" width="1.140625" style="303" customWidth="1"/>
    <col min="10757" max="10994" width="9.140625" style="303"/>
    <col min="10995" max="10995" width="12.5703125" style="303" customWidth="1"/>
    <col min="10996" max="10999" width="9.140625" style="303"/>
    <col min="11000" max="11000" width="13.5703125" style="303" customWidth="1"/>
    <col min="11001" max="11002" width="7.140625" style="303" customWidth="1"/>
    <col min="11003" max="11003" width="15.28515625" style="303" customWidth="1"/>
    <col min="11004" max="11005" width="6.85546875" style="303" customWidth="1"/>
    <col min="11006" max="11006" width="14.85546875" style="303" customWidth="1"/>
    <col min="11007" max="11008" width="5.85546875" style="303" customWidth="1"/>
    <col min="11009" max="11009" width="12.140625" style="303" customWidth="1"/>
    <col min="11010" max="11010" width="17" style="303" customWidth="1"/>
    <col min="11011" max="11011" width="22" style="303" customWidth="1"/>
    <col min="11012" max="11012" width="1.140625" style="303" customWidth="1"/>
    <col min="11013" max="11250" width="9.140625" style="303"/>
    <col min="11251" max="11251" width="12.5703125" style="303" customWidth="1"/>
    <col min="11252" max="11255" width="9.140625" style="303"/>
    <col min="11256" max="11256" width="13.5703125" style="303" customWidth="1"/>
    <col min="11257" max="11258" width="7.140625" style="303" customWidth="1"/>
    <col min="11259" max="11259" width="15.28515625" style="303" customWidth="1"/>
    <col min="11260" max="11261" width="6.85546875" style="303" customWidth="1"/>
    <col min="11262" max="11262" width="14.85546875" style="303" customWidth="1"/>
    <col min="11263" max="11264" width="5.85546875" style="303" customWidth="1"/>
    <col min="11265" max="11265" width="12.140625" style="303" customWidth="1"/>
    <col min="11266" max="11266" width="17" style="303" customWidth="1"/>
    <col min="11267" max="11267" width="22" style="303" customWidth="1"/>
    <col min="11268" max="11268" width="1.140625" style="303" customWidth="1"/>
    <col min="11269" max="11506" width="9.140625" style="303"/>
    <col min="11507" max="11507" width="12.5703125" style="303" customWidth="1"/>
    <col min="11508" max="11511" width="9.140625" style="303"/>
    <col min="11512" max="11512" width="13.5703125" style="303" customWidth="1"/>
    <col min="11513" max="11514" width="7.140625" style="303" customWidth="1"/>
    <col min="11515" max="11515" width="15.28515625" style="303" customWidth="1"/>
    <col min="11516" max="11517" width="6.85546875" style="303" customWidth="1"/>
    <col min="11518" max="11518" width="14.85546875" style="303" customWidth="1"/>
    <col min="11519" max="11520" width="5.85546875" style="303" customWidth="1"/>
    <col min="11521" max="11521" width="12.140625" style="303" customWidth="1"/>
    <col min="11522" max="11522" width="17" style="303" customWidth="1"/>
    <col min="11523" max="11523" width="22" style="303" customWidth="1"/>
    <col min="11524" max="11524" width="1.140625" style="303" customWidth="1"/>
    <col min="11525" max="11762" width="9.140625" style="303"/>
    <col min="11763" max="11763" width="12.5703125" style="303" customWidth="1"/>
    <col min="11764" max="11767" width="9.140625" style="303"/>
    <col min="11768" max="11768" width="13.5703125" style="303" customWidth="1"/>
    <col min="11769" max="11770" width="7.140625" style="303" customWidth="1"/>
    <col min="11771" max="11771" width="15.28515625" style="303" customWidth="1"/>
    <col min="11772" max="11773" width="6.85546875" style="303" customWidth="1"/>
    <col min="11774" max="11774" width="14.85546875" style="303" customWidth="1"/>
    <col min="11775" max="11776" width="5.85546875" style="303" customWidth="1"/>
    <col min="11777" max="11777" width="12.140625" style="303" customWidth="1"/>
    <col min="11778" max="11778" width="17" style="303" customWidth="1"/>
    <col min="11779" max="11779" width="22" style="303" customWidth="1"/>
    <col min="11780" max="11780" width="1.140625" style="303" customWidth="1"/>
    <col min="11781" max="12018" width="9.140625" style="303"/>
    <col min="12019" max="12019" width="12.5703125" style="303" customWidth="1"/>
    <col min="12020" max="12023" width="9.140625" style="303"/>
    <col min="12024" max="12024" width="13.5703125" style="303" customWidth="1"/>
    <col min="12025" max="12026" width="7.140625" style="303" customWidth="1"/>
    <col min="12027" max="12027" width="15.28515625" style="303" customWidth="1"/>
    <col min="12028" max="12029" width="6.85546875" style="303" customWidth="1"/>
    <col min="12030" max="12030" width="14.85546875" style="303" customWidth="1"/>
    <col min="12031" max="12032" width="5.85546875" style="303" customWidth="1"/>
    <col min="12033" max="12033" width="12.140625" style="303" customWidth="1"/>
    <col min="12034" max="12034" width="17" style="303" customWidth="1"/>
    <col min="12035" max="12035" width="22" style="303" customWidth="1"/>
    <col min="12036" max="12036" width="1.140625" style="303" customWidth="1"/>
    <col min="12037" max="12274" width="9.140625" style="303"/>
    <col min="12275" max="12275" width="12.5703125" style="303" customWidth="1"/>
    <col min="12276" max="12279" width="9.140625" style="303"/>
    <col min="12280" max="12280" width="13.5703125" style="303" customWidth="1"/>
    <col min="12281" max="12282" width="7.140625" style="303" customWidth="1"/>
    <col min="12283" max="12283" width="15.28515625" style="303" customWidth="1"/>
    <col min="12284" max="12285" width="6.85546875" style="303" customWidth="1"/>
    <col min="12286" max="12286" width="14.85546875" style="303" customWidth="1"/>
    <col min="12287" max="12288" width="5.85546875" style="303" customWidth="1"/>
    <col min="12289" max="12289" width="12.140625" style="303" customWidth="1"/>
    <col min="12290" max="12290" width="17" style="303" customWidth="1"/>
    <col min="12291" max="12291" width="22" style="303" customWidth="1"/>
    <col min="12292" max="12292" width="1.140625" style="303" customWidth="1"/>
    <col min="12293" max="12530" width="9.140625" style="303"/>
    <col min="12531" max="12531" width="12.5703125" style="303" customWidth="1"/>
    <col min="12532" max="12535" width="9.140625" style="303"/>
    <col min="12536" max="12536" width="13.5703125" style="303" customWidth="1"/>
    <col min="12537" max="12538" width="7.140625" style="303" customWidth="1"/>
    <col min="12539" max="12539" width="15.28515625" style="303" customWidth="1"/>
    <col min="12540" max="12541" width="6.85546875" style="303" customWidth="1"/>
    <col min="12542" max="12542" width="14.85546875" style="303" customWidth="1"/>
    <col min="12543" max="12544" width="5.85546875" style="303" customWidth="1"/>
    <col min="12545" max="12545" width="12.140625" style="303" customWidth="1"/>
    <col min="12546" max="12546" width="17" style="303" customWidth="1"/>
    <col min="12547" max="12547" width="22" style="303" customWidth="1"/>
    <col min="12548" max="12548" width="1.140625" style="303" customWidth="1"/>
    <col min="12549" max="12786" width="9.140625" style="303"/>
    <col min="12787" max="12787" width="12.5703125" style="303" customWidth="1"/>
    <col min="12788" max="12791" width="9.140625" style="303"/>
    <col min="12792" max="12792" width="13.5703125" style="303" customWidth="1"/>
    <col min="12793" max="12794" width="7.140625" style="303" customWidth="1"/>
    <col min="12795" max="12795" width="15.28515625" style="303" customWidth="1"/>
    <col min="12796" max="12797" width="6.85546875" style="303" customWidth="1"/>
    <col min="12798" max="12798" width="14.85546875" style="303" customWidth="1"/>
    <col min="12799" max="12800" width="5.85546875" style="303" customWidth="1"/>
    <col min="12801" max="12801" width="12.140625" style="303" customWidth="1"/>
    <col min="12802" max="12802" width="17" style="303" customWidth="1"/>
    <col min="12803" max="12803" width="22" style="303" customWidth="1"/>
    <col min="12804" max="12804" width="1.140625" style="303" customWidth="1"/>
    <col min="12805" max="13042" width="9.140625" style="303"/>
    <col min="13043" max="13043" width="12.5703125" style="303" customWidth="1"/>
    <col min="13044" max="13047" width="9.140625" style="303"/>
    <col min="13048" max="13048" width="13.5703125" style="303" customWidth="1"/>
    <col min="13049" max="13050" width="7.140625" style="303" customWidth="1"/>
    <col min="13051" max="13051" width="15.28515625" style="303" customWidth="1"/>
    <col min="13052" max="13053" width="6.85546875" style="303" customWidth="1"/>
    <col min="13054" max="13054" width="14.85546875" style="303" customWidth="1"/>
    <col min="13055" max="13056" width="5.85546875" style="303" customWidth="1"/>
    <col min="13057" max="13057" width="12.140625" style="303" customWidth="1"/>
    <col min="13058" max="13058" width="17" style="303" customWidth="1"/>
    <col min="13059" max="13059" width="22" style="303" customWidth="1"/>
    <col min="13060" max="13060" width="1.140625" style="303" customWidth="1"/>
    <col min="13061" max="13298" width="9.140625" style="303"/>
    <col min="13299" max="13299" width="12.5703125" style="303" customWidth="1"/>
    <col min="13300" max="13303" width="9.140625" style="303"/>
    <col min="13304" max="13304" width="13.5703125" style="303" customWidth="1"/>
    <col min="13305" max="13306" width="7.140625" style="303" customWidth="1"/>
    <col min="13307" max="13307" width="15.28515625" style="303" customWidth="1"/>
    <col min="13308" max="13309" width="6.85546875" style="303" customWidth="1"/>
    <col min="13310" max="13310" width="14.85546875" style="303" customWidth="1"/>
    <col min="13311" max="13312" width="5.85546875" style="303" customWidth="1"/>
    <col min="13313" max="13313" width="12.140625" style="303" customWidth="1"/>
    <col min="13314" max="13314" width="17" style="303" customWidth="1"/>
    <col min="13315" max="13315" width="22" style="303" customWidth="1"/>
    <col min="13316" max="13316" width="1.140625" style="303" customWidth="1"/>
    <col min="13317" max="13554" width="9.140625" style="303"/>
    <col min="13555" max="13555" width="12.5703125" style="303" customWidth="1"/>
    <col min="13556" max="13559" width="9.140625" style="303"/>
    <col min="13560" max="13560" width="13.5703125" style="303" customWidth="1"/>
    <col min="13561" max="13562" width="7.140625" style="303" customWidth="1"/>
    <col min="13563" max="13563" width="15.28515625" style="303" customWidth="1"/>
    <col min="13564" max="13565" width="6.85546875" style="303" customWidth="1"/>
    <col min="13566" max="13566" width="14.85546875" style="303" customWidth="1"/>
    <col min="13567" max="13568" width="5.85546875" style="303" customWidth="1"/>
    <col min="13569" max="13569" width="12.140625" style="303" customWidth="1"/>
    <col min="13570" max="13570" width="17" style="303" customWidth="1"/>
    <col min="13571" max="13571" width="22" style="303" customWidth="1"/>
    <col min="13572" max="13572" width="1.140625" style="303" customWidth="1"/>
    <col min="13573" max="13810" width="9.140625" style="303"/>
    <col min="13811" max="13811" width="12.5703125" style="303" customWidth="1"/>
    <col min="13812" max="13815" width="9.140625" style="303"/>
    <col min="13816" max="13816" width="13.5703125" style="303" customWidth="1"/>
    <col min="13817" max="13818" width="7.140625" style="303" customWidth="1"/>
    <col min="13819" max="13819" width="15.28515625" style="303" customWidth="1"/>
    <col min="13820" max="13821" width="6.85546875" style="303" customWidth="1"/>
    <col min="13822" max="13822" width="14.85546875" style="303" customWidth="1"/>
    <col min="13823" max="13824" width="5.85546875" style="303" customWidth="1"/>
    <col min="13825" max="13825" width="12.140625" style="303" customWidth="1"/>
    <col min="13826" max="13826" width="17" style="303" customWidth="1"/>
    <col min="13827" max="13827" width="22" style="303" customWidth="1"/>
    <col min="13828" max="13828" width="1.140625" style="303" customWidth="1"/>
    <col min="13829" max="14066" width="9.140625" style="303"/>
    <col min="14067" max="14067" width="12.5703125" style="303" customWidth="1"/>
    <col min="14068" max="14071" width="9.140625" style="303"/>
    <col min="14072" max="14072" width="13.5703125" style="303" customWidth="1"/>
    <col min="14073" max="14074" width="7.140625" style="303" customWidth="1"/>
    <col min="14075" max="14075" width="15.28515625" style="303" customWidth="1"/>
    <col min="14076" max="14077" width="6.85546875" style="303" customWidth="1"/>
    <col min="14078" max="14078" width="14.85546875" style="303" customWidth="1"/>
    <col min="14079" max="14080" width="5.85546875" style="303" customWidth="1"/>
    <col min="14081" max="14081" width="12.140625" style="303" customWidth="1"/>
    <col min="14082" max="14082" width="17" style="303" customWidth="1"/>
    <col min="14083" max="14083" width="22" style="303" customWidth="1"/>
    <col min="14084" max="14084" width="1.140625" style="303" customWidth="1"/>
    <col min="14085" max="14322" width="9.140625" style="303"/>
    <col min="14323" max="14323" width="12.5703125" style="303" customWidth="1"/>
    <col min="14324" max="14327" width="9.140625" style="303"/>
    <col min="14328" max="14328" width="13.5703125" style="303" customWidth="1"/>
    <col min="14329" max="14330" width="7.140625" style="303" customWidth="1"/>
    <col min="14331" max="14331" width="15.28515625" style="303" customWidth="1"/>
    <col min="14332" max="14333" width="6.85546875" style="303" customWidth="1"/>
    <col min="14334" max="14334" width="14.85546875" style="303" customWidth="1"/>
    <col min="14335" max="14336" width="5.85546875" style="303" customWidth="1"/>
    <col min="14337" max="14337" width="12.140625" style="303" customWidth="1"/>
    <col min="14338" max="14338" width="17" style="303" customWidth="1"/>
    <col min="14339" max="14339" width="22" style="303" customWidth="1"/>
    <col min="14340" max="14340" width="1.140625" style="303" customWidth="1"/>
    <col min="14341" max="14578" width="9.140625" style="303"/>
    <col min="14579" max="14579" width="12.5703125" style="303" customWidth="1"/>
    <col min="14580" max="14583" width="9.140625" style="303"/>
    <col min="14584" max="14584" width="13.5703125" style="303" customWidth="1"/>
    <col min="14585" max="14586" width="7.140625" style="303" customWidth="1"/>
    <col min="14587" max="14587" width="15.28515625" style="303" customWidth="1"/>
    <col min="14588" max="14589" width="6.85546875" style="303" customWidth="1"/>
    <col min="14590" max="14590" width="14.85546875" style="303" customWidth="1"/>
    <col min="14591" max="14592" width="5.85546875" style="303" customWidth="1"/>
    <col min="14593" max="14593" width="12.140625" style="303" customWidth="1"/>
    <col min="14594" max="14594" width="17" style="303" customWidth="1"/>
    <col min="14595" max="14595" width="22" style="303" customWidth="1"/>
    <col min="14596" max="14596" width="1.140625" style="303" customWidth="1"/>
    <col min="14597" max="14834" width="9.140625" style="303"/>
    <col min="14835" max="14835" width="12.5703125" style="303" customWidth="1"/>
    <col min="14836" max="14839" width="9.140625" style="303"/>
    <col min="14840" max="14840" width="13.5703125" style="303" customWidth="1"/>
    <col min="14841" max="14842" width="7.140625" style="303" customWidth="1"/>
    <col min="14843" max="14843" width="15.28515625" style="303" customWidth="1"/>
    <col min="14844" max="14845" width="6.85546875" style="303" customWidth="1"/>
    <col min="14846" max="14846" width="14.85546875" style="303" customWidth="1"/>
    <col min="14847" max="14848" width="5.85546875" style="303" customWidth="1"/>
    <col min="14849" max="14849" width="12.140625" style="303" customWidth="1"/>
    <col min="14850" max="14850" width="17" style="303" customWidth="1"/>
    <col min="14851" max="14851" width="22" style="303" customWidth="1"/>
    <col min="14852" max="14852" width="1.140625" style="303" customWidth="1"/>
    <col min="14853" max="15090" width="9.140625" style="303"/>
    <col min="15091" max="15091" width="12.5703125" style="303" customWidth="1"/>
    <col min="15092" max="15095" width="9.140625" style="303"/>
    <col min="15096" max="15096" width="13.5703125" style="303" customWidth="1"/>
    <col min="15097" max="15098" width="7.140625" style="303" customWidth="1"/>
    <col min="15099" max="15099" width="15.28515625" style="303" customWidth="1"/>
    <col min="15100" max="15101" width="6.85546875" style="303" customWidth="1"/>
    <col min="15102" max="15102" width="14.85546875" style="303" customWidth="1"/>
    <col min="15103" max="15104" width="5.85546875" style="303" customWidth="1"/>
    <col min="15105" max="15105" width="12.140625" style="303" customWidth="1"/>
    <col min="15106" max="15106" width="17" style="303" customWidth="1"/>
    <col min="15107" max="15107" width="22" style="303" customWidth="1"/>
    <col min="15108" max="15108" width="1.140625" style="303" customWidth="1"/>
    <col min="15109" max="15346" width="9.140625" style="303"/>
    <col min="15347" max="15347" width="12.5703125" style="303" customWidth="1"/>
    <col min="15348" max="15351" width="9.140625" style="303"/>
    <col min="15352" max="15352" width="13.5703125" style="303" customWidth="1"/>
    <col min="15353" max="15354" width="7.140625" style="303" customWidth="1"/>
    <col min="15355" max="15355" width="15.28515625" style="303" customWidth="1"/>
    <col min="15356" max="15357" width="6.85546875" style="303" customWidth="1"/>
    <col min="15358" max="15358" width="14.85546875" style="303" customWidth="1"/>
    <col min="15359" max="15360" width="5.85546875" style="303" customWidth="1"/>
    <col min="15361" max="15361" width="12.140625" style="303" customWidth="1"/>
    <col min="15362" max="15362" width="17" style="303" customWidth="1"/>
    <col min="15363" max="15363" width="22" style="303" customWidth="1"/>
    <col min="15364" max="15364" width="1.140625" style="303" customWidth="1"/>
    <col min="15365" max="15602" width="9.140625" style="303"/>
    <col min="15603" max="15603" width="12.5703125" style="303" customWidth="1"/>
    <col min="15604" max="15607" width="9.140625" style="303"/>
    <col min="15608" max="15608" width="13.5703125" style="303" customWidth="1"/>
    <col min="15609" max="15610" width="7.140625" style="303" customWidth="1"/>
    <col min="15611" max="15611" width="15.28515625" style="303" customWidth="1"/>
    <col min="15612" max="15613" width="6.85546875" style="303" customWidth="1"/>
    <col min="15614" max="15614" width="14.85546875" style="303" customWidth="1"/>
    <col min="15615" max="15616" width="5.85546875" style="303" customWidth="1"/>
    <col min="15617" max="15617" width="12.140625" style="303" customWidth="1"/>
    <col min="15618" max="15618" width="17" style="303" customWidth="1"/>
    <col min="15619" max="15619" width="22" style="303" customWidth="1"/>
    <col min="15620" max="15620" width="1.140625" style="303" customWidth="1"/>
    <col min="15621" max="15858" width="9.140625" style="303"/>
    <col min="15859" max="15859" width="12.5703125" style="303" customWidth="1"/>
    <col min="15860" max="15863" width="9.140625" style="303"/>
    <col min="15864" max="15864" width="13.5703125" style="303" customWidth="1"/>
    <col min="15865" max="15866" width="7.140625" style="303" customWidth="1"/>
    <col min="15867" max="15867" width="15.28515625" style="303" customWidth="1"/>
    <col min="15868" max="15869" width="6.85546875" style="303" customWidth="1"/>
    <col min="15870" max="15870" width="14.85546875" style="303" customWidth="1"/>
    <col min="15871" max="15872" width="5.85546875" style="303" customWidth="1"/>
    <col min="15873" max="15873" width="12.140625" style="303" customWidth="1"/>
    <col min="15874" max="15874" width="17" style="303" customWidth="1"/>
    <col min="15875" max="15875" width="22" style="303" customWidth="1"/>
    <col min="15876" max="15876" width="1.140625" style="303" customWidth="1"/>
    <col min="15877" max="16114" width="9.140625" style="303"/>
    <col min="16115" max="16115" width="12.5703125" style="303" customWidth="1"/>
    <col min="16116" max="16119" width="9.140625" style="303"/>
    <col min="16120" max="16120" width="13.5703125" style="303" customWidth="1"/>
    <col min="16121" max="16122" width="7.140625" style="303" customWidth="1"/>
    <col min="16123" max="16123" width="15.28515625" style="303" customWidth="1"/>
    <col min="16124" max="16125" width="6.85546875" style="303" customWidth="1"/>
    <col min="16126" max="16126" width="14.85546875" style="303" customWidth="1"/>
    <col min="16127" max="16128" width="5.85546875" style="303" customWidth="1"/>
    <col min="16129" max="16129" width="12.140625" style="303" customWidth="1"/>
    <col min="16130" max="16130" width="17" style="303" customWidth="1"/>
    <col min="16131" max="16131" width="22" style="303" customWidth="1"/>
    <col min="16132" max="16132" width="1.140625" style="303" customWidth="1"/>
    <col min="16133" max="16384" width="9.140625" style="303"/>
  </cols>
  <sheetData>
    <row r="1" spans="1:11" ht="27" customHeight="1">
      <c r="C1" s="445"/>
      <c r="D1" s="446"/>
      <c r="E1" s="445"/>
    </row>
    <row r="2" spans="1:11" ht="24" customHeight="1">
      <c r="A2" s="301"/>
      <c r="B2" s="934" t="s">
        <v>329</v>
      </c>
      <c r="C2" s="935"/>
      <c r="D2" s="935"/>
      <c r="E2" s="935"/>
      <c r="F2" s="302"/>
      <c r="G2" s="314"/>
    </row>
    <row r="3" spans="1:11" s="137" customFormat="1" ht="35.1" customHeight="1" thickBot="1">
      <c r="C3" s="760" t="s">
        <v>3299</v>
      </c>
      <c r="D3" s="1038" t="str">
        <f>IF('A-2'!D6="","",'A-2'!D6)</f>
        <v/>
      </c>
      <c r="E3" s="1038"/>
      <c r="F3" s="1038"/>
      <c r="G3" s="315"/>
      <c r="H3" s="288"/>
    </row>
    <row r="4" spans="1:11" ht="16.5" customHeight="1">
      <c r="C4" s="304"/>
      <c r="D4" s="304"/>
      <c r="E4" s="305"/>
      <c r="F4" s="306"/>
    </row>
    <row r="5" spans="1:11" ht="24" customHeight="1">
      <c r="C5" s="307"/>
      <c r="D5" s="307"/>
      <c r="E5" s="311"/>
      <c r="F5" s="308"/>
      <c r="G5" s="314"/>
    </row>
    <row r="6" spans="1:11" ht="39.950000000000003" customHeight="1">
      <c r="B6" s="309"/>
      <c r="C6" s="1045" t="s">
        <v>220</v>
      </c>
      <c r="D6" s="382" t="s">
        <v>221</v>
      </c>
      <c r="E6" s="756"/>
      <c r="F6" s="310"/>
      <c r="G6" s="314"/>
      <c r="J6" s="314" t="s">
        <v>232</v>
      </c>
      <c r="K6" s="314" t="s">
        <v>3197</v>
      </c>
    </row>
    <row r="7" spans="1:11" ht="39.950000000000003" customHeight="1">
      <c r="B7" s="309"/>
      <c r="C7" s="1045"/>
      <c r="D7" s="382" t="s">
        <v>222</v>
      </c>
      <c r="E7" s="312"/>
      <c r="F7" s="310"/>
      <c r="G7" s="314"/>
    </row>
    <row r="8" spans="1:11" ht="39.950000000000003" customHeight="1">
      <c r="B8" s="309"/>
      <c r="C8" s="1046" t="s">
        <v>223</v>
      </c>
      <c r="D8" s="1046"/>
      <c r="E8" s="906" t="str">
        <f>IF(E6="","",17)</f>
        <v/>
      </c>
      <c r="F8" s="489" t="s">
        <v>341</v>
      </c>
      <c r="G8" s="314" t="s">
        <v>344</v>
      </c>
    </row>
    <row r="9" spans="1:11" ht="39.950000000000003" customHeight="1">
      <c r="B9" s="309"/>
      <c r="C9" s="1037" t="s">
        <v>252</v>
      </c>
      <c r="D9" s="1037"/>
      <c r="E9" s="757" t="str">
        <f>IF(E8="","",'C-1 別紙2'!$K$19)</f>
        <v/>
      </c>
      <c r="F9" s="490" t="s">
        <v>342</v>
      </c>
      <c r="G9" s="314" t="s">
        <v>343</v>
      </c>
    </row>
    <row r="10" spans="1:11" ht="39.950000000000003" customHeight="1">
      <c r="B10" s="309"/>
      <c r="C10" s="1037" t="s">
        <v>224</v>
      </c>
      <c r="D10" s="1037"/>
      <c r="E10" s="758">
        <f>ROUNDDOWN('B-2 別添1'!$E$12*0.488/1000,2)</f>
        <v>0</v>
      </c>
      <c r="F10" s="448" t="s">
        <v>3361</v>
      </c>
      <c r="G10" s="314" t="s">
        <v>345</v>
      </c>
    </row>
    <row r="11" spans="1:11" ht="39.950000000000003" customHeight="1">
      <c r="B11" s="309"/>
      <c r="C11" s="1037" t="s">
        <v>225</v>
      </c>
      <c r="D11" s="1037"/>
      <c r="E11" s="758">
        <f>IF(E10="","",E10-E14)</f>
        <v>0</v>
      </c>
      <c r="F11" s="489" t="s">
        <v>348</v>
      </c>
      <c r="G11" s="314" t="s">
        <v>347</v>
      </c>
    </row>
    <row r="12" spans="1:11" ht="32.25" customHeight="1">
      <c r="B12" s="309"/>
      <c r="C12" s="1039" t="s">
        <v>340</v>
      </c>
      <c r="D12" s="1040"/>
      <c r="E12" s="1043"/>
      <c r="F12" s="759"/>
      <c r="G12" s="314" t="s">
        <v>3195</v>
      </c>
    </row>
    <row r="13" spans="1:11" ht="15.75" customHeight="1">
      <c r="B13" s="309"/>
      <c r="C13" s="1041"/>
      <c r="D13" s="1042"/>
      <c r="E13" s="1044"/>
      <c r="F13" s="491" t="s">
        <v>3196</v>
      </c>
      <c r="G13" s="449"/>
    </row>
    <row r="14" spans="1:11" ht="39.950000000000003" customHeight="1">
      <c r="B14" s="309"/>
      <c r="C14" s="1037" t="s">
        <v>226</v>
      </c>
      <c r="D14" s="1037"/>
      <c r="E14" s="313">
        <f>ROUNDDOWN('B-2 別添1'!$L$46*E12*0.000488,2)</f>
        <v>0</v>
      </c>
      <c r="F14" s="448" t="s">
        <v>3367</v>
      </c>
      <c r="G14" s="314" t="s">
        <v>346</v>
      </c>
    </row>
    <row r="15" spans="1:11" ht="39.950000000000003" customHeight="1">
      <c r="B15" s="309"/>
      <c r="C15" s="1037" t="s">
        <v>227</v>
      </c>
      <c r="D15" s="1037"/>
      <c r="E15" s="313" t="str">
        <f>IF(E8="","",ROUNDDOWN((E14/E10)*100,2))</f>
        <v/>
      </c>
      <c r="F15" s="489" t="s">
        <v>352</v>
      </c>
      <c r="G15" s="314" t="s">
        <v>349</v>
      </c>
    </row>
    <row r="16" spans="1:11" ht="39.950000000000003" customHeight="1">
      <c r="B16" s="309"/>
      <c r="C16" s="1037" t="s">
        <v>228</v>
      </c>
      <c r="D16" s="1037"/>
      <c r="E16" s="313" t="str">
        <f>IF(E8="","",ROUNDDOWN(E8*E14,2))</f>
        <v/>
      </c>
      <c r="F16" s="489" t="s">
        <v>353</v>
      </c>
      <c r="G16" s="314" t="s">
        <v>350</v>
      </c>
    </row>
    <row r="17" spans="2:7" ht="39.950000000000003" customHeight="1">
      <c r="B17" s="309"/>
      <c r="C17" s="1037" t="s">
        <v>229</v>
      </c>
      <c r="D17" s="1037"/>
      <c r="E17" s="757" t="str">
        <f>IF(E8="","",ROUNDDOWN(E9/E16,2))</f>
        <v/>
      </c>
      <c r="F17" s="489" t="s">
        <v>354</v>
      </c>
      <c r="G17" s="314" t="s">
        <v>351</v>
      </c>
    </row>
    <row r="18" spans="2:7" ht="39.950000000000003" customHeight="1">
      <c r="B18" s="309"/>
      <c r="C18" s="1037" t="s">
        <v>230</v>
      </c>
      <c r="D18" s="1037"/>
      <c r="E18" s="893"/>
      <c r="F18" s="448" t="s">
        <v>3192</v>
      </c>
      <c r="G18" s="449" t="s">
        <v>3191</v>
      </c>
    </row>
    <row r="19" spans="2:7" s="450" customFormat="1" ht="18.75">
      <c r="C19" s="451"/>
      <c r="D19" s="303"/>
      <c r="E19" s="451"/>
      <c r="F19" s="452"/>
      <c r="G19" s="453"/>
    </row>
    <row r="20" spans="2:7" ht="18.75">
      <c r="C20" s="454" t="s">
        <v>231</v>
      </c>
      <c r="D20" s="455"/>
      <c r="E20" s="456"/>
      <c r="F20" s="457"/>
    </row>
    <row r="21" spans="2:7">
      <c r="D21" s="458"/>
      <c r="E21" s="459"/>
      <c r="F21" s="460"/>
      <c r="G21" s="461"/>
    </row>
    <row r="22" spans="2:7">
      <c r="D22" s="462"/>
      <c r="E22" s="463"/>
      <c r="F22" s="464"/>
      <c r="G22" s="461"/>
    </row>
    <row r="23" spans="2:7">
      <c r="D23" s="447"/>
      <c r="E23" s="459"/>
      <c r="F23" s="464"/>
      <c r="G23" s="461"/>
    </row>
    <row r="24" spans="2:7">
      <c r="D24" s="447"/>
      <c r="E24" s="459"/>
      <c r="F24" s="464"/>
      <c r="G24" s="461"/>
    </row>
    <row r="25" spans="2:7">
      <c r="D25" s="447"/>
      <c r="E25" s="459"/>
      <c r="F25" s="464"/>
      <c r="G25" s="465"/>
    </row>
    <row r="26" spans="2:7">
      <c r="D26" s="458"/>
      <c r="E26" s="459"/>
      <c r="F26" s="460"/>
      <c r="G26" s="465"/>
    </row>
    <row r="27" spans="2:7">
      <c r="D27" s="458"/>
      <c r="E27" s="459"/>
      <c r="F27" s="460"/>
      <c r="G27" s="461"/>
    </row>
    <row r="28" spans="2:7">
      <c r="D28" s="458"/>
      <c r="E28" s="459"/>
      <c r="F28" s="460"/>
      <c r="G28" s="466"/>
    </row>
    <row r="29" spans="2:7">
      <c r="D29" s="458"/>
      <c r="E29" s="459"/>
      <c r="F29" s="460"/>
      <c r="G29" s="467"/>
    </row>
    <row r="30" spans="2:7">
      <c r="D30" s="462"/>
      <c r="E30" s="463"/>
      <c r="F30" s="464"/>
      <c r="G30" s="467"/>
    </row>
    <row r="31" spans="2:7">
      <c r="D31" s="447"/>
      <c r="E31" s="459"/>
      <c r="F31" s="464"/>
      <c r="G31" s="467"/>
    </row>
    <row r="32" spans="2:7">
      <c r="D32" s="447"/>
      <c r="E32" s="459"/>
      <c r="F32" s="464"/>
      <c r="G32" s="468"/>
    </row>
    <row r="33" spans="3:7">
      <c r="D33" s="447"/>
      <c r="E33" s="459"/>
      <c r="F33" s="464"/>
      <c r="G33" s="469"/>
    </row>
    <row r="34" spans="3:7">
      <c r="D34" s="458"/>
      <c r="E34" s="459"/>
      <c r="F34" s="460"/>
      <c r="G34" s="469"/>
    </row>
    <row r="35" spans="3:7">
      <c r="D35" s="458"/>
      <c r="E35" s="459"/>
      <c r="F35" s="460"/>
      <c r="G35" s="468"/>
    </row>
    <row r="36" spans="3:7" ht="14.25" customHeight="1">
      <c r="D36" s="458"/>
      <c r="E36" s="459"/>
      <c r="F36" s="464"/>
      <c r="G36" s="461"/>
    </row>
    <row r="37" spans="3:7" ht="14.25" customHeight="1">
      <c r="C37" s="307"/>
      <c r="D37" s="307"/>
      <c r="E37" s="470"/>
      <c r="F37" s="471"/>
      <c r="G37" s="469"/>
    </row>
    <row r="38" spans="3:7" ht="14.25" customHeight="1">
      <c r="C38" s="307"/>
      <c r="D38" s="307"/>
      <c r="E38" s="470"/>
      <c r="G38" s="465"/>
    </row>
    <row r="39" spans="3:7">
      <c r="C39" s="307"/>
      <c r="D39" s="307"/>
      <c r="E39" s="470"/>
    </row>
    <row r="40" spans="3:7" ht="14.25" customHeight="1"/>
    <row r="41" spans="3:7">
      <c r="C41" s="472"/>
      <c r="D41" s="472"/>
      <c r="E41" s="473"/>
      <c r="F41" s="474"/>
      <c r="G41" s="475"/>
    </row>
    <row r="42" spans="3:7">
      <c r="C42" s="476"/>
      <c r="D42" s="476"/>
      <c r="E42" s="476"/>
      <c r="F42" s="459"/>
      <c r="G42" s="477"/>
    </row>
    <row r="43" spans="3:7">
      <c r="C43" s="478"/>
      <c r="D43" s="479"/>
      <c r="E43" s="480"/>
      <c r="F43" s="480"/>
      <c r="G43" s="468"/>
    </row>
    <row r="44" spans="3:7">
      <c r="C44" s="478"/>
      <c r="D44" s="481"/>
      <c r="E44" s="482"/>
      <c r="F44" s="483"/>
      <c r="G44" s="468"/>
    </row>
    <row r="45" spans="3:7">
      <c r="C45" s="478"/>
      <c r="D45" s="484"/>
      <c r="E45" s="480"/>
      <c r="F45" s="483"/>
      <c r="G45" s="468"/>
    </row>
    <row r="46" spans="3:7">
      <c r="C46" s="478"/>
      <c r="D46" s="484"/>
      <c r="E46" s="480"/>
      <c r="F46" s="483"/>
      <c r="G46" s="468"/>
    </row>
    <row r="47" spans="3:7">
      <c r="C47" s="478"/>
      <c r="D47" s="484"/>
      <c r="E47" s="480"/>
      <c r="F47" s="483"/>
      <c r="G47" s="469"/>
    </row>
    <row r="48" spans="3:7">
      <c r="C48" s="478"/>
      <c r="D48" s="458"/>
      <c r="E48" s="459"/>
      <c r="F48" s="480"/>
      <c r="G48" s="469"/>
    </row>
    <row r="49" spans="3:7">
      <c r="C49" s="478"/>
      <c r="D49" s="458"/>
      <c r="E49" s="459"/>
      <c r="F49" s="480"/>
      <c r="G49" s="468"/>
    </row>
    <row r="50" spans="3:7">
      <c r="C50" s="478"/>
      <c r="D50" s="479"/>
      <c r="E50" s="480"/>
      <c r="F50" s="480"/>
      <c r="G50" s="468"/>
    </row>
    <row r="51" spans="3:7">
      <c r="C51" s="478"/>
      <c r="D51" s="479"/>
      <c r="E51" s="480"/>
      <c r="F51" s="480"/>
      <c r="G51" s="468"/>
    </row>
    <row r="52" spans="3:7">
      <c r="C52" s="478"/>
      <c r="D52" s="481"/>
      <c r="E52" s="482"/>
      <c r="F52" s="483"/>
      <c r="G52" s="468"/>
    </row>
    <row r="53" spans="3:7">
      <c r="C53" s="478"/>
      <c r="D53" s="484"/>
      <c r="E53" s="480"/>
      <c r="F53" s="483"/>
      <c r="G53" s="468"/>
    </row>
    <row r="54" spans="3:7">
      <c r="C54" s="478"/>
      <c r="D54" s="484"/>
      <c r="E54" s="480"/>
      <c r="F54" s="483"/>
      <c r="G54" s="468"/>
    </row>
    <row r="55" spans="3:7">
      <c r="C55" s="478"/>
      <c r="D55" s="484"/>
      <c r="E55" s="480"/>
      <c r="F55" s="483"/>
      <c r="G55" s="469"/>
    </row>
    <row r="56" spans="3:7">
      <c r="C56" s="478"/>
      <c r="D56" s="458"/>
      <c r="E56" s="459"/>
      <c r="F56" s="483"/>
      <c r="G56" s="469"/>
    </row>
    <row r="57" spans="3:7">
      <c r="C57" s="478"/>
      <c r="D57" s="458"/>
      <c r="E57" s="459"/>
      <c r="F57" s="483"/>
      <c r="G57" s="468"/>
    </row>
    <row r="58" spans="3:7">
      <c r="C58" s="478"/>
      <c r="D58" s="479"/>
      <c r="E58" s="480"/>
      <c r="F58" s="483"/>
      <c r="G58" s="468"/>
    </row>
    <row r="59" spans="3:7">
      <c r="C59" s="478"/>
      <c r="D59" s="479"/>
      <c r="E59" s="480"/>
      <c r="F59" s="483"/>
      <c r="G59" s="468"/>
    </row>
    <row r="60" spans="3:7">
      <c r="C60" s="478"/>
      <c r="D60" s="481"/>
      <c r="E60" s="482"/>
      <c r="F60" s="483"/>
      <c r="G60" s="468"/>
    </row>
    <row r="61" spans="3:7">
      <c r="C61" s="478"/>
      <c r="D61" s="484"/>
      <c r="E61" s="480"/>
      <c r="F61" s="483"/>
      <c r="G61" s="468"/>
    </row>
    <row r="62" spans="3:7">
      <c r="C62" s="478"/>
      <c r="D62" s="484"/>
      <c r="E62" s="480"/>
      <c r="F62" s="483"/>
      <c r="G62" s="468"/>
    </row>
    <row r="63" spans="3:7">
      <c r="C63" s="478"/>
      <c r="D63" s="484"/>
      <c r="E63" s="480"/>
      <c r="F63" s="483"/>
      <c r="G63" s="469"/>
    </row>
    <row r="64" spans="3:7">
      <c r="C64" s="478"/>
      <c r="D64" s="458"/>
      <c r="E64" s="459"/>
      <c r="F64" s="483"/>
      <c r="G64" s="469"/>
    </row>
    <row r="65" spans="3:7">
      <c r="C65" s="478"/>
      <c r="D65" s="458"/>
      <c r="E65" s="459"/>
      <c r="F65" s="483"/>
      <c r="G65" s="468"/>
    </row>
    <row r="66" spans="3:7" ht="14.25" customHeight="1">
      <c r="C66" s="478"/>
      <c r="D66" s="479"/>
      <c r="E66" s="480"/>
      <c r="F66" s="483"/>
      <c r="G66" s="468"/>
    </row>
    <row r="67" spans="3:7" ht="14.25" customHeight="1">
      <c r="C67" s="485"/>
      <c r="D67" s="485"/>
      <c r="E67" s="486"/>
      <c r="F67" s="487"/>
      <c r="G67" s="469"/>
    </row>
    <row r="68" spans="3:7" ht="14.25" customHeight="1">
      <c r="C68" s="307"/>
      <c r="D68" s="307"/>
      <c r="E68" s="470"/>
      <c r="F68" s="484"/>
      <c r="G68" s="469"/>
    </row>
    <row r="69" spans="3:7" ht="22.5" customHeight="1">
      <c r="C69" s="307"/>
      <c r="D69" s="307"/>
      <c r="E69" s="470"/>
      <c r="F69" s="484"/>
      <c r="G69" s="488"/>
    </row>
    <row r="70" spans="3:7">
      <c r="F70" s="452"/>
    </row>
  </sheetData>
  <sheetProtection algorithmName="SHA-512" hashValue="P0zF6DH/DqNfxaoBCG73VjdZ1g+5xEP09Yojhk/zTAzNH3wi4JAmQ3aFX9h00agJEX9wnTIzOhd8ROrspiBRng==" saltValue="KQ9tJCFRtzd0tiqBrYMmJA==" spinCount="100000" sheet="1" objects="1" scenarios="1"/>
  <mergeCells count="14">
    <mergeCell ref="B2:E2"/>
    <mergeCell ref="C6:C7"/>
    <mergeCell ref="C8:D8"/>
    <mergeCell ref="C9:D9"/>
    <mergeCell ref="C10:D10"/>
    <mergeCell ref="C18:D18"/>
    <mergeCell ref="D3:F3"/>
    <mergeCell ref="C11:D11"/>
    <mergeCell ref="C14:D14"/>
    <mergeCell ref="C15:D15"/>
    <mergeCell ref="C16:D16"/>
    <mergeCell ref="C17:D17"/>
    <mergeCell ref="C12:D13"/>
    <mergeCell ref="E12:E13"/>
  </mergeCells>
  <phoneticPr fontId="8"/>
  <conditionalFormatting sqref="D3">
    <cfRule type="cellIs" dxfId="122" priority="5" operator="equal">
      <formula>""</formula>
    </cfRule>
  </conditionalFormatting>
  <conditionalFormatting sqref="E6">
    <cfRule type="containsBlanks" dxfId="121" priority="4">
      <formula>LEN(TRIM(E6))=0</formula>
    </cfRule>
  </conditionalFormatting>
  <conditionalFormatting sqref="E18">
    <cfRule type="containsBlanks" dxfId="120" priority="1">
      <formula>LEN(TRIM(E18))=0</formula>
    </cfRule>
  </conditionalFormatting>
  <conditionalFormatting sqref="F12">
    <cfRule type="containsBlanks" dxfId="119" priority="3">
      <formula>LEN(TRIM(F12))=0</formula>
    </cfRule>
  </conditionalFormatting>
  <conditionalFormatting sqref="E12">
    <cfRule type="containsBlanks" dxfId="118" priority="2">
      <formula>LEN(TRIM(E12))=0</formula>
    </cfRule>
  </conditionalFormatting>
  <dataValidations count="2">
    <dataValidation type="list" allowBlank="1" showInputMessage="1" showErrorMessage="1" sqref="E6" xr:uid="{E2E0A40F-9673-487E-A860-C6FA28101EE4}">
      <formula1>$J$6:$K$6</formula1>
    </dataValidation>
    <dataValidation type="decimal" allowBlank="1" showInputMessage="1" showErrorMessage="1" sqref="E12" xr:uid="{C27A96AB-B2B3-4B34-AB01-C1B08326BE0B}">
      <formula1>0</formula1>
      <formula2>1</formula2>
    </dataValidation>
  </dataValidations>
  <pageMargins left="0.62992125984251968" right="0.23622047244094491" top="0.74803149606299213" bottom="0.55118110236220474" header="0.31496062992125984" footer="0.31496062992125984"/>
  <pageSetup paperSize="9" scale="87"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8768E6-5889-4E44-B1AA-BB62C91AF727}">
  <sheetPr>
    <pageSetUpPr fitToPage="1"/>
  </sheetPr>
  <dimension ref="A2:AH28"/>
  <sheetViews>
    <sheetView showGridLines="0" view="pageBreakPreview" zoomScale="70" zoomScaleNormal="85" zoomScaleSheetLayoutView="70" workbookViewId="0"/>
  </sheetViews>
  <sheetFormatPr defaultRowHeight="22.5" customHeight="1"/>
  <cols>
    <col min="1" max="1" width="8.28515625" style="319" customWidth="1"/>
    <col min="2" max="2" width="17.42578125" style="319" customWidth="1"/>
    <col min="3" max="3" width="10.28515625" style="319" customWidth="1"/>
    <col min="4" max="33" width="6.42578125" style="319" customWidth="1"/>
    <col min="34" max="34" width="5.28515625" style="319" customWidth="1"/>
    <col min="35" max="159" width="9.140625" style="319"/>
    <col min="160" max="160" width="27.42578125" style="319" bestFit="1" customWidth="1"/>
    <col min="161" max="182" width="3.42578125" style="319" customWidth="1"/>
    <col min="183" max="415" width="9.140625" style="319"/>
    <col min="416" max="416" width="27.42578125" style="319" bestFit="1" customWidth="1"/>
    <col min="417" max="438" width="3.42578125" style="319" customWidth="1"/>
    <col min="439" max="671" width="9.140625" style="319"/>
    <col min="672" max="672" width="27.42578125" style="319" bestFit="1" customWidth="1"/>
    <col min="673" max="694" width="3.42578125" style="319" customWidth="1"/>
    <col min="695" max="927" width="9.140625" style="319"/>
    <col min="928" max="928" width="27.42578125" style="319" bestFit="1" customWidth="1"/>
    <col min="929" max="950" width="3.42578125" style="319" customWidth="1"/>
    <col min="951" max="1183" width="9.140625" style="319"/>
    <col min="1184" max="1184" width="27.42578125" style="319" bestFit="1" customWidth="1"/>
    <col min="1185" max="1206" width="3.42578125" style="319" customWidth="1"/>
    <col min="1207" max="1439" width="9.140625" style="319"/>
    <col min="1440" max="1440" width="27.42578125" style="319" bestFit="1" customWidth="1"/>
    <col min="1441" max="1462" width="3.42578125" style="319" customWidth="1"/>
    <col min="1463" max="1695" width="9.140625" style="319"/>
    <col min="1696" max="1696" width="27.42578125" style="319" bestFit="1" customWidth="1"/>
    <col min="1697" max="1718" width="3.42578125" style="319" customWidth="1"/>
    <col min="1719" max="1951" width="9.140625" style="319"/>
    <col min="1952" max="1952" width="27.42578125" style="319" bestFit="1" customWidth="1"/>
    <col min="1953" max="1974" width="3.42578125" style="319" customWidth="1"/>
    <col min="1975" max="2207" width="9.140625" style="319"/>
    <col min="2208" max="2208" width="27.42578125" style="319" bestFit="1" customWidth="1"/>
    <col min="2209" max="2230" width="3.42578125" style="319" customWidth="1"/>
    <col min="2231" max="2463" width="9.140625" style="319"/>
    <col min="2464" max="2464" width="27.42578125" style="319" bestFit="1" customWidth="1"/>
    <col min="2465" max="2486" width="3.42578125" style="319" customWidth="1"/>
    <col min="2487" max="2719" width="9.140625" style="319"/>
    <col min="2720" max="2720" width="27.42578125" style="319" bestFit="1" customWidth="1"/>
    <col min="2721" max="2742" width="3.42578125" style="319" customWidth="1"/>
    <col min="2743" max="2975" width="9.140625" style="319"/>
    <col min="2976" max="2976" width="27.42578125" style="319" bestFit="1" customWidth="1"/>
    <col min="2977" max="2998" width="3.42578125" style="319" customWidth="1"/>
    <col min="2999" max="3231" width="9.140625" style="319"/>
    <col min="3232" max="3232" width="27.42578125" style="319" bestFit="1" customWidth="1"/>
    <col min="3233" max="3254" width="3.42578125" style="319" customWidth="1"/>
    <col min="3255" max="3487" width="9.140625" style="319"/>
    <col min="3488" max="3488" width="27.42578125" style="319" bestFit="1" customWidth="1"/>
    <col min="3489" max="3510" width="3.42578125" style="319" customWidth="1"/>
    <col min="3511" max="3743" width="9.140625" style="319"/>
    <col min="3744" max="3744" width="27.42578125" style="319" bestFit="1" customWidth="1"/>
    <col min="3745" max="3766" width="3.42578125" style="319" customWidth="1"/>
    <col min="3767" max="3999" width="9.140625" style="319"/>
    <col min="4000" max="4000" width="27.42578125" style="319" bestFit="1" customWidth="1"/>
    <col min="4001" max="4022" width="3.42578125" style="319" customWidth="1"/>
    <col min="4023" max="4255" width="9.140625" style="319"/>
    <col min="4256" max="4256" width="27.42578125" style="319" bestFit="1" customWidth="1"/>
    <col min="4257" max="4278" width="3.42578125" style="319" customWidth="1"/>
    <col min="4279" max="4511" width="9.140625" style="319"/>
    <col min="4512" max="4512" width="27.42578125" style="319" bestFit="1" customWidth="1"/>
    <col min="4513" max="4534" width="3.42578125" style="319" customWidth="1"/>
    <col min="4535" max="4767" width="9.140625" style="319"/>
    <col min="4768" max="4768" width="27.42578125" style="319" bestFit="1" customWidth="1"/>
    <col min="4769" max="4790" width="3.42578125" style="319" customWidth="1"/>
    <col min="4791" max="5023" width="9.140625" style="319"/>
    <col min="5024" max="5024" width="27.42578125" style="319" bestFit="1" customWidth="1"/>
    <col min="5025" max="5046" width="3.42578125" style="319" customWidth="1"/>
    <col min="5047" max="5279" width="9.140625" style="319"/>
    <col min="5280" max="5280" width="27.42578125" style="319" bestFit="1" customWidth="1"/>
    <col min="5281" max="5302" width="3.42578125" style="319" customWidth="1"/>
    <col min="5303" max="5535" width="9.140625" style="319"/>
    <col min="5536" max="5536" width="27.42578125" style="319" bestFit="1" customWidth="1"/>
    <col min="5537" max="5558" width="3.42578125" style="319" customWidth="1"/>
    <col min="5559" max="5791" width="9.140625" style="319"/>
    <col min="5792" max="5792" width="27.42578125" style="319" bestFit="1" customWidth="1"/>
    <col min="5793" max="5814" width="3.42578125" style="319" customWidth="1"/>
    <col min="5815" max="6047" width="9.140625" style="319"/>
    <col min="6048" max="6048" width="27.42578125" style="319" bestFit="1" customWidth="1"/>
    <col min="6049" max="6070" width="3.42578125" style="319" customWidth="1"/>
    <col min="6071" max="6303" width="9.140625" style="319"/>
    <col min="6304" max="6304" width="27.42578125" style="319" bestFit="1" customWidth="1"/>
    <col min="6305" max="6326" width="3.42578125" style="319" customWidth="1"/>
    <col min="6327" max="6559" width="9.140625" style="319"/>
    <col min="6560" max="6560" width="27.42578125" style="319" bestFit="1" customWidth="1"/>
    <col min="6561" max="6582" width="3.42578125" style="319" customWidth="1"/>
    <col min="6583" max="6815" width="9.140625" style="319"/>
    <col min="6816" max="6816" width="27.42578125" style="319" bestFit="1" customWidth="1"/>
    <col min="6817" max="6838" width="3.42578125" style="319" customWidth="1"/>
    <col min="6839" max="7071" width="9.140625" style="319"/>
    <col min="7072" max="7072" width="27.42578125" style="319" bestFit="1" customWidth="1"/>
    <col min="7073" max="7094" width="3.42578125" style="319" customWidth="1"/>
    <col min="7095" max="7327" width="9.140625" style="319"/>
    <col min="7328" max="7328" width="27.42578125" style="319" bestFit="1" customWidth="1"/>
    <col min="7329" max="7350" width="3.42578125" style="319" customWidth="1"/>
    <col min="7351" max="7583" width="9.140625" style="319"/>
    <col min="7584" max="7584" width="27.42578125" style="319" bestFit="1" customWidth="1"/>
    <col min="7585" max="7606" width="3.42578125" style="319" customWidth="1"/>
    <col min="7607" max="7839" width="9.140625" style="319"/>
    <col min="7840" max="7840" width="27.42578125" style="319" bestFit="1" customWidth="1"/>
    <col min="7841" max="7862" width="3.42578125" style="319" customWidth="1"/>
    <col min="7863" max="8095" width="9.140625" style="319"/>
    <col min="8096" max="8096" width="27.42578125" style="319" bestFit="1" customWidth="1"/>
    <col min="8097" max="8118" width="3.42578125" style="319" customWidth="1"/>
    <col min="8119" max="8351" width="9.140625" style="319"/>
    <col min="8352" max="8352" width="27.42578125" style="319" bestFit="1" customWidth="1"/>
    <col min="8353" max="8374" width="3.42578125" style="319" customWidth="1"/>
    <col min="8375" max="8607" width="9.140625" style="319"/>
    <col min="8608" max="8608" width="27.42578125" style="319" bestFit="1" customWidth="1"/>
    <col min="8609" max="8630" width="3.42578125" style="319" customWidth="1"/>
    <col min="8631" max="8863" width="9.140625" style="319"/>
    <col min="8864" max="8864" width="27.42578125" style="319" bestFit="1" customWidth="1"/>
    <col min="8865" max="8886" width="3.42578125" style="319" customWidth="1"/>
    <col min="8887" max="9119" width="9.140625" style="319"/>
    <col min="9120" max="9120" width="27.42578125" style="319" bestFit="1" customWidth="1"/>
    <col min="9121" max="9142" width="3.42578125" style="319" customWidth="1"/>
    <col min="9143" max="9375" width="9.140625" style="319"/>
    <col min="9376" max="9376" width="27.42578125" style="319" bestFit="1" customWidth="1"/>
    <col min="9377" max="9398" width="3.42578125" style="319" customWidth="1"/>
    <col min="9399" max="9631" width="9.140625" style="319"/>
    <col min="9632" max="9632" width="27.42578125" style="319" bestFit="1" customWidth="1"/>
    <col min="9633" max="9654" width="3.42578125" style="319" customWidth="1"/>
    <col min="9655" max="9887" width="9.140625" style="319"/>
    <col min="9888" max="9888" width="27.42578125" style="319" bestFit="1" customWidth="1"/>
    <col min="9889" max="9910" width="3.42578125" style="319" customWidth="1"/>
    <col min="9911" max="10143" width="9.140625" style="319"/>
    <col min="10144" max="10144" width="27.42578125" style="319" bestFit="1" customWidth="1"/>
    <col min="10145" max="10166" width="3.42578125" style="319" customWidth="1"/>
    <col min="10167" max="10399" width="9.140625" style="319"/>
    <col min="10400" max="10400" width="27.42578125" style="319" bestFit="1" customWidth="1"/>
    <col min="10401" max="10422" width="3.42578125" style="319" customWidth="1"/>
    <col min="10423" max="10655" width="9.140625" style="319"/>
    <col min="10656" max="10656" width="27.42578125" style="319" bestFit="1" customWidth="1"/>
    <col min="10657" max="10678" width="3.42578125" style="319" customWidth="1"/>
    <col min="10679" max="10911" width="9.140625" style="319"/>
    <col min="10912" max="10912" width="27.42578125" style="319" bestFit="1" customWidth="1"/>
    <col min="10913" max="10934" width="3.42578125" style="319" customWidth="1"/>
    <col min="10935" max="11167" width="9.140625" style="319"/>
    <col min="11168" max="11168" width="27.42578125" style="319" bestFit="1" customWidth="1"/>
    <col min="11169" max="11190" width="3.42578125" style="319" customWidth="1"/>
    <col min="11191" max="11423" width="9.140625" style="319"/>
    <col min="11424" max="11424" width="27.42578125" style="319" bestFit="1" customWidth="1"/>
    <col min="11425" max="11446" width="3.42578125" style="319" customWidth="1"/>
    <col min="11447" max="11679" width="9.140625" style="319"/>
    <col min="11680" max="11680" width="27.42578125" style="319" bestFit="1" customWidth="1"/>
    <col min="11681" max="11702" width="3.42578125" style="319" customWidth="1"/>
    <col min="11703" max="11935" width="9.140625" style="319"/>
    <col min="11936" max="11936" width="27.42578125" style="319" bestFit="1" customWidth="1"/>
    <col min="11937" max="11958" width="3.42578125" style="319" customWidth="1"/>
    <col min="11959" max="12191" width="9.140625" style="319"/>
    <col min="12192" max="12192" width="27.42578125" style="319" bestFit="1" customWidth="1"/>
    <col min="12193" max="12214" width="3.42578125" style="319" customWidth="1"/>
    <col min="12215" max="12447" width="9.140625" style="319"/>
    <col min="12448" max="12448" width="27.42578125" style="319" bestFit="1" customWidth="1"/>
    <col min="12449" max="12470" width="3.42578125" style="319" customWidth="1"/>
    <col min="12471" max="12703" width="9.140625" style="319"/>
    <col min="12704" max="12704" width="27.42578125" style="319" bestFit="1" customWidth="1"/>
    <col min="12705" max="12726" width="3.42578125" style="319" customWidth="1"/>
    <col min="12727" max="12959" width="9.140625" style="319"/>
    <col min="12960" max="12960" width="27.42578125" style="319" bestFit="1" customWidth="1"/>
    <col min="12961" max="12982" width="3.42578125" style="319" customWidth="1"/>
    <col min="12983" max="13215" width="9.140625" style="319"/>
    <col min="13216" max="13216" width="27.42578125" style="319" bestFit="1" customWidth="1"/>
    <col min="13217" max="13238" width="3.42578125" style="319" customWidth="1"/>
    <col min="13239" max="13471" width="9.140625" style="319"/>
    <col min="13472" max="13472" width="27.42578125" style="319" bestFit="1" customWidth="1"/>
    <col min="13473" max="13494" width="3.42578125" style="319" customWidth="1"/>
    <col min="13495" max="13727" width="9.140625" style="319"/>
    <col min="13728" max="13728" width="27.42578125" style="319" bestFit="1" customWidth="1"/>
    <col min="13729" max="13750" width="3.42578125" style="319" customWidth="1"/>
    <col min="13751" max="13983" width="9.140625" style="319"/>
    <col min="13984" max="13984" width="27.42578125" style="319" bestFit="1" customWidth="1"/>
    <col min="13985" max="14006" width="3.42578125" style="319" customWidth="1"/>
    <col min="14007" max="14239" width="9.140625" style="319"/>
    <col min="14240" max="14240" width="27.42578125" style="319" bestFit="1" customWidth="1"/>
    <col min="14241" max="14262" width="3.42578125" style="319" customWidth="1"/>
    <col min="14263" max="14495" width="9.140625" style="319"/>
    <col min="14496" max="14496" width="27.42578125" style="319" bestFit="1" customWidth="1"/>
    <col min="14497" max="14518" width="3.42578125" style="319" customWidth="1"/>
    <col min="14519" max="14751" width="9.140625" style="319"/>
    <col min="14752" max="14752" width="27.42578125" style="319" bestFit="1" customWidth="1"/>
    <col min="14753" max="14774" width="3.42578125" style="319" customWidth="1"/>
    <col min="14775" max="15007" width="9.140625" style="319"/>
    <col min="15008" max="15008" width="27.42578125" style="319" bestFit="1" customWidth="1"/>
    <col min="15009" max="15030" width="3.42578125" style="319" customWidth="1"/>
    <col min="15031" max="15263" width="9.140625" style="319"/>
    <col min="15264" max="15264" width="27.42578125" style="319" bestFit="1" customWidth="1"/>
    <col min="15265" max="15286" width="3.42578125" style="319" customWidth="1"/>
    <col min="15287" max="15519" width="9.140625" style="319"/>
    <col min="15520" max="15520" width="27.42578125" style="319" bestFit="1" customWidth="1"/>
    <col min="15521" max="15542" width="3.42578125" style="319" customWidth="1"/>
    <col min="15543" max="15775" width="9.140625" style="319"/>
    <col min="15776" max="15776" width="27.42578125" style="319" bestFit="1" customWidth="1"/>
    <col min="15777" max="15798" width="3.42578125" style="319" customWidth="1"/>
    <col min="15799" max="16031" width="9.140625" style="319"/>
    <col min="16032" max="16032" width="27.42578125" style="319" bestFit="1" customWidth="1"/>
    <col min="16033" max="16054" width="3.42578125" style="319" customWidth="1"/>
    <col min="16055" max="16384" width="9.140625" style="319"/>
  </cols>
  <sheetData>
    <row r="2" spans="1:34" ht="30" customHeight="1">
      <c r="A2" s="317" t="s">
        <v>190</v>
      </c>
      <c r="B2" s="318"/>
      <c r="D2" s="320"/>
      <c r="E2" s="320"/>
      <c r="F2" s="320"/>
      <c r="G2" s="320"/>
      <c r="H2" s="320"/>
      <c r="I2" s="492"/>
      <c r="J2" s="492"/>
      <c r="K2" s="492"/>
      <c r="L2" s="493"/>
      <c r="M2" s="493"/>
      <c r="N2" s="493"/>
      <c r="O2" s="493"/>
      <c r="P2" s="493"/>
      <c r="Q2" s="493"/>
      <c r="R2" s="493"/>
      <c r="S2" s="494"/>
      <c r="T2" s="494"/>
      <c r="U2" s="494"/>
      <c r="V2" s="494"/>
      <c r="W2" s="494"/>
      <c r="X2" s="493"/>
      <c r="Y2" s="493"/>
      <c r="Z2" s="493"/>
      <c r="AA2" s="493"/>
      <c r="AB2" s="493"/>
      <c r="AC2" s="493"/>
      <c r="AD2" s="493"/>
      <c r="AE2" s="493"/>
      <c r="AF2" s="493"/>
      <c r="AG2" s="493"/>
      <c r="AH2" s="495"/>
    </row>
    <row r="3" spans="1:34" ht="30" customHeight="1" thickBot="1">
      <c r="A3" s="496"/>
      <c r="B3" s="497"/>
      <c r="C3" s="495"/>
      <c r="D3" s="498"/>
      <c r="E3" s="498"/>
      <c r="F3" s="498"/>
      <c r="G3" s="498"/>
      <c r="H3" s="498"/>
      <c r="I3" s="492"/>
      <c r="J3" s="492"/>
      <c r="K3" s="492"/>
      <c r="L3" s="493"/>
      <c r="M3" s="493"/>
      <c r="N3" s="493"/>
      <c r="O3" s="942" t="s">
        <v>3299</v>
      </c>
      <c r="P3" s="942"/>
      <c r="Q3" s="942"/>
      <c r="R3" s="1038" t="str">
        <f>IF('A-2'!D6="","",'A-2'!D6)</f>
        <v/>
      </c>
      <c r="S3" s="1038"/>
      <c r="T3" s="1038"/>
      <c r="U3" s="1038"/>
      <c r="V3" s="1038"/>
      <c r="W3" s="1038"/>
      <c r="X3" s="1038"/>
      <c r="Y3" s="1038"/>
      <c r="Z3" s="1038"/>
      <c r="AA3" s="1038"/>
      <c r="AB3" s="1038"/>
      <c r="AC3" s="1038"/>
      <c r="AD3" s="1038"/>
      <c r="AE3" s="1038"/>
      <c r="AF3" s="1038"/>
      <c r="AG3" s="1038"/>
      <c r="AH3" s="495"/>
    </row>
    <row r="4" spans="1:34" ht="30" customHeight="1" thickBot="1">
      <c r="A4" s="496"/>
      <c r="B4" s="497"/>
      <c r="C4" s="495"/>
      <c r="D4" s="498"/>
      <c r="E4" s="498"/>
      <c r="F4" s="498"/>
      <c r="G4" s="498"/>
      <c r="H4" s="498"/>
      <c r="I4" s="492"/>
      <c r="J4" s="492"/>
      <c r="K4" s="492"/>
      <c r="L4" s="493"/>
      <c r="M4" s="493"/>
      <c r="N4" s="493"/>
      <c r="O4" s="383"/>
      <c r="P4" s="383"/>
      <c r="Q4" s="383"/>
      <c r="R4" s="286"/>
      <c r="S4" s="286"/>
      <c r="T4" s="286"/>
      <c r="U4" s="286"/>
      <c r="V4" s="286"/>
      <c r="W4" s="286"/>
      <c r="X4" s="286"/>
      <c r="Y4" s="286"/>
      <c r="Z4" s="286"/>
      <c r="AA4" s="286"/>
      <c r="AB4" s="286"/>
      <c r="AC4" s="286"/>
      <c r="AD4" s="286"/>
      <c r="AE4" s="286"/>
      <c r="AF4" s="286"/>
      <c r="AG4" s="286"/>
      <c r="AH4" s="495"/>
    </row>
    <row r="5" spans="1:34" ht="30" customHeight="1">
      <c r="A5" s="1049" t="s">
        <v>12</v>
      </c>
      <c r="B5" s="1050"/>
      <c r="C5" s="1051"/>
      <c r="D5" s="321"/>
      <c r="E5" s="322">
        <v>6</v>
      </c>
      <c r="F5" s="323" t="s">
        <v>359</v>
      </c>
      <c r="G5" s="321"/>
      <c r="H5" s="322">
        <v>7</v>
      </c>
      <c r="I5" s="323" t="s">
        <v>359</v>
      </c>
      <c r="J5" s="321"/>
      <c r="K5" s="322">
        <v>8</v>
      </c>
      <c r="L5" s="324" t="s">
        <v>359</v>
      </c>
      <c r="M5" s="323"/>
      <c r="N5" s="322">
        <v>9</v>
      </c>
      <c r="O5" s="323" t="s">
        <v>359</v>
      </c>
      <c r="P5" s="321"/>
      <c r="Q5" s="322">
        <v>10</v>
      </c>
      <c r="R5" s="324" t="s">
        <v>359</v>
      </c>
      <c r="S5" s="323"/>
      <c r="T5" s="322">
        <v>11</v>
      </c>
      <c r="U5" s="323" t="s">
        <v>359</v>
      </c>
      <c r="V5" s="321"/>
      <c r="W5" s="322">
        <v>12</v>
      </c>
      <c r="X5" s="324" t="s">
        <v>359</v>
      </c>
      <c r="Y5" s="323"/>
      <c r="Z5" s="322">
        <v>1</v>
      </c>
      <c r="AA5" s="323" t="s">
        <v>359</v>
      </c>
      <c r="AB5" s="321"/>
      <c r="AC5" s="322">
        <v>2</v>
      </c>
      <c r="AD5" s="324" t="s">
        <v>359</v>
      </c>
      <c r="AE5" s="323"/>
      <c r="AF5" s="322">
        <v>3</v>
      </c>
      <c r="AG5" s="325" t="s">
        <v>359</v>
      </c>
    </row>
    <row r="6" spans="1:34" ht="30" customHeight="1" thickBot="1">
      <c r="A6" s="1052"/>
      <c r="B6" s="1053"/>
      <c r="C6" s="1054"/>
      <c r="D6" s="326">
        <v>1</v>
      </c>
      <c r="E6" s="327">
        <v>10</v>
      </c>
      <c r="F6" s="327">
        <v>20</v>
      </c>
      <c r="G6" s="326">
        <v>1</v>
      </c>
      <c r="H6" s="327">
        <v>10</v>
      </c>
      <c r="I6" s="327">
        <v>20</v>
      </c>
      <c r="J6" s="326">
        <v>1</v>
      </c>
      <c r="K6" s="327">
        <v>10</v>
      </c>
      <c r="L6" s="328">
        <v>20</v>
      </c>
      <c r="M6" s="329">
        <v>1</v>
      </c>
      <c r="N6" s="327">
        <v>10</v>
      </c>
      <c r="O6" s="327">
        <v>20</v>
      </c>
      <c r="P6" s="326">
        <v>1</v>
      </c>
      <c r="Q6" s="327">
        <v>10</v>
      </c>
      <c r="R6" s="328">
        <v>20</v>
      </c>
      <c r="S6" s="329">
        <v>1</v>
      </c>
      <c r="T6" s="327">
        <v>10</v>
      </c>
      <c r="U6" s="327">
        <v>20</v>
      </c>
      <c r="V6" s="326">
        <v>1</v>
      </c>
      <c r="W6" s="327">
        <v>10</v>
      </c>
      <c r="X6" s="328">
        <v>20</v>
      </c>
      <c r="Y6" s="329">
        <v>1</v>
      </c>
      <c r="Z6" s="327">
        <v>10</v>
      </c>
      <c r="AA6" s="327">
        <v>20</v>
      </c>
      <c r="AB6" s="326">
        <v>1</v>
      </c>
      <c r="AC6" s="327">
        <v>10</v>
      </c>
      <c r="AD6" s="328">
        <v>20</v>
      </c>
      <c r="AE6" s="329">
        <v>1</v>
      </c>
      <c r="AF6" s="327">
        <v>10</v>
      </c>
      <c r="AG6" s="330">
        <v>20</v>
      </c>
    </row>
    <row r="7" spans="1:34" ht="30" customHeight="1">
      <c r="A7" s="761" t="s">
        <v>360</v>
      </c>
      <c r="B7" s="1055"/>
      <c r="C7" s="1056"/>
      <c r="D7" s="762"/>
      <c r="E7" s="763"/>
      <c r="F7" s="763"/>
      <c r="G7" s="762"/>
      <c r="H7" s="763"/>
      <c r="I7" s="763"/>
      <c r="J7" s="762"/>
      <c r="K7" s="763"/>
      <c r="L7" s="764"/>
      <c r="M7" s="765"/>
      <c r="N7" s="763"/>
      <c r="O7" s="763"/>
      <c r="P7" s="762"/>
      <c r="Q7" s="763"/>
      <c r="R7" s="764"/>
      <c r="S7" s="765"/>
      <c r="T7" s="763"/>
      <c r="U7" s="763"/>
      <c r="V7" s="762"/>
      <c r="W7" s="763"/>
      <c r="X7" s="763"/>
      <c r="Y7" s="762"/>
      <c r="Z7" s="763"/>
      <c r="AA7" s="763"/>
      <c r="AB7" s="762"/>
      <c r="AC7" s="763"/>
      <c r="AD7" s="764"/>
      <c r="AE7" s="765"/>
      <c r="AF7" s="763"/>
      <c r="AG7" s="766"/>
    </row>
    <row r="8" spans="1:34" ht="30" customHeight="1">
      <c r="A8" s="767" t="s">
        <v>361</v>
      </c>
      <c r="B8" s="1057"/>
      <c r="C8" s="1058"/>
      <c r="D8" s="768"/>
      <c r="E8" s="769"/>
      <c r="F8" s="769"/>
      <c r="G8" s="768"/>
      <c r="H8" s="769"/>
      <c r="I8" s="769"/>
      <c r="J8" s="768"/>
      <c r="K8" s="769"/>
      <c r="L8" s="770"/>
      <c r="M8" s="771"/>
      <c r="N8" s="769"/>
      <c r="O8" s="769"/>
      <c r="P8" s="768"/>
      <c r="Q8" s="769"/>
      <c r="R8" s="770"/>
      <c r="S8" s="771"/>
      <c r="T8" s="769"/>
      <c r="U8" s="769"/>
      <c r="V8" s="768"/>
      <c r="W8" s="769"/>
      <c r="X8" s="769"/>
      <c r="Y8" s="768"/>
      <c r="Z8" s="769"/>
      <c r="AA8" s="769"/>
      <c r="AB8" s="768"/>
      <c r="AC8" s="769"/>
      <c r="AD8" s="770"/>
      <c r="AE8" s="771"/>
      <c r="AF8" s="769"/>
      <c r="AG8" s="772"/>
    </row>
    <row r="9" spans="1:34" ht="30" customHeight="1">
      <c r="A9" s="767" t="s">
        <v>362</v>
      </c>
      <c r="B9" s="1057"/>
      <c r="C9" s="1058"/>
      <c r="D9" s="768"/>
      <c r="E9" s="769"/>
      <c r="F9" s="769"/>
      <c r="G9" s="768"/>
      <c r="H9" s="769"/>
      <c r="I9" s="769"/>
      <c r="J9" s="768"/>
      <c r="K9" s="769"/>
      <c r="L9" s="770"/>
      <c r="M9" s="771"/>
      <c r="N9" s="769"/>
      <c r="O9" s="769"/>
      <c r="P9" s="768"/>
      <c r="Q9" s="769"/>
      <c r="R9" s="770"/>
      <c r="S9" s="771"/>
      <c r="T9" s="769"/>
      <c r="U9" s="769"/>
      <c r="V9" s="768"/>
      <c r="W9" s="769"/>
      <c r="X9" s="769"/>
      <c r="Y9" s="768"/>
      <c r="Z9" s="769"/>
      <c r="AA9" s="769"/>
      <c r="AB9" s="768"/>
      <c r="AC9" s="769"/>
      <c r="AD9" s="770"/>
      <c r="AE9" s="771"/>
      <c r="AF9" s="769"/>
      <c r="AG9" s="772"/>
    </row>
    <row r="10" spans="1:34" ht="30" customHeight="1">
      <c r="A10" s="767" t="s">
        <v>363</v>
      </c>
      <c r="B10" s="1057"/>
      <c r="C10" s="1058"/>
      <c r="D10" s="773"/>
      <c r="E10" s="774"/>
      <c r="F10" s="774"/>
      <c r="G10" s="773"/>
      <c r="H10" s="774"/>
      <c r="I10" s="774"/>
      <c r="J10" s="773"/>
      <c r="K10" s="774"/>
      <c r="L10" s="775"/>
      <c r="M10" s="776"/>
      <c r="N10" s="774"/>
      <c r="O10" s="774"/>
      <c r="P10" s="773"/>
      <c r="Q10" s="774"/>
      <c r="R10" s="775"/>
      <c r="S10" s="776"/>
      <c r="T10" s="774"/>
      <c r="U10" s="774"/>
      <c r="V10" s="773"/>
      <c r="W10" s="774"/>
      <c r="X10" s="774"/>
      <c r="Y10" s="773"/>
      <c r="Z10" s="774"/>
      <c r="AA10" s="774"/>
      <c r="AB10" s="773"/>
      <c r="AC10" s="774"/>
      <c r="AD10" s="775"/>
      <c r="AE10" s="776"/>
      <c r="AF10" s="774"/>
      <c r="AG10" s="777"/>
    </row>
    <row r="11" spans="1:34" ht="30" customHeight="1">
      <c r="A11" s="767" t="s">
        <v>364</v>
      </c>
      <c r="B11" s="1057"/>
      <c r="C11" s="1058"/>
      <c r="D11" s="778"/>
      <c r="E11" s="779"/>
      <c r="F11" s="779"/>
      <c r="G11" s="778"/>
      <c r="H11" s="779"/>
      <c r="I11" s="779"/>
      <c r="J11" s="778"/>
      <c r="K11" s="779"/>
      <c r="L11" s="780"/>
      <c r="M11" s="781"/>
      <c r="N11" s="779"/>
      <c r="O11" s="779"/>
      <c r="P11" s="778"/>
      <c r="Q11" s="779"/>
      <c r="R11" s="780"/>
      <c r="S11" s="781"/>
      <c r="T11" s="779"/>
      <c r="U11" s="779"/>
      <c r="V11" s="778"/>
      <c r="W11" s="779"/>
      <c r="X11" s="779"/>
      <c r="Y11" s="778"/>
      <c r="Z11" s="779"/>
      <c r="AA11" s="779"/>
      <c r="AB11" s="778"/>
      <c r="AC11" s="779"/>
      <c r="AD11" s="780"/>
      <c r="AE11" s="781"/>
      <c r="AF11" s="779"/>
      <c r="AG11" s="782"/>
    </row>
    <row r="12" spans="1:34" ht="30" customHeight="1">
      <c r="A12" s="767" t="s">
        <v>365</v>
      </c>
      <c r="B12" s="1047"/>
      <c r="C12" s="1048"/>
      <c r="D12" s="783"/>
      <c r="E12" s="784"/>
      <c r="F12" s="784"/>
      <c r="G12" s="783"/>
      <c r="H12" s="784"/>
      <c r="I12" s="784"/>
      <c r="J12" s="783"/>
      <c r="K12" s="784"/>
      <c r="L12" s="785"/>
      <c r="M12" s="786"/>
      <c r="N12" s="784"/>
      <c r="O12" s="784"/>
      <c r="P12" s="783"/>
      <c r="Q12" s="784"/>
      <c r="R12" s="785"/>
      <c r="S12" s="786"/>
      <c r="T12" s="784"/>
      <c r="U12" s="784"/>
      <c r="V12" s="783"/>
      <c r="W12" s="784"/>
      <c r="X12" s="784"/>
      <c r="Y12" s="783"/>
      <c r="Z12" s="784"/>
      <c r="AA12" s="784"/>
      <c r="AB12" s="783"/>
      <c r="AC12" s="784"/>
      <c r="AD12" s="785"/>
      <c r="AE12" s="786"/>
      <c r="AF12" s="784"/>
      <c r="AG12" s="787"/>
    </row>
    <row r="13" spans="1:34" ht="30" customHeight="1">
      <c r="A13" s="767" t="s">
        <v>366</v>
      </c>
      <c r="B13" s="1047"/>
      <c r="C13" s="1048"/>
      <c r="D13" s="783"/>
      <c r="E13" s="784"/>
      <c r="F13" s="784"/>
      <c r="G13" s="783"/>
      <c r="H13" s="784"/>
      <c r="I13" s="784"/>
      <c r="J13" s="783"/>
      <c r="K13" s="784"/>
      <c r="L13" s="785"/>
      <c r="M13" s="786"/>
      <c r="N13" s="784"/>
      <c r="O13" s="784"/>
      <c r="P13" s="783"/>
      <c r="Q13" s="784"/>
      <c r="R13" s="785"/>
      <c r="S13" s="786"/>
      <c r="T13" s="784"/>
      <c r="U13" s="784"/>
      <c r="V13" s="783"/>
      <c r="W13" s="784"/>
      <c r="X13" s="784"/>
      <c r="Y13" s="783"/>
      <c r="Z13" s="784"/>
      <c r="AA13" s="784"/>
      <c r="AB13" s="783"/>
      <c r="AC13" s="784"/>
      <c r="AD13" s="785"/>
      <c r="AE13" s="786"/>
      <c r="AF13" s="784"/>
      <c r="AG13" s="787"/>
    </row>
    <row r="14" spans="1:34" ht="30" customHeight="1">
      <c r="A14" s="788" t="s">
        <v>367</v>
      </c>
      <c r="B14" s="1059"/>
      <c r="C14" s="1060"/>
      <c r="D14" s="762"/>
      <c r="E14" s="763"/>
      <c r="F14" s="763"/>
      <c r="G14" s="762"/>
      <c r="H14" s="763"/>
      <c r="I14" s="763"/>
      <c r="J14" s="762"/>
      <c r="K14" s="763"/>
      <c r="L14" s="764"/>
      <c r="M14" s="765"/>
      <c r="N14" s="763"/>
      <c r="O14" s="763"/>
      <c r="P14" s="762"/>
      <c r="Q14" s="763"/>
      <c r="R14" s="764"/>
      <c r="S14" s="765"/>
      <c r="T14" s="763"/>
      <c r="U14" s="763"/>
      <c r="V14" s="762"/>
      <c r="W14" s="763"/>
      <c r="X14" s="763"/>
      <c r="Y14" s="762"/>
      <c r="Z14" s="763"/>
      <c r="AA14" s="763"/>
      <c r="AB14" s="762"/>
      <c r="AC14" s="763"/>
      <c r="AD14" s="764"/>
      <c r="AE14" s="765"/>
      <c r="AF14" s="763"/>
      <c r="AG14" s="766"/>
    </row>
    <row r="15" spans="1:34" ht="30" customHeight="1">
      <c r="A15" s="767" t="s">
        <v>361</v>
      </c>
      <c r="B15" s="1047"/>
      <c r="C15" s="1048"/>
      <c r="D15" s="783"/>
      <c r="E15" s="784"/>
      <c r="F15" s="784"/>
      <c r="G15" s="783"/>
      <c r="H15" s="784"/>
      <c r="I15" s="784"/>
      <c r="J15" s="783"/>
      <c r="K15" s="784"/>
      <c r="L15" s="785"/>
      <c r="M15" s="786"/>
      <c r="N15" s="784"/>
      <c r="O15" s="784"/>
      <c r="P15" s="783"/>
      <c r="Q15" s="784"/>
      <c r="R15" s="785"/>
      <c r="S15" s="786"/>
      <c r="T15" s="784"/>
      <c r="U15" s="784"/>
      <c r="V15" s="783"/>
      <c r="W15" s="784"/>
      <c r="X15" s="784"/>
      <c r="Y15" s="783"/>
      <c r="Z15" s="784"/>
      <c r="AA15" s="784"/>
      <c r="AB15" s="783"/>
      <c r="AC15" s="784"/>
      <c r="AD15" s="785"/>
      <c r="AE15" s="786"/>
      <c r="AF15" s="784"/>
      <c r="AG15" s="787"/>
    </row>
    <row r="16" spans="1:34" ht="30" customHeight="1">
      <c r="A16" s="767" t="s">
        <v>362</v>
      </c>
      <c r="B16" s="1047"/>
      <c r="C16" s="1048"/>
      <c r="D16" s="783"/>
      <c r="E16" s="784"/>
      <c r="F16" s="784"/>
      <c r="G16" s="783"/>
      <c r="H16" s="784"/>
      <c r="I16" s="784"/>
      <c r="J16" s="783"/>
      <c r="K16" s="784"/>
      <c r="L16" s="785"/>
      <c r="M16" s="786"/>
      <c r="N16" s="784"/>
      <c r="O16" s="784"/>
      <c r="P16" s="783"/>
      <c r="Q16" s="784"/>
      <c r="R16" s="785"/>
      <c r="S16" s="786"/>
      <c r="T16" s="784"/>
      <c r="U16" s="784"/>
      <c r="V16" s="783"/>
      <c r="W16" s="784"/>
      <c r="X16" s="784"/>
      <c r="Y16" s="783"/>
      <c r="Z16" s="784"/>
      <c r="AA16" s="784"/>
      <c r="AB16" s="783"/>
      <c r="AC16" s="784"/>
      <c r="AD16" s="785"/>
      <c r="AE16" s="786"/>
      <c r="AF16" s="784"/>
      <c r="AG16" s="787"/>
    </row>
    <row r="17" spans="1:33" ht="30" customHeight="1">
      <c r="A17" s="767" t="s">
        <v>363</v>
      </c>
      <c r="B17" s="1047"/>
      <c r="C17" s="1048"/>
      <c r="D17" s="783"/>
      <c r="E17" s="784"/>
      <c r="F17" s="784"/>
      <c r="G17" s="783"/>
      <c r="H17" s="784"/>
      <c r="I17" s="784"/>
      <c r="J17" s="783"/>
      <c r="K17" s="784"/>
      <c r="L17" s="785"/>
      <c r="M17" s="786"/>
      <c r="N17" s="784"/>
      <c r="O17" s="784"/>
      <c r="P17" s="783"/>
      <c r="Q17" s="784"/>
      <c r="R17" s="785"/>
      <c r="S17" s="786"/>
      <c r="T17" s="784"/>
      <c r="U17" s="784"/>
      <c r="V17" s="783"/>
      <c r="W17" s="784"/>
      <c r="X17" s="784"/>
      <c r="Y17" s="783"/>
      <c r="Z17" s="784"/>
      <c r="AA17" s="784"/>
      <c r="AB17" s="783"/>
      <c r="AC17" s="784"/>
      <c r="AD17" s="785"/>
      <c r="AE17" s="786"/>
      <c r="AF17" s="784"/>
      <c r="AG17" s="787"/>
    </row>
    <row r="18" spans="1:33" ht="30" customHeight="1">
      <c r="A18" s="767" t="s">
        <v>364</v>
      </c>
      <c r="B18" s="1047"/>
      <c r="C18" s="1048"/>
      <c r="D18" s="773"/>
      <c r="E18" s="774"/>
      <c r="F18" s="774"/>
      <c r="G18" s="773"/>
      <c r="H18" s="774"/>
      <c r="I18" s="774"/>
      <c r="J18" s="773"/>
      <c r="K18" s="774"/>
      <c r="L18" s="775"/>
      <c r="M18" s="776"/>
      <c r="N18" s="774"/>
      <c r="O18" s="774"/>
      <c r="P18" s="773"/>
      <c r="Q18" s="774"/>
      <c r="R18" s="775"/>
      <c r="S18" s="776"/>
      <c r="T18" s="774"/>
      <c r="U18" s="774"/>
      <c r="V18" s="773"/>
      <c r="W18" s="774"/>
      <c r="X18" s="774"/>
      <c r="Y18" s="773"/>
      <c r="Z18" s="774"/>
      <c r="AA18" s="774"/>
      <c r="AB18" s="773"/>
      <c r="AC18" s="774"/>
      <c r="AD18" s="775"/>
      <c r="AE18" s="776"/>
      <c r="AF18" s="774"/>
      <c r="AG18" s="777"/>
    </row>
    <row r="19" spans="1:33" ht="30" customHeight="1">
      <c r="A19" s="767" t="s">
        <v>365</v>
      </c>
      <c r="B19" s="1047"/>
      <c r="C19" s="1048"/>
      <c r="D19" s="783"/>
      <c r="E19" s="784"/>
      <c r="F19" s="784"/>
      <c r="G19" s="783"/>
      <c r="H19" s="784"/>
      <c r="I19" s="784"/>
      <c r="J19" s="783"/>
      <c r="K19" s="784"/>
      <c r="L19" s="785"/>
      <c r="M19" s="786"/>
      <c r="N19" s="784"/>
      <c r="O19" s="784"/>
      <c r="P19" s="783"/>
      <c r="Q19" s="784"/>
      <c r="R19" s="785"/>
      <c r="S19" s="786"/>
      <c r="T19" s="784"/>
      <c r="U19" s="784"/>
      <c r="V19" s="783"/>
      <c r="W19" s="784"/>
      <c r="X19" s="784"/>
      <c r="Y19" s="783"/>
      <c r="Z19" s="784"/>
      <c r="AA19" s="784"/>
      <c r="AB19" s="783"/>
      <c r="AC19" s="784"/>
      <c r="AD19" s="785"/>
      <c r="AE19" s="786"/>
      <c r="AF19" s="784"/>
      <c r="AG19" s="787"/>
    </row>
    <row r="20" spans="1:33" ht="30" customHeight="1">
      <c r="A20" s="767" t="s">
        <v>366</v>
      </c>
      <c r="B20" s="1047"/>
      <c r="C20" s="1048"/>
      <c r="D20" s="783"/>
      <c r="E20" s="784"/>
      <c r="F20" s="784"/>
      <c r="G20" s="783"/>
      <c r="H20" s="784"/>
      <c r="I20" s="784"/>
      <c r="J20" s="783"/>
      <c r="K20" s="784"/>
      <c r="L20" s="785"/>
      <c r="M20" s="786"/>
      <c r="N20" s="784"/>
      <c r="O20" s="784"/>
      <c r="P20" s="783"/>
      <c r="Q20" s="784"/>
      <c r="R20" s="785"/>
      <c r="S20" s="786"/>
      <c r="T20" s="784"/>
      <c r="U20" s="784"/>
      <c r="V20" s="783"/>
      <c r="W20" s="784"/>
      <c r="X20" s="784"/>
      <c r="Y20" s="783"/>
      <c r="Z20" s="784"/>
      <c r="AA20" s="784"/>
      <c r="AB20" s="783"/>
      <c r="AC20" s="784"/>
      <c r="AD20" s="785"/>
      <c r="AE20" s="786"/>
      <c r="AF20" s="784"/>
      <c r="AG20" s="787"/>
    </row>
    <row r="21" spans="1:33" ht="30" customHeight="1">
      <c r="A21" s="788" t="s">
        <v>368</v>
      </c>
      <c r="B21" s="1059"/>
      <c r="C21" s="1060"/>
      <c r="D21" s="762"/>
      <c r="E21" s="763"/>
      <c r="F21" s="763"/>
      <c r="G21" s="762"/>
      <c r="H21" s="763"/>
      <c r="I21" s="763"/>
      <c r="J21" s="762"/>
      <c r="K21" s="763"/>
      <c r="L21" s="764"/>
      <c r="M21" s="765"/>
      <c r="N21" s="763"/>
      <c r="O21" s="763"/>
      <c r="P21" s="762"/>
      <c r="Q21" s="763"/>
      <c r="R21" s="764"/>
      <c r="S21" s="765"/>
      <c r="T21" s="763"/>
      <c r="U21" s="763"/>
      <c r="V21" s="762"/>
      <c r="W21" s="763"/>
      <c r="X21" s="763"/>
      <c r="Y21" s="762"/>
      <c r="Z21" s="763"/>
      <c r="AA21" s="763"/>
      <c r="AB21" s="762"/>
      <c r="AC21" s="763"/>
      <c r="AD21" s="764"/>
      <c r="AE21" s="765"/>
      <c r="AF21" s="763"/>
      <c r="AG21" s="766"/>
    </row>
    <row r="22" spans="1:33" ht="30" customHeight="1">
      <c r="A22" s="767" t="s">
        <v>361</v>
      </c>
      <c r="B22" s="1061"/>
      <c r="C22" s="1048"/>
      <c r="D22" s="783"/>
      <c r="E22" s="784"/>
      <c r="F22" s="784"/>
      <c r="G22" s="783"/>
      <c r="H22" s="784"/>
      <c r="I22" s="784"/>
      <c r="J22" s="783"/>
      <c r="K22" s="784"/>
      <c r="L22" s="785"/>
      <c r="M22" s="786"/>
      <c r="N22" s="784"/>
      <c r="O22" s="784"/>
      <c r="P22" s="783"/>
      <c r="Q22" s="784"/>
      <c r="R22" s="785"/>
      <c r="S22" s="786"/>
      <c r="T22" s="784"/>
      <c r="U22" s="784"/>
      <c r="V22" s="783"/>
      <c r="W22" s="784"/>
      <c r="X22" s="784"/>
      <c r="Y22" s="783"/>
      <c r="Z22" s="784"/>
      <c r="AA22" s="784"/>
      <c r="AB22" s="783"/>
      <c r="AC22" s="784"/>
      <c r="AD22" s="785"/>
      <c r="AE22" s="786"/>
      <c r="AF22" s="784"/>
      <c r="AG22" s="787"/>
    </row>
    <row r="23" spans="1:33" ht="30" customHeight="1">
      <c r="A23" s="767" t="s">
        <v>362</v>
      </c>
      <c r="B23" s="1061"/>
      <c r="C23" s="1048"/>
      <c r="D23" s="783"/>
      <c r="E23" s="784"/>
      <c r="F23" s="784"/>
      <c r="G23" s="783"/>
      <c r="H23" s="784"/>
      <c r="I23" s="784"/>
      <c r="J23" s="783"/>
      <c r="K23" s="784"/>
      <c r="L23" s="785"/>
      <c r="M23" s="786"/>
      <c r="N23" s="784"/>
      <c r="O23" s="784"/>
      <c r="P23" s="783"/>
      <c r="Q23" s="784"/>
      <c r="R23" s="785"/>
      <c r="S23" s="786"/>
      <c r="T23" s="784"/>
      <c r="U23" s="784"/>
      <c r="V23" s="783"/>
      <c r="W23" s="784"/>
      <c r="X23" s="784"/>
      <c r="Y23" s="783"/>
      <c r="Z23" s="784"/>
      <c r="AA23" s="784"/>
      <c r="AB23" s="783"/>
      <c r="AC23" s="784"/>
      <c r="AD23" s="785"/>
      <c r="AE23" s="786"/>
      <c r="AF23" s="784"/>
      <c r="AG23" s="787"/>
    </row>
    <row r="24" spans="1:33" ht="30" customHeight="1">
      <c r="A24" s="767" t="s">
        <v>363</v>
      </c>
      <c r="B24" s="1061"/>
      <c r="C24" s="1048"/>
      <c r="D24" s="783"/>
      <c r="E24" s="784"/>
      <c r="F24" s="784"/>
      <c r="G24" s="783"/>
      <c r="H24" s="784"/>
      <c r="I24" s="784"/>
      <c r="J24" s="783"/>
      <c r="K24" s="784"/>
      <c r="L24" s="785"/>
      <c r="M24" s="786"/>
      <c r="N24" s="784"/>
      <c r="O24" s="784"/>
      <c r="P24" s="783"/>
      <c r="Q24" s="784"/>
      <c r="R24" s="785"/>
      <c r="S24" s="786"/>
      <c r="T24" s="784"/>
      <c r="U24" s="784"/>
      <c r="V24" s="783"/>
      <c r="W24" s="784"/>
      <c r="X24" s="784"/>
      <c r="Y24" s="783"/>
      <c r="Z24" s="784"/>
      <c r="AA24" s="784"/>
      <c r="AB24" s="783"/>
      <c r="AC24" s="784"/>
      <c r="AD24" s="785"/>
      <c r="AE24" s="786"/>
      <c r="AF24" s="784"/>
      <c r="AG24" s="787"/>
    </row>
    <row r="25" spans="1:33" ht="30" customHeight="1">
      <c r="A25" s="767" t="s">
        <v>364</v>
      </c>
      <c r="B25" s="1061"/>
      <c r="C25" s="1048"/>
      <c r="D25" s="773"/>
      <c r="E25" s="774"/>
      <c r="F25" s="774"/>
      <c r="G25" s="773"/>
      <c r="H25" s="774"/>
      <c r="I25" s="774"/>
      <c r="J25" s="773"/>
      <c r="K25" s="774"/>
      <c r="L25" s="775"/>
      <c r="M25" s="776"/>
      <c r="N25" s="774"/>
      <c r="O25" s="774"/>
      <c r="P25" s="773"/>
      <c r="Q25" s="774"/>
      <c r="R25" s="775"/>
      <c r="S25" s="776"/>
      <c r="T25" s="774"/>
      <c r="U25" s="774"/>
      <c r="V25" s="773"/>
      <c r="W25" s="774"/>
      <c r="X25" s="774"/>
      <c r="Y25" s="773"/>
      <c r="Z25" s="774"/>
      <c r="AA25" s="774"/>
      <c r="AB25" s="773"/>
      <c r="AC25" s="774"/>
      <c r="AD25" s="775"/>
      <c r="AE25" s="776"/>
      <c r="AF25" s="774"/>
      <c r="AG25" s="777"/>
    </row>
    <row r="26" spans="1:33" ht="30" customHeight="1">
      <c r="A26" s="767" t="s">
        <v>365</v>
      </c>
      <c r="B26" s="1061"/>
      <c r="C26" s="1048"/>
      <c r="D26" s="783"/>
      <c r="E26" s="784"/>
      <c r="F26" s="784"/>
      <c r="G26" s="783"/>
      <c r="H26" s="784"/>
      <c r="I26" s="784"/>
      <c r="J26" s="783"/>
      <c r="K26" s="784"/>
      <c r="L26" s="785"/>
      <c r="M26" s="786"/>
      <c r="N26" s="784"/>
      <c r="O26" s="784"/>
      <c r="P26" s="783"/>
      <c r="Q26" s="784"/>
      <c r="R26" s="785"/>
      <c r="S26" s="786"/>
      <c r="T26" s="784"/>
      <c r="U26" s="784"/>
      <c r="V26" s="783"/>
      <c r="W26" s="784"/>
      <c r="X26" s="784"/>
      <c r="Y26" s="783"/>
      <c r="Z26" s="784"/>
      <c r="AA26" s="784"/>
      <c r="AB26" s="783"/>
      <c r="AC26" s="784"/>
      <c r="AD26" s="785"/>
      <c r="AE26" s="786"/>
      <c r="AF26" s="784"/>
      <c r="AG26" s="787"/>
    </row>
    <row r="27" spans="1:33" ht="30" customHeight="1" thickBot="1">
      <c r="A27" s="789" t="s">
        <v>369</v>
      </c>
      <c r="B27" s="1062"/>
      <c r="C27" s="1063"/>
      <c r="D27" s="790"/>
      <c r="E27" s="791"/>
      <c r="F27" s="791"/>
      <c r="G27" s="790"/>
      <c r="H27" s="791"/>
      <c r="I27" s="791"/>
      <c r="J27" s="790"/>
      <c r="K27" s="791"/>
      <c r="L27" s="792"/>
      <c r="M27" s="793"/>
      <c r="N27" s="791"/>
      <c r="O27" s="791"/>
      <c r="P27" s="790"/>
      <c r="Q27" s="791"/>
      <c r="R27" s="792"/>
      <c r="S27" s="793"/>
      <c r="T27" s="791"/>
      <c r="U27" s="791"/>
      <c r="V27" s="790"/>
      <c r="W27" s="791"/>
      <c r="X27" s="791"/>
      <c r="Y27" s="790"/>
      <c r="Z27" s="791"/>
      <c r="AA27" s="791"/>
      <c r="AB27" s="790"/>
      <c r="AC27" s="791"/>
      <c r="AD27" s="792"/>
      <c r="AE27" s="793"/>
      <c r="AF27" s="791"/>
      <c r="AG27" s="794"/>
    </row>
    <row r="28" spans="1:33" ht="30" customHeight="1">
      <c r="A28" s="319" t="s">
        <v>370</v>
      </c>
    </row>
  </sheetData>
  <mergeCells count="24">
    <mergeCell ref="B24:C24"/>
    <mergeCell ref="B25:C25"/>
    <mergeCell ref="B26:C26"/>
    <mergeCell ref="B27:C27"/>
    <mergeCell ref="B18:C18"/>
    <mergeCell ref="B19:C19"/>
    <mergeCell ref="B20:C20"/>
    <mergeCell ref="B21:C21"/>
    <mergeCell ref="B22:C22"/>
    <mergeCell ref="B23:C23"/>
    <mergeCell ref="O3:Q3"/>
    <mergeCell ref="R3:AG3"/>
    <mergeCell ref="B17:C17"/>
    <mergeCell ref="A5:C6"/>
    <mergeCell ref="B7:C7"/>
    <mergeCell ref="B8:C8"/>
    <mergeCell ref="B9:C9"/>
    <mergeCell ref="B10:C10"/>
    <mergeCell ref="B11:C11"/>
    <mergeCell ref="B12:C12"/>
    <mergeCell ref="B13:C13"/>
    <mergeCell ref="B14:C14"/>
    <mergeCell ref="B15:C15"/>
    <mergeCell ref="B16:C16"/>
  </mergeCells>
  <phoneticPr fontId="8"/>
  <conditionalFormatting sqref="Q5">
    <cfRule type="containsBlanks" dxfId="117" priority="13">
      <formula>LEN(TRIM(Q5))=0</formula>
    </cfRule>
  </conditionalFormatting>
  <conditionalFormatting sqref="T5">
    <cfRule type="containsBlanks" dxfId="116" priority="12">
      <formula>LEN(TRIM(T5))=0</formula>
    </cfRule>
  </conditionalFormatting>
  <conditionalFormatting sqref="W5">
    <cfRule type="containsBlanks" dxfId="115" priority="11">
      <formula>LEN(TRIM(W5))=0</formula>
    </cfRule>
  </conditionalFormatting>
  <conditionalFormatting sqref="Z5">
    <cfRule type="containsBlanks" dxfId="114" priority="10">
      <formula>LEN(TRIM(Z5))=0</formula>
    </cfRule>
  </conditionalFormatting>
  <conditionalFormatting sqref="AC5">
    <cfRule type="containsBlanks" dxfId="113" priority="9">
      <formula>LEN(TRIM(AC5))=0</formula>
    </cfRule>
  </conditionalFormatting>
  <conditionalFormatting sqref="K5">
    <cfRule type="containsBlanks" dxfId="112" priority="8">
      <formula>LEN(TRIM(K5))=0</formula>
    </cfRule>
  </conditionalFormatting>
  <conditionalFormatting sqref="N5">
    <cfRule type="containsBlanks" dxfId="111" priority="7">
      <formula>LEN(TRIM(N5))=0</formula>
    </cfRule>
  </conditionalFormatting>
  <conditionalFormatting sqref="E5">
    <cfRule type="containsBlanks" dxfId="110" priority="6">
      <formula>LEN(TRIM(E5))=0</formula>
    </cfRule>
  </conditionalFormatting>
  <conditionalFormatting sqref="H5">
    <cfRule type="containsBlanks" dxfId="109" priority="5">
      <formula>LEN(TRIM(H5))=0</formula>
    </cfRule>
  </conditionalFormatting>
  <conditionalFormatting sqref="AF5">
    <cfRule type="containsBlanks" dxfId="108" priority="3">
      <formula>LEN(TRIM(AF5))=0</formula>
    </cfRule>
  </conditionalFormatting>
  <conditionalFormatting sqref="R3">
    <cfRule type="cellIs" dxfId="107" priority="1" operator="equal">
      <formula>""</formula>
    </cfRule>
  </conditionalFormatting>
  <pageMargins left="0.59055118110236227" right="0.59055118110236227" top="0.98425196850393704" bottom="0.39370078740157483" header="0" footer="0"/>
  <pageSetup paperSize="9" scale="5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17</vt:i4>
      </vt:variant>
      <vt:variant>
        <vt:lpstr>名前付き一覧</vt:lpstr>
      </vt:variant>
      <vt:variant>
        <vt:i4>19</vt:i4>
      </vt:variant>
    </vt:vector>
  </HeadingPairs>
  <TitlesOfParts>
    <vt:vector size="36" baseType="lpstr">
      <vt:lpstr>A-2</vt:lpstr>
      <vt:lpstr>A-3</vt:lpstr>
      <vt:lpstr>【参照】産業分類番号一覧</vt:lpstr>
      <vt:lpstr>B-2 別添1</vt:lpstr>
      <vt:lpstr>B-3</vt:lpstr>
      <vt:lpstr>B-3 (記入例)</vt:lpstr>
      <vt:lpstr>B-4</vt:lpstr>
      <vt:lpstr>B-5 別添2</vt:lpstr>
      <vt:lpstr>B-7</vt:lpstr>
      <vt:lpstr>【複数施設の申請の場合】C-0</vt:lpstr>
      <vt:lpstr>C-1 別紙2</vt:lpstr>
      <vt:lpstr>C-2</vt:lpstr>
      <vt:lpstr>C-2' (記入例)</vt:lpstr>
      <vt:lpstr>C-4</vt:lpstr>
      <vt:lpstr>D-1 (代表申請者)</vt:lpstr>
      <vt:lpstr>D-1 (共同申請者)</vt:lpstr>
      <vt:lpstr>D-4</vt:lpstr>
      <vt:lpstr>【参照】産業分類番号一覧!Print_Area</vt:lpstr>
      <vt:lpstr>'【複数施設の申請の場合】C-0'!Print_Area</vt:lpstr>
      <vt:lpstr>'A-2'!Print_Area</vt:lpstr>
      <vt:lpstr>'A-3'!Print_Area</vt:lpstr>
      <vt:lpstr>'B-2 別添1'!Print_Area</vt:lpstr>
      <vt:lpstr>'B-3'!Print_Area</vt:lpstr>
      <vt:lpstr>'B-3 (記入例)'!Print_Area</vt:lpstr>
      <vt:lpstr>'B-4'!Print_Area</vt:lpstr>
      <vt:lpstr>'B-5 別添2'!Print_Area</vt:lpstr>
      <vt:lpstr>'B-7'!Print_Area</vt:lpstr>
      <vt:lpstr>'C-1 別紙2'!Print_Area</vt:lpstr>
      <vt:lpstr>'C-2'!Print_Area</vt:lpstr>
      <vt:lpstr>'C-2'' (記入例)'!Print_Area</vt:lpstr>
      <vt:lpstr>'C-4'!Print_Area</vt:lpstr>
      <vt:lpstr>'D-1 (共同申請者)'!Print_Area</vt:lpstr>
      <vt:lpstr>'D-1 (代表申請者)'!Print_Area</vt:lpstr>
      <vt:lpstr>'D-4'!Print_Area</vt:lpstr>
      <vt:lpstr>'【複数施設の申請の場合】C-0'!Print_Titles</vt:lpstr>
      <vt:lpstr>'C-2'!Print_Titles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2018-04-11T02:16:27Z</dcterms:created>
  <dcterms:modified xsi:type="dcterms:W3CDTF">2020-07-17T00:55:44Z</dcterms:modified>
</cp:coreProperties>
</file>