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filterPrivacy="1" updateLinks="never" defaultThemeVersion="166925"/>
  <xr:revisionPtr revIDLastSave="0" documentId="13_ncr:1_{B92247F1-E3C5-4172-A180-D9F88607E9B1}" xr6:coauthVersionLast="46" xr6:coauthVersionMax="46" xr10:uidLastSave="{00000000-0000-0000-0000-000000000000}"/>
  <bookViews>
    <workbookView xWindow="-120" yWindow="-120" windowWidth="29040" windowHeight="15840" activeTab="4" xr2:uid="{809AA4CB-2020-4F7B-9A0A-0B544001CB76}"/>
  </bookViews>
  <sheets>
    <sheet name="様式第１" sheetId="9" r:id="rId1"/>
    <sheet name="別紙１" sheetId="13" r:id="rId2"/>
    <sheet name="別紙３消費税CheckSheet" sheetId="16" r:id="rId3"/>
    <sheet name="別紙２" sheetId="1" r:id="rId4"/>
    <sheet name="別紙２の１" sheetId="20" r:id="rId5"/>
    <sheet name="事業計画" sheetId="19" r:id="rId6"/>
    <sheet name="参考ひな形" sheetId="18" r:id="rId7"/>
    <sheet name="a" sheetId="17" state="hidden" r:id="rId8"/>
    <sheet name="list" sheetId="8" state="hidden" r:id="rId9"/>
  </sheets>
  <externalReferences>
    <externalReference r:id="rId10"/>
    <externalReference r:id="rId11"/>
    <externalReference r:id="rId12"/>
    <externalReference r:id="rId13"/>
    <externalReference r:id="rId14"/>
    <externalReference r:id="rId15"/>
    <externalReference r:id="rId16"/>
    <externalReference r:id="rId17"/>
  </externalReferences>
  <definedNames>
    <definedName name="_xlnm.Print_Area" localSheetId="6">参考ひな形!$A$1:$Z$122</definedName>
    <definedName name="_xlnm.Print_Area" localSheetId="5">事業計画!$A$1:$W$47</definedName>
    <definedName name="_xlnm.Print_Area" localSheetId="3">別紙２!$B$1:$N$55</definedName>
    <definedName name="_xlnm.Print_Area" localSheetId="4">別紙２の１!$B$1:$N$55</definedName>
    <definedName name="_xlnm.Print_Area" localSheetId="2">別紙３消費税CheckSheet!$A$1:$K$83</definedName>
    <definedName name="_xlnm.Print_Area">'[1]総括様式３（とりやめ）'!$A$1:$AF$11</definedName>
    <definedName name="PRINT_AREA_MI">'[1]総括様式３（とりやめ）'!$A$1:$AF$11</definedName>
    <definedName name="ｓｓ">#REF!</definedName>
    <definedName name="その他" localSheetId="7">#REF!</definedName>
    <definedName name="その他" localSheetId="6">#REF!</definedName>
    <definedName name="その他" localSheetId="3">#REF!</definedName>
    <definedName name="その他" localSheetId="4">#REF!</definedName>
    <definedName name="その他">#REF!</definedName>
    <definedName name="公共" localSheetId="7">#REF!</definedName>
    <definedName name="公共" localSheetId="6">#REF!</definedName>
    <definedName name="公共" localSheetId="3">#REF!</definedName>
    <definedName name="公共" localSheetId="4">#REF!</definedName>
    <definedName name="公共">#REF!</definedName>
    <definedName name="再エネ種別" localSheetId="7">#REF!</definedName>
    <definedName name="再エネ種別" localSheetId="6">#REF!</definedName>
    <definedName name="再エネ種別" localSheetId="3">#REF!</definedName>
    <definedName name="再エネ種別" localSheetId="4">#REF!</definedName>
    <definedName name="再エネ種別">#REF!</definedName>
    <definedName name="台帳抽出" localSheetId="4">#REF!</definedName>
    <definedName name="台帳抽出">#REF!</definedName>
    <definedName name="中分類" localSheetId="7">#REF!</definedName>
    <definedName name="中分類" localSheetId="6">#REF!</definedName>
    <definedName name="中分類" localSheetId="3">#REF!</definedName>
    <definedName name="中分類" localSheetId="4">#REF!</definedName>
    <definedName name="中分類">#REF!</definedName>
    <definedName name="中分類1">[2]日本標準産業中分類!$B$2:$B$100</definedName>
    <definedName name="中分類3">[3]日本標準産業中分類!$B$2:$B$100</definedName>
    <definedName name="中分類4">[4]日本標準産業中分類!$B$2:$B$100</definedName>
    <definedName name="中分類5">[5]日本標準産業中分類!$B$2:$B$100</definedName>
    <definedName name="別紙">#REF!</definedName>
    <definedName name="別紙１【変更】" localSheetId="7">#REF!</definedName>
    <definedName name="別紙１【変更】" localSheetId="6">#REF!</definedName>
    <definedName name="別紙１【変更】" localSheetId="4">#REF!</definedName>
    <definedName name="別紙１【変更】">#REF!</definedName>
    <definedName name="別紙２の２">#REF!</definedName>
    <definedName name="民間" localSheetId="7">#REF!</definedName>
    <definedName name="民間" localSheetId="6">#REF!</definedName>
    <definedName name="民間" localSheetId="3">#REF!</definedName>
    <definedName name="民間" localSheetId="4">#REF!</definedName>
    <definedName name="民間">#REF!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 i="20" l="1"/>
  <c r="D5" i="20"/>
  <c r="I21" i="20"/>
  <c r="F52" i="20"/>
  <c r="F51" i="20"/>
  <c r="H24" i="20"/>
  <c r="F19" i="20"/>
  <c r="AE18" i="20"/>
  <c r="AD18" i="20"/>
  <c r="AD15" i="20"/>
  <c r="E15" i="20"/>
  <c r="F53" i="20" s="1"/>
  <c r="D19" i="20" s="1"/>
  <c r="AD14" i="20"/>
  <c r="AD13" i="20"/>
  <c r="AE12" i="20"/>
  <c r="AD12" i="20"/>
  <c r="AE11" i="20"/>
  <c r="AD11" i="20"/>
  <c r="E11" i="20"/>
  <c r="H30" i="20" s="1"/>
  <c r="AE10" i="20"/>
  <c r="AD10" i="20"/>
  <c r="AE9" i="20"/>
  <c r="AD9" i="20"/>
  <c r="AE8" i="20"/>
  <c r="AD8" i="20"/>
  <c r="AE7" i="20"/>
  <c r="AD7" i="20"/>
  <c r="AD16" i="20" s="1"/>
  <c r="AK6" i="20"/>
  <c r="AE6" i="20"/>
  <c r="AE16" i="20" s="1"/>
  <c r="AD6" i="20"/>
  <c r="AJ5" i="20"/>
  <c r="AE5" i="20"/>
  <c r="AE17" i="20" s="1"/>
  <c r="AD5" i="20"/>
  <c r="AD17" i="20" s="1"/>
  <c r="AC4" i="20"/>
  <c r="AJ6" i="20" s="1"/>
  <c r="C2" i="20"/>
  <c r="C3" i="19"/>
  <c r="E5" i="13"/>
  <c r="G7" i="16"/>
  <c r="D7" i="1"/>
  <c r="E6" i="13"/>
  <c r="D5" i="1"/>
  <c r="L19" i="20" l="1"/>
  <c r="H19" i="20"/>
  <c r="AI6" i="20"/>
  <c r="AK5" i="20"/>
  <c r="AI5" i="20"/>
  <c r="G6" i="16"/>
  <c r="G8" i="16"/>
  <c r="E1" i="9"/>
  <c r="D1" i="9"/>
  <c r="C1" i="9"/>
  <c r="B1" i="9"/>
  <c r="V118" i="18"/>
  <c r="U118" i="18"/>
  <c r="S118" i="18"/>
  <c r="S119" i="18" s="1"/>
  <c r="R118" i="18"/>
  <c r="Q118" i="18"/>
  <c r="Q119" i="18" s="1"/>
  <c r="N118" i="18"/>
  <c r="M118" i="18"/>
  <c r="L118" i="18"/>
  <c r="J118" i="18"/>
  <c r="I118" i="18"/>
  <c r="I119" i="18" s="1"/>
  <c r="H118" i="18"/>
  <c r="W117" i="18"/>
  <c r="T117" i="18"/>
  <c r="T116" i="18"/>
  <c r="W115" i="18"/>
  <c r="Q115" i="18"/>
  <c r="P114" i="18"/>
  <c r="P118" i="18" s="1"/>
  <c r="P119" i="18" s="1"/>
  <c r="O113" i="18"/>
  <c r="O118" i="18" s="1"/>
  <c r="O119" i="18" s="1"/>
  <c r="V112" i="18"/>
  <c r="V119" i="18" s="1"/>
  <c r="U112" i="18"/>
  <c r="U119" i="18" s="1"/>
  <c r="T112" i="18"/>
  <c r="S112" i="18"/>
  <c r="R112" i="18"/>
  <c r="R119" i="18" s="1"/>
  <c r="N112" i="18"/>
  <c r="N119" i="18" s="1"/>
  <c r="M112" i="18"/>
  <c r="M119" i="18" s="1"/>
  <c r="L112" i="18"/>
  <c r="L119" i="18" s="1"/>
  <c r="I112" i="18"/>
  <c r="W111" i="18"/>
  <c r="X111" i="18" s="1"/>
  <c r="Y111" i="18" s="1"/>
  <c r="H111" i="18"/>
  <c r="J111" i="18" s="1"/>
  <c r="Z111" i="18" s="1"/>
  <c r="X110" i="18"/>
  <c r="W110" i="18"/>
  <c r="Y110" i="18" s="1"/>
  <c r="Z110" i="18" s="1"/>
  <c r="H110" i="18"/>
  <c r="J110" i="18" s="1"/>
  <c r="W109" i="18"/>
  <c r="X109" i="18" s="1"/>
  <c r="Y109" i="18" s="1"/>
  <c r="Z109" i="18" s="1"/>
  <c r="H109" i="18"/>
  <c r="J109" i="18" s="1"/>
  <c r="X108" i="18"/>
  <c r="Y108" i="18" s="1"/>
  <c r="W108" i="18"/>
  <c r="H108" i="18"/>
  <c r="J108" i="18" s="1"/>
  <c r="Z108" i="18" s="1"/>
  <c r="W107" i="18"/>
  <c r="H107" i="18"/>
  <c r="J107" i="18" s="1"/>
  <c r="W106" i="18"/>
  <c r="H106" i="18"/>
  <c r="J106" i="18" s="1"/>
  <c r="X106" i="18" s="1"/>
  <c r="W105" i="18"/>
  <c r="X105" i="18" s="1"/>
  <c r="Y105" i="18" s="1"/>
  <c r="H105" i="18"/>
  <c r="J105" i="18" s="1"/>
  <c r="Z105" i="18" s="1"/>
  <c r="X104" i="18"/>
  <c r="W104" i="18"/>
  <c r="Y104" i="18" s="1"/>
  <c r="Z104" i="18" s="1"/>
  <c r="H104" i="18"/>
  <c r="J104" i="18" s="1"/>
  <c r="W103" i="18"/>
  <c r="X103" i="18" s="1"/>
  <c r="Y103" i="18" s="1"/>
  <c r="Z103" i="18" s="1"/>
  <c r="H103" i="18"/>
  <c r="J103" i="18" s="1"/>
  <c r="X102" i="18"/>
  <c r="Y102" i="18" s="1"/>
  <c r="W102" i="18"/>
  <c r="H102" i="18"/>
  <c r="J102" i="18" s="1"/>
  <c r="Z102" i="18" s="1"/>
  <c r="W101" i="18"/>
  <c r="H101" i="18"/>
  <c r="J101" i="18" s="1"/>
  <c r="W100" i="18"/>
  <c r="H100" i="18"/>
  <c r="J100" i="18" s="1"/>
  <c r="X100" i="18" s="1"/>
  <c r="W99" i="18"/>
  <c r="X99" i="18" s="1"/>
  <c r="Y99" i="18" s="1"/>
  <c r="H99" i="18"/>
  <c r="J99" i="18" s="1"/>
  <c r="Z99" i="18" s="1"/>
  <c r="X98" i="18"/>
  <c r="W98" i="18"/>
  <c r="Y98" i="18" s="1"/>
  <c r="Z98" i="18" s="1"/>
  <c r="H98" i="18"/>
  <c r="J98" i="18" s="1"/>
  <c r="W97" i="18"/>
  <c r="X97" i="18" s="1"/>
  <c r="Y97" i="18" s="1"/>
  <c r="Z97" i="18" s="1"/>
  <c r="H97" i="18"/>
  <c r="J97" i="18" s="1"/>
  <c r="X96" i="18"/>
  <c r="Y96" i="18" s="1"/>
  <c r="W96" i="18"/>
  <c r="H96" i="18"/>
  <c r="J96" i="18" s="1"/>
  <c r="W95" i="18"/>
  <c r="H95" i="18"/>
  <c r="J95" i="18" s="1"/>
  <c r="W94" i="18"/>
  <c r="H94" i="18"/>
  <c r="J94" i="18" s="1"/>
  <c r="X94" i="18" s="1"/>
  <c r="W93" i="18"/>
  <c r="X93" i="18" s="1"/>
  <c r="Y93" i="18" s="1"/>
  <c r="H93" i="18"/>
  <c r="J93" i="18" s="1"/>
  <c r="Z93" i="18" s="1"/>
  <c r="X92" i="18"/>
  <c r="W92" i="18"/>
  <c r="Y92" i="18" s="1"/>
  <c r="Z92" i="18" s="1"/>
  <c r="H92" i="18"/>
  <c r="J92" i="18" s="1"/>
  <c r="W91" i="18"/>
  <c r="X91" i="18" s="1"/>
  <c r="Y91" i="18" s="1"/>
  <c r="Z91" i="18" s="1"/>
  <c r="H91" i="18"/>
  <c r="J91" i="18" s="1"/>
  <c r="X90" i="18"/>
  <c r="Y90" i="18" s="1"/>
  <c r="W90" i="18"/>
  <c r="H90" i="18"/>
  <c r="J90" i="18" s="1"/>
  <c r="Z90" i="18" s="1"/>
  <c r="W89" i="18"/>
  <c r="H89" i="18"/>
  <c r="J89" i="18" s="1"/>
  <c r="W88" i="18"/>
  <c r="H88" i="18"/>
  <c r="J88" i="18" s="1"/>
  <c r="X88" i="18" s="1"/>
  <c r="W87" i="18"/>
  <c r="X87" i="18" s="1"/>
  <c r="Y87" i="18" s="1"/>
  <c r="H87" i="18"/>
  <c r="J87" i="18" s="1"/>
  <c r="Z87" i="18" s="1"/>
  <c r="X86" i="18"/>
  <c r="W86" i="18"/>
  <c r="Y86" i="18" s="1"/>
  <c r="Z86" i="18" s="1"/>
  <c r="H86" i="18"/>
  <c r="J86" i="18" s="1"/>
  <c r="W85" i="18"/>
  <c r="X85" i="18" s="1"/>
  <c r="Y85" i="18" s="1"/>
  <c r="Z85" i="18" s="1"/>
  <c r="H85" i="18"/>
  <c r="J85" i="18" s="1"/>
  <c r="X84" i="18"/>
  <c r="Y84" i="18" s="1"/>
  <c r="W84" i="18"/>
  <c r="H84" i="18"/>
  <c r="J84" i="18" s="1"/>
  <c r="Z84" i="18" s="1"/>
  <c r="W83" i="18"/>
  <c r="H83" i="18"/>
  <c r="J83" i="18" s="1"/>
  <c r="W82" i="18"/>
  <c r="H82" i="18"/>
  <c r="J82" i="18" s="1"/>
  <c r="X82" i="18" s="1"/>
  <c r="W81" i="18"/>
  <c r="X81" i="18" s="1"/>
  <c r="Y81" i="18" s="1"/>
  <c r="H81" i="18"/>
  <c r="J81" i="18" s="1"/>
  <c r="Z81" i="18" s="1"/>
  <c r="X80" i="18"/>
  <c r="W80" i="18"/>
  <c r="Y80" i="18" s="1"/>
  <c r="Z80" i="18" s="1"/>
  <c r="H80" i="18"/>
  <c r="J80" i="18" s="1"/>
  <c r="W79" i="18"/>
  <c r="X79" i="18" s="1"/>
  <c r="Y79" i="18" s="1"/>
  <c r="Z79" i="18" s="1"/>
  <c r="H79" i="18"/>
  <c r="J79" i="18" s="1"/>
  <c r="X78" i="18"/>
  <c r="Y78" i="18" s="1"/>
  <c r="W78" i="18"/>
  <c r="H78" i="18"/>
  <c r="J78" i="18" s="1"/>
  <c r="W77" i="18"/>
  <c r="H77" i="18"/>
  <c r="J77" i="18" s="1"/>
  <c r="W76" i="18"/>
  <c r="H76" i="18"/>
  <c r="J76" i="18" s="1"/>
  <c r="X76" i="18" s="1"/>
  <c r="W75" i="18"/>
  <c r="X75" i="18" s="1"/>
  <c r="Y75" i="18" s="1"/>
  <c r="H75" i="18"/>
  <c r="J75" i="18" s="1"/>
  <c r="Z75" i="18" s="1"/>
  <c r="X74" i="18"/>
  <c r="W74" i="18"/>
  <c r="Y74" i="18" s="1"/>
  <c r="Z74" i="18" s="1"/>
  <c r="H74" i="18"/>
  <c r="J74" i="18" s="1"/>
  <c r="W73" i="18"/>
  <c r="X73" i="18" s="1"/>
  <c r="Y73" i="18" s="1"/>
  <c r="Z73" i="18" s="1"/>
  <c r="H73" i="18"/>
  <c r="J73" i="18" s="1"/>
  <c r="X72" i="18"/>
  <c r="Y72" i="18" s="1"/>
  <c r="W72" i="18"/>
  <c r="H72" i="18"/>
  <c r="J72" i="18" s="1"/>
  <c r="Z72" i="18" s="1"/>
  <c r="W71" i="18"/>
  <c r="H71" i="18"/>
  <c r="J71" i="18" s="1"/>
  <c r="W70" i="18"/>
  <c r="H70" i="18"/>
  <c r="J70" i="18" s="1"/>
  <c r="X70" i="18" s="1"/>
  <c r="W69" i="18"/>
  <c r="X69" i="18" s="1"/>
  <c r="Y69" i="18" s="1"/>
  <c r="H69" i="18"/>
  <c r="J69" i="18" s="1"/>
  <c r="Z69" i="18" s="1"/>
  <c r="X68" i="18"/>
  <c r="W68" i="18"/>
  <c r="Y68" i="18" s="1"/>
  <c r="Z68" i="18" s="1"/>
  <c r="H68" i="18"/>
  <c r="J68" i="18" s="1"/>
  <c r="W67" i="18"/>
  <c r="X67" i="18" s="1"/>
  <c r="Y67" i="18" s="1"/>
  <c r="Z67" i="18" s="1"/>
  <c r="H67" i="18"/>
  <c r="J67" i="18" s="1"/>
  <c r="X66" i="18"/>
  <c r="Y66" i="18" s="1"/>
  <c r="W66" i="18"/>
  <c r="H66" i="18"/>
  <c r="J66" i="18" s="1"/>
  <c r="Z66" i="18" s="1"/>
  <c r="W65" i="18"/>
  <c r="H65" i="18"/>
  <c r="J65" i="18" s="1"/>
  <c r="W64" i="18"/>
  <c r="H64" i="18"/>
  <c r="J64" i="18" s="1"/>
  <c r="X64" i="18" s="1"/>
  <c r="W63" i="18"/>
  <c r="X63" i="18" s="1"/>
  <c r="Y63" i="18" s="1"/>
  <c r="H63" i="18"/>
  <c r="J63" i="18" s="1"/>
  <c r="Z63" i="18" s="1"/>
  <c r="X62" i="18"/>
  <c r="W62" i="18"/>
  <c r="Y62" i="18" s="1"/>
  <c r="Z62" i="18" s="1"/>
  <c r="H62" i="18"/>
  <c r="J62" i="18" s="1"/>
  <c r="W61" i="18"/>
  <c r="X61" i="18" s="1"/>
  <c r="Y61" i="18" s="1"/>
  <c r="Z61" i="18" s="1"/>
  <c r="H61" i="18"/>
  <c r="J61" i="18" s="1"/>
  <c r="X60" i="18"/>
  <c r="Y60" i="18" s="1"/>
  <c r="W60" i="18"/>
  <c r="H60" i="18"/>
  <c r="J60" i="18" s="1"/>
  <c r="W59" i="18"/>
  <c r="H59" i="18"/>
  <c r="J59" i="18" s="1"/>
  <c r="W58" i="18"/>
  <c r="H58" i="18"/>
  <c r="J58" i="18" s="1"/>
  <c r="X58" i="18" s="1"/>
  <c r="W57" i="18"/>
  <c r="X57" i="18" s="1"/>
  <c r="Y57" i="18" s="1"/>
  <c r="H57" i="18"/>
  <c r="J57" i="18" s="1"/>
  <c r="Z57" i="18" s="1"/>
  <c r="X56" i="18"/>
  <c r="W56" i="18"/>
  <c r="Y56" i="18" s="1"/>
  <c r="Z56" i="18" s="1"/>
  <c r="H56" i="18"/>
  <c r="J56" i="18" s="1"/>
  <c r="W55" i="18"/>
  <c r="X55" i="18" s="1"/>
  <c r="Y55" i="18" s="1"/>
  <c r="Z55" i="18" s="1"/>
  <c r="H55" i="18"/>
  <c r="J55" i="18" s="1"/>
  <c r="X54" i="18"/>
  <c r="Y54" i="18" s="1"/>
  <c r="W54" i="18"/>
  <c r="H54" i="18"/>
  <c r="J54" i="18" s="1"/>
  <c r="Z54" i="18" s="1"/>
  <c r="W53" i="18"/>
  <c r="H53" i="18"/>
  <c r="J53" i="18" s="1"/>
  <c r="W52" i="18"/>
  <c r="H52" i="18"/>
  <c r="J52" i="18" s="1"/>
  <c r="X52" i="18" s="1"/>
  <c r="W51" i="18"/>
  <c r="X51" i="18" s="1"/>
  <c r="Y51" i="18" s="1"/>
  <c r="H51" i="18"/>
  <c r="J51" i="18" s="1"/>
  <c r="Z51" i="18" s="1"/>
  <c r="X50" i="18"/>
  <c r="W50" i="18"/>
  <c r="Y50" i="18" s="1"/>
  <c r="Z50" i="18" s="1"/>
  <c r="H50" i="18"/>
  <c r="J50" i="18" s="1"/>
  <c r="W49" i="18"/>
  <c r="X49" i="18" s="1"/>
  <c r="Y49" i="18" s="1"/>
  <c r="Z49" i="18" s="1"/>
  <c r="H49" i="18"/>
  <c r="J49" i="18" s="1"/>
  <c r="X48" i="18"/>
  <c r="Y48" i="18" s="1"/>
  <c r="W48" i="18"/>
  <c r="H48" i="18"/>
  <c r="J48" i="18" s="1"/>
  <c r="Z48" i="18" s="1"/>
  <c r="W47" i="18"/>
  <c r="H47" i="18"/>
  <c r="J47" i="18" s="1"/>
  <c r="W46" i="18"/>
  <c r="H46" i="18"/>
  <c r="J46" i="18" s="1"/>
  <c r="X46" i="18" s="1"/>
  <c r="W45" i="18"/>
  <c r="X45" i="18" s="1"/>
  <c r="Y45" i="18" s="1"/>
  <c r="H45" i="18"/>
  <c r="J45" i="18" s="1"/>
  <c r="Z45" i="18" s="1"/>
  <c r="X44" i="18"/>
  <c r="W44" i="18"/>
  <c r="Y44" i="18" s="1"/>
  <c r="Z44" i="18" s="1"/>
  <c r="H44" i="18"/>
  <c r="J44" i="18" s="1"/>
  <c r="W43" i="18"/>
  <c r="X43" i="18" s="1"/>
  <c r="Y43" i="18" s="1"/>
  <c r="Z43" i="18" s="1"/>
  <c r="H43" i="18"/>
  <c r="J43" i="18" s="1"/>
  <c r="X42" i="18"/>
  <c r="Y42" i="18" s="1"/>
  <c r="W42" i="18"/>
  <c r="H42" i="18"/>
  <c r="J42" i="18" s="1"/>
  <c r="W41" i="18"/>
  <c r="H41" i="18"/>
  <c r="J41" i="18" s="1"/>
  <c r="W40" i="18"/>
  <c r="H40" i="18"/>
  <c r="J40" i="18" s="1"/>
  <c r="X40" i="18" s="1"/>
  <c r="W39" i="18"/>
  <c r="X39" i="18" s="1"/>
  <c r="Y39" i="18" s="1"/>
  <c r="H39" i="18"/>
  <c r="J39" i="18" s="1"/>
  <c r="Z39" i="18" s="1"/>
  <c r="X38" i="18"/>
  <c r="W38" i="18"/>
  <c r="Y38" i="18" s="1"/>
  <c r="Z38" i="18" s="1"/>
  <c r="H38" i="18"/>
  <c r="J38" i="18" s="1"/>
  <c r="W37" i="18"/>
  <c r="X37" i="18" s="1"/>
  <c r="Y37" i="18" s="1"/>
  <c r="Z37" i="18" s="1"/>
  <c r="H37" i="18"/>
  <c r="J37" i="18" s="1"/>
  <c r="X36" i="18"/>
  <c r="Y36" i="18" s="1"/>
  <c r="W36" i="18"/>
  <c r="H36" i="18"/>
  <c r="J36" i="18" s="1"/>
  <c r="Z36" i="18" s="1"/>
  <c r="W35" i="18"/>
  <c r="H35" i="18"/>
  <c r="J35" i="18" s="1"/>
  <c r="W34" i="18"/>
  <c r="J34" i="18"/>
  <c r="X34" i="18" s="1"/>
  <c r="H34" i="18"/>
  <c r="W33" i="18"/>
  <c r="Y33" i="18" s="1"/>
  <c r="J33" i="18"/>
  <c r="X33" i="18" s="1"/>
  <c r="H33" i="18"/>
  <c r="W32" i="18"/>
  <c r="J32" i="18"/>
  <c r="X32" i="18" s="1"/>
  <c r="H32" i="18"/>
  <c r="W31" i="18"/>
  <c r="Y31" i="18" s="1"/>
  <c r="J31" i="18"/>
  <c r="X31" i="18" s="1"/>
  <c r="H31" i="18"/>
  <c r="W30" i="18"/>
  <c r="J30" i="18"/>
  <c r="X30" i="18" s="1"/>
  <c r="H30" i="18"/>
  <c r="W29" i="18"/>
  <c r="Y29" i="18" s="1"/>
  <c r="J29" i="18"/>
  <c r="X29" i="18" s="1"/>
  <c r="H29" i="18"/>
  <c r="W28" i="18"/>
  <c r="J28" i="18"/>
  <c r="X28" i="18" s="1"/>
  <c r="H28" i="18"/>
  <c r="W27" i="18"/>
  <c r="Y27" i="18" s="1"/>
  <c r="J27" i="18"/>
  <c r="X27" i="18" s="1"/>
  <c r="H27" i="18"/>
  <c r="W26" i="18"/>
  <c r="J26" i="18"/>
  <c r="X26" i="18" s="1"/>
  <c r="H26" i="18"/>
  <c r="W25" i="18"/>
  <c r="Y25" i="18" s="1"/>
  <c r="J25" i="18"/>
  <c r="X25" i="18" s="1"/>
  <c r="H25" i="18"/>
  <c r="W24" i="18"/>
  <c r="J24" i="18"/>
  <c r="X24" i="18" s="1"/>
  <c r="H24" i="18"/>
  <c r="W23" i="18"/>
  <c r="Y23" i="18" s="1"/>
  <c r="J23" i="18"/>
  <c r="X23" i="18" s="1"/>
  <c r="H23" i="18"/>
  <c r="W22" i="18"/>
  <c r="J22" i="18"/>
  <c r="X22" i="18" s="1"/>
  <c r="H22" i="18"/>
  <c r="W21" i="18"/>
  <c r="Y21" i="18" s="1"/>
  <c r="J21" i="18"/>
  <c r="X21" i="18" s="1"/>
  <c r="H21" i="18"/>
  <c r="W20" i="18"/>
  <c r="J20" i="18"/>
  <c r="X20" i="18" s="1"/>
  <c r="H20" i="18"/>
  <c r="W19" i="18"/>
  <c r="Y19" i="18" s="1"/>
  <c r="J19" i="18"/>
  <c r="X19" i="18" s="1"/>
  <c r="H19" i="18"/>
  <c r="W18" i="18"/>
  <c r="J18" i="18"/>
  <c r="X18" i="18" s="1"/>
  <c r="H18" i="18"/>
  <c r="W17" i="18"/>
  <c r="Y17" i="18" s="1"/>
  <c r="J17" i="18"/>
  <c r="X17" i="18" s="1"/>
  <c r="H17" i="18"/>
  <c r="W16" i="18"/>
  <c r="J16" i="18"/>
  <c r="X16" i="18" s="1"/>
  <c r="H16" i="18"/>
  <c r="X15" i="18"/>
  <c r="W15" i="18"/>
  <c r="Y15" i="18" s="1"/>
  <c r="Z15" i="18" s="1"/>
  <c r="X14" i="18"/>
  <c r="W14" i="18"/>
  <c r="Y14" i="18" s="1"/>
  <c r="Z14" i="18" s="1"/>
  <c r="X13" i="18"/>
  <c r="Y13" i="18" s="1"/>
  <c r="Z13" i="18" s="1"/>
  <c r="W13" i="18"/>
  <c r="X12" i="18"/>
  <c r="W12" i="18"/>
  <c r="Y12" i="18" s="1"/>
  <c r="Z12" i="18" s="1"/>
  <c r="X11" i="18"/>
  <c r="W11" i="18"/>
  <c r="Y11" i="18" s="1"/>
  <c r="Z11" i="18" s="1"/>
  <c r="X10" i="18"/>
  <c r="Y10" i="18" s="1"/>
  <c r="Z10" i="18" s="1"/>
  <c r="W10" i="18"/>
  <c r="X9" i="18"/>
  <c r="W9" i="18"/>
  <c r="Y9" i="18" s="1"/>
  <c r="Z9" i="18" s="1"/>
  <c r="J3" i="18"/>
  <c r="J2" i="18"/>
  <c r="F51" i="1"/>
  <c r="H30" i="1"/>
  <c r="H24" i="1"/>
  <c r="AB22" i="1"/>
  <c r="AB21" i="1"/>
  <c r="AB20" i="1"/>
  <c r="F19" i="1"/>
  <c r="AE18" i="1"/>
  <c r="AD18" i="1"/>
  <c r="AD15" i="1"/>
  <c r="AD14" i="1"/>
  <c r="AD13" i="1"/>
  <c r="AD12" i="1"/>
  <c r="AD11" i="1"/>
  <c r="AE10" i="1"/>
  <c r="AD10" i="1"/>
  <c r="AE9" i="1"/>
  <c r="AD9" i="1"/>
  <c r="AE8" i="1"/>
  <c r="AD8" i="1"/>
  <c r="AE7" i="1"/>
  <c r="AE16" i="1" s="1"/>
  <c r="AD7" i="1"/>
  <c r="AE6" i="1"/>
  <c r="AD6" i="1"/>
  <c r="AE5" i="1"/>
  <c r="AE17" i="1" s="1"/>
  <c r="AD5" i="1"/>
  <c r="AD17" i="1" s="1"/>
  <c r="D22" i="20" l="1"/>
  <c r="F29" i="20"/>
  <c r="F31" i="20" s="1"/>
  <c r="AD19" i="1"/>
  <c r="AC4" i="1"/>
  <c r="AI6" i="1" s="1"/>
  <c r="AJ7" i="1"/>
  <c r="AD16" i="1"/>
  <c r="Y46" i="18"/>
  <c r="Y59" i="18"/>
  <c r="Z59" i="18" s="1"/>
  <c r="Y82" i="18"/>
  <c r="Y100" i="18"/>
  <c r="Z60" i="18"/>
  <c r="Z78" i="18"/>
  <c r="Z96" i="18"/>
  <c r="Y64" i="18"/>
  <c r="Z42" i="18"/>
  <c r="Y16" i="18"/>
  <c r="Z16" i="18" s="1"/>
  <c r="Y18" i="18"/>
  <c r="Y20" i="18"/>
  <c r="Y22" i="18"/>
  <c r="Y24" i="18"/>
  <c r="Y26" i="18"/>
  <c r="Z26" i="18" s="1"/>
  <c r="Y28" i="18"/>
  <c r="Z28" i="18" s="1"/>
  <c r="Y30" i="18"/>
  <c r="Y32" i="18"/>
  <c r="Y34" i="18"/>
  <c r="Y52" i="18"/>
  <c r="Z52" i="18" s="1"/>
  <c r="Y70" i="18"/>
  <c r="Z70" i="18" s="1"/>
  <c r="Y88" i="18"/>
  <c r="Y106" i="18"/>
  <c r="Z106" i="18" s="1"/>
  <c r="Y40" i="18"/>
  <c r="Y58" i="18"/>
  <c r="Z58" i="18" s="1"/>
  <c r="Y76" i="18"/>
  <c r="Y89" i="18"/>
  <c r="Z89" i="18" s="1"/>
  <c r="Y94" i="18"/>
  <c r="Z17" i="18"/>
  <c r="Z18" i="18"/>
  <c r="Z19" i="18"/>
  <c r="Z20" i="18"/>
  <c r="Z21" i="18"/>
  <c r="Z22" i="18"/>
  <c r="Z23" i="18"/>
  <c r="Z24" i="18"/>
  <c r="Z25" i="18"/>
  <c r="Z27" i="18"/>
  <c r="Z29" i="18"/>
  <c r="Z30" i="18"/>
  <c r="Z31" i="18"/>
  <c r="Z32" i="18"/>
  <c r="Z33" i="18"/>
  <c r="Z34" i="18"/>
  <c r="Z40" i="18"/>
  <c r="Z46" i="18"/>
  <c r="Z64" i="18"/>
  <c r="Z76" i="18"/>
  <c r="Z82" i="18"/>
  <c r="Z88" i="18"/>
  <c r="Z94" i="18"/>
  <c r="Z100" i="18"/>
  <c r="T118" i="18"/>
  <c r="T119" i="18" s="1"/>
  <c r="T120" i="18" s="1"/>
  <c r="W116" i="18"/>
  <c r="W112" i="18"/>
  <c r="H112" i="18"/>
  <c r="H119" i="18" s="1"/>
  <c r="X117" i="18"/>
  <c r="Y117" i="18" s="1"/>
  <c r="Z117" i="18" s="1"/>
  <c r="W118" i="18"/>
  <c r="X35" i="18"/>
  <c r="Y35" i="18" s="1"/>
  <c r="Z35" i="18" s="1"/>
  <c r="X41" i="18"/>
  <c r="Y41" i="18" s="1"/>
  <c r="Z41" i="18" s="1"/>
  <c r="X47" i="18"/>
  <c r="Y47" i="18" s="1"/>
  <c r="Z47" i="18" s="1"/>
  <c r="X53" i="18"/>
  <c r="Y53" i="18" s="1"/>
  <c r="Z53" i="18" s="1"/>
  <c r="X59" i="18"/>
  <c r="X65" i="18"/>
  <c r="Y65" i="18" s="1"/>
  <c r="Z65" i="18" s="1"/>
  <c r="X71" i="18"/>
  <c r="Y71" i="18" s="1"/>
  <c r="Z71" i="18" s="1"/>
  <c r="X77" i="18"/>
  <c r="Y77" i="18" s="1"/>
  <c r="Z77" i="18" s="1"/>
  <c r="X83" i="18"/>
  <c r="Y83" i="18" s="1"/>
  <c r="Z83" i="18" s="1"/>
  <c r="X89" i="18"/>
  <c r="X95" i="18"/>
  <c r="Y95" i="18" s="1"/>
  <c r="Z95" i="18" s="1"/>
  <c r="X101" i="18"/>
  <c r="Y101" i="18" s="1"/>
  <c r="Z101" i="18" s="1"/>
  <c r="X107" i="18"/>
  <c r="Y107" i="18" s="1"/>
  <c r="Z107" i="18" s="1"/>
  <c r="W114" i="18"/>
  <c r="X115" i="18"/>
  <c r="Y115" i="18" s="1"/>
  <c r="Z115" i="18" s="1"/>
  <c r="J112" i="18"/>
  <c r="Q120" i="18"/>
  <c r="W113" i="18"/>
  <c r="F30" i="20" l="1"/>
  <c r="H22" i="20"/>
  <c r="AK7" i="1"/>
  <c r="I21" i="1" s="1"/>
  <c r="AI7" i="1"/>
  <c r="AJ5" i="1"/>
  <c r="AJ6" i="1"/>
  <c r="AI5" i="1"/>
  <c r="J119" i="18"/>
  <c r="X118" i="18"/>
  <c r="Y118" i="18" s="1"/>
  <c r="Z118" i="18" s="1"/>
  <c r="X113" i="18"/>
  <c r="Y113" i="18" s="1"/>
  <c r="Z113" i="18" s="1"/>
  <c r="X114" i="18"/>
  <c r="Y114" i="18" s="1"/>
  <c r="Z114" i="18" s="1"/>
  <c r="W119" i="18"/>
  <c r="X112" i="18"/>
  <c r="X119" i="18" s="1"/>
  <c r="Y116" i="18"/>
  <c r="Z116" i="18" s="1"/>
  <c r="X116" i="18"/>
  <c r="Y119" i="18" l="1"/>
  <c r="Y112" i="18"/>
  <c r="Z112" i="18" s="1"/>
  <c r="Z119" i="18"/>
  <c r="O1" i="9" l="1"/>
  <c r="N1" i="9"/>
  <c r="M1" i="9"/>
  <c r="L1" i="9"/>
  <c r="F3" i="17" l="1"/>
  <c r="D3" i="17" l="1"/>
  <c r="CD3" i="17"/>
  <c r="CC3" i="17"/>
  <c r="CB3" i="17"/>
  <c r="CA3" i="17"/>
  <c r="BZ3" i="17"/>
  <c r="BY3" i="17"/>
  <c r="BX3" i="17"/>
  <c r="BW3" i="17"/>
  <c r="BH3" i="17"/>
  <c r="BG3" i="17"/>
  <c r="BF3" i="17"/>
  <c r="BE3" i="17"/>
  <c r="BD3" i="17"/>
  <c r="BC3" i="17"/>
  <c r="BB3" i="17"/>
  <c r="BA3" i="17"/>
  <c r="AZ3" i="17"/>
  <c r="AY3" i="17"/>
  <c r="AX3" i="17"/>
  <c r="AW3" i="17"/>
  <c r="AV3" i="17"/>
  <c r="AT3" i="17"/>
  <c r="AQ3" i="17"/>
  <c r="B3" i="17" s="1"/>
  <c r="AN3" i="17"/>
  <c r="AD3" i="17"/>
  <c r="AC3" i="17"/>
  <c r="AA3" i="17"/>
  <c r="Z3" i="17"/>
  <c r="Y3" i="17"/>
  <c r="X3" i="17"/>
  <c r="W3" i="17"/>
  <c r="V3" i="17"/>
  <c r="U3" i="17"/>
  <c r="T3" i="17"/>
  <c r="S3" i="17"/>
  <c r="R3" i="17"/>
  <c r="Q3" i="17"/>
  <c r="P3" i="17"/>
  <c r="O3" i="17"/>
  <c r="L3" i="17"/>
  <c r="K3" i="17"/>
  <c r="I3" i="17"/>
  <c r="H3" i="17"/>
  <c r="G3" i="17"/>
  <c r="E3" i="17"/>
  <c r="N81" i="16" l="1"/>
  <c r="M82" i="16" s="1"/>
  <c r="N74" i="16"/>
  <c r="N72" i="16"/>
  <c r="M75" i="16" s="1"/>
  <c r="N65" i="16"/>
  <c r="N63" i="16"/>
  <c r="N61" i="16"/>
  <c r="N59" i="16"/>
  <c r="N52" i="16"/>
  <c r="N50" i="16"/>
  <c r="N48" i="16"/>
  <c r="N46" i="16"/>
  <c r="M35" i="16"/>
  <c r="M32" i="16"/>
  <c r="M29" i="16"/>
  <c r="M26" i="16"/>
  <c r="M19" i="16"/>
  <c r="M66" i="16" l="1"/>
  <c r="M53" i="16"/>
  <c r="M83" i="16" l="1"/>
  <c r="E15" i="1" s="1"/>
  <c r="F53" i="1" l="1"/>
  <c r="J3" i="17"/>
  <c r="AU3" i="17"/>
  <c r="L19" i="1" l="1"/>
  <c r="H19" i="1"/>
  <c r="D22" i="1" s="1"/>
  <c r="H22" i="1" s="1"/>
  <c r="F30" i="1" s="1"/>
  <c r="AM3" i="17"/>
  <c r="F29" i="1" l="1"/>
  <c r="F31" i="1" s="1"/>
  <c r="AP3" i="17"/>
  <c r="AS3" i="17"/>
  <c r="AO3" i="17" l="1"/>
  <c r="E20" i="9"/>
  <c r="C10" i="9" l="1"/>
  <c r="C14" i="9"/>
  <c r="A1" i="13"/>
  <c r="C12" i="9"/>
  <c r="C11" i="9"/>
  <c r="C15"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Z5" authorId="0" shapeId="0" xr:uid="{A8555E99-D236-4CE5-9DAD-B4E8429ABA24}">
      <text>
        <r>
          <rPr>
            <b/>
            <sz val="11"/>
            <color indexed="81"/>
            <rFont val="MS P ゴシック"/>
            <family val="3"/>
            <charset val="128"/>
          </rPr>
          <t>全て○になっていることを確認すること</t>
        </r>
      </text>
    </comment>
    <comment ref="C6" authorId="0" shapeId="0" xr:uid="{97BAEDC8-0CC0-419C-9917-282B1025E5F6}">
      <text>
        <r>
          <rPr>
            <b/>
            <sz val="11"/>
            <color indexed="81"/>
            <rFont val="MS P ゴシック"/>
            <family val="3"/>
            <charset val="128"/>
          </rPr>
          <t>行を適宜追加・削除し、見積書・金入り設計書の項目どおりに記入すること（合計金額のみは不可）</t>
        </r>
      </text>
    </comment>
    <comment ref="K7" authorId="0" shapeId="0" xr:uid="{7EB61902-8E3E-4F88-B63C-BA7770876814}">
      <text>
        <r>
          <rPr>
            <b/>
            <sz val="11"/>
            <color indexed="81"/>
            <rFont val="MS P ゴシック"/>
            <family val="3"/>
            <charset val="128"/>
          </rPr>
          <t>根拠とした見積書・金入り設計書の最初のページにNo.を記すこと</t>
        </r>
      </text>
    </comment>
    <comment ref="Y120" authorId="0" shapeId="0" xr:uid="{D29D83F3-E075-4B19-AF94-58352C971CBD}">
      <text>
        <r>
          <rPr>
            <b/>
            <sz val="11"/>
            <color indexed="81"/>
            <rFont val="MS P ゴシック"/>
            <family val="3"/>
            <charset val="128"/>
          </rPr>
          <t>民間企業の場合、原則として消費税を計上しないこと</t>
        </r>
      </text>
    </comment>
    <comment ref="Y121" authorId="0" shapeId="0" xr:uid="{B6D07D41-7B96-489E-A9B4-BBB32486107A}">
      <text>
        <r>
          <rPr>
            <b/>
            <sz val="11"/>
            <color indexed="81"/>
            <rFont val="MS P ゴシック"/>
            <family val="3"/>
            <charset val="128"/>
          </rPr>
          <t>端数処理の関係で見積書等の金額の合計と一致しない場合は、手入力すること</t>
        </r>
      </text>
    </comment>
  </commentList>
</comments>
</file>

<file path=xl/sharedStrings.xml><?xml version="1.0" encoding="utf-8"?>
<sst xmlns="http://schemas.openxmlformats.org/spreadsheetml/2006/main" count="986" uniqueCount="767">
  <si>
    <t>消費税</t>
    <rPh sb="0" eb="3">
      <t>ショウヒゼイ</t>
    </rPh>
    <phoneticPr fontId="4"/>
  </si>
  <si>
    <t>小計</t>
    <rPh sb="0" eb="2">
      <t>ショウケイ</t>
    </rPh>
    <phoneticPr fontId="4"/>
  </si>
  <si>
    <t>金額（円）</t>
    <rPh sb="0" eb="2">
      <t>キンガク</t>
    </rPh>
    <phoneticPr fontId="5"/>
  </si>
  <si>
    <t>所要経費</t>
    <rPh sb="0" eb="2">
      <t>ショヨウ</t>
    </rPh>
    <rPh sb="2" eb="4">
      <t>ケイヒ</t>
    </rPh>
    <phoneticPr fontId="5"/>
  </si>
  <si>
    <t>事業名：</t>
    <rPh sb="0" eb="2">
      <t>ジギョウ</t>
    </rPh>
    <rPh sb="2" eb="3">
      <t>メイ</t>
    </rPh>
    <phoneticPr fontId="4"/>
  </si>
  <si>
    <t>区分</t>
    <rPh sb="0" eb="2">
      <t>クブン</t>
    </rPh>
    <phoneticPr fontId="5"/>
  </si>
  <si>
    <t>業務費</t>
    <rPh sb="0" eb="2">
      <t>ギョウム</t>
    </rPh>
    <rPh sb="2" eb="3">
      <t>ヒ</t>
    </rPh>
    <phoneticPr fontId="4"/>
  </si>
  <si>
    <t>経費内訳</t>
    <rPh sb="0" eb="2">
      <t>ケイヒ</t>
    </rPh>
    <rPh sb="2" eb="4">
      <t>ウチワケ</t>
    </rPh>
    <phoneticPr fontId="5"/>
  </si>
  <si>
    <t>３．補助対象経費実支出額内訳</t>
    <rPh sb="2" eb="4">
      <t>ホジョ</t>
    </rPh>
    <rPh sb="4" eb="6">
      <t>タイショウ</t>
    </rPh>
    <rPh sb="6" eb="8">
      <t>ケイヒ</t>
    </rPh>
    <rPh sb="8" eb="9">
      <t>ジツ</t>
    </rPh>
    <rPh sb="9" eb="11">
      <t>シシュツ</t>
    </rPh>
    <rPh sb="11" eb="12">
      <t>ガク</t>
    </rPh>
    <rPh sb="12" eb="14">
      <t>ウチワケ</t>
    </rPh>
    <phoneticPr fontId="5"/>
  </si>
  <si>
    <r>
      <t xml:space="preserve">(3) 差引額
</t>
    </r>
    <r>
      <rPr>
        <sz val="10"/>
        <rFont val="游ゴシック Medium"/>
        <family val="3"/>
        <charset val="128"/>
      </rPr>
      <t>　※(1)-(2)</t>
    </r>
    <rPh sb="4" eb="6">
      <t>サシヒキ</t>
    </rPh>
    <rPh sb="6" eb="7">
      <t>ガク</t>
    </rPh>
    <phoneticPr fontId="5"/>
  </si>
  <si>
    <t>円</t>
    <rPh sb="0" eb="1">
      <t>エン</t>
    </rPh>
    <phoneticPr fontId="4"/>
  </si>
  <si>
    <t>消費税の扱いについて</t>
    <rPh sb="0" eb="3">
      <t>ショウヒゼイ</t>
    </rPh>
    <rPh sb="4" eb="5">
      <t>アツカ</t>
    </rPh>
    <phoneticPr fontId="4"/>
  </si>
  <si>
    <r>
      <t xml:space="preserve">(10) 概算払受領済額
</t>
    </r>
    <r>
      <rPr>
        <sz val="10"/>
        <rFont val="游ゴシック Medium"/>
        <family val="3"/>
        <charset val="128"/>
      </rPr>
      <t xml:space="preserve"> ※概算払請求により受領した
　金額を転記すること</t>
    </r>
    <rPh sb="5" eb="7">
      <t>ガイサン</t>
    </rPh>
    <rPh sb="7" eb="8">
      <t>ハラ</t>
    </rPh>
    <rPh sb="8" eb="10">
      <t>ジュリョウ</t>
    </rPh>
    <rPh sb="10" eb="11">
      <t>スミ</t>
    </rPh>
    <rPh sb="11" eb="12">
      <t>ガク</t>
    </rPh>
    <rPh sb="32" eb="34">
      <t>テンキ</t>
    </rPh>
    <phoneticPr fontId="5"/>
  </si>
  <si>
    <r>
      <t xml:space="preserve">(11) 過不足額
</t>
    </r>
    <r>
      <rPr>
        <sz val="10"/>
        <rFont val="游ゴシック Medium"/>
        <family val="3"/>
        <charset val="128"/>
      </rPr>
      <t>　※（8）-（10）</t>
    </r>
    <rPh sb="5" eb="8">
      <t>カフソク</t>
    </rPh>
    <rPh sb="8" eb="9">
      <t>ガク</t>
    </rPh>
    <phoneticPr fontId="5"/>
  </si>
  <si>
    <r>
      <t xml:space="preserve">(9) 補助金交付決定額
</t>
    </r>
    <r>
      <rPr>
        <sz val="10"/>
        <rFont val="游ゴシック Medium"/>
        <family val="3"/>
        <charset val="128"/>
      </rPr>
      <t xml:space="preserve"> ※交付決定通知書の
　「補助金の額」</t>
    </r>
    <rPh sb="15" eb="17">
      <t>コウフ</t>
    </rPh>
    <rPh sb="17" eb="19">
      <t>ケッテイ</t>
    </rPh>
    <rPh sb="19" eb="22">
      <t>ツウチショ</t>
    </rPh>
    <phoneticPr fontId="4"/>
  </si>
  <si>
    <t>■税抜きで応募申請する</t>
    <rPh sb="5" eb="7">
      <t>オウボ</t>
    </rPh>
    <rPh sb="7" eb="9">
      <t>シンセイ</t>
    </rPh>
    <phoneticPr fontId="4"/>
  </si>
  <si>
    <t>■税込で応募申請する</t>
    <rPh sb="4" eb="6">
      <t>オウボ</t>
    </rPh>
    <rPh sb="6" eb="8">
      <t>シンセイ</t>
    </rPh>
    <phoneticPr fontId="4"/>
  </si>
  <si>
    <t>申請者区分</t>
    <rPh sb="0" eb="3">
      <t>シンセイシャ</t>
    </rPh>
    <rPh sb="3" eb="5">
      <t>クブン</t>
    </rPh>
    <phoneticPr fontId="4"/>
  </si>
  <si>
    <t>地域活性化を目的とする事業への該当</t>
    <phoneticPr fontId="4"/>
  </si>
  <si>
    <t>イ　個人事業主</t>
    <rPh sb="1" eb="6">
      <t>コジンジギョウヌシ</t>
    </rPh>
    <phoneticPr fontId="4"/>
  </si>
  <si>
    <t>ア　民間企業</t>
    <rPh sb="2" eb="4">
      <t>ミンカン</t>
    </rPh>
    <rPh sb="4" eb="6">
      <t>キギョウ</t>
    </rPh>
    <phoneticPr fontId="4"/>
  </si>
  <si>
    <t>ウ　一般社団法人・一般財団法人及び公益社団法人・公益財団法人</t>
    <rPh sb="1" eb="3">
      <t>イッパン</t>
    </rPh>
    <rPh sb="3" eb="5">
      <t>シャダン</t>
    </rPh>
    <rPh sb="5" eb="7">
      <t>ホウジン</t>
    </rPh>
    <rPh sb="8" eb="10">
      <t>イッパン</t>
    </rPh>
    <rPh sb="10" eb="12">
      <t>ザイダン</t>
    </rPh>
    <rPh sb="12" eb="14">
      <t>ホウジン</t>
    </rPh>
    <rPh sb="14" eb="15">
      <t>オヨ</t>
    </rPh>
    <rPh sb="16" eb="18">
      <t>コウエキ</t>
    </rPh>
    <rPh sb="18" eb="20">
      <t>シャダン</t>
    </rPh>
    <rPh sb="20" eb="21">
      <t>ホウ</t>
    </rPh>
    <rPh sb="21" eb="22">
      <t>ジン</t>
    </rPh>
    <rPh sb="23" eb="25">
      <t>コウエキ</t>
    </rPh>
    <rPh sb="25" eb="27">
      <t>ザイダン</t>
    </rPh>
    <rPh sb="27" eb="29">
      <t>ホウジン</t>
    </rPh>
    <phoneticPr fontId="4"/>
  </si>
  <si>
    <t>エ　特定非営利活動法人</t>
    <rPh sb="2" eb="4">
      <t>トクテイ</t>
    </rPh>
    <rPh sb="4" eb="7">
      <t>ヒエイリ</t>
    </rPh>
    <rPh sb="7" eb="9">
      <t>カツドウ</t>
    </rPh>
    <rPh sb="9" eb="11">
      <t>ホウジン</t>
    </rPh>
    <phoneticPr fontId="4"/>
  </si>
  <si>
    <t>オ　都道府県、市町村、特別区及び地方公共団体の組合</t>
    <rPh sb="2" eb="6">
      <t>トドウフケン</t>
    </rPh>
    <rPh sb="7" eb="10">
      <t>シチョウソン</t>
    </rPh>
    <rPh sb="11" eb="14">
      <t>トクベツク</t>
    </rPh>
    <rPh sb="14" eb="15">
      <t>オヨ</t>
    </rPh>
    <rPh sb="16" eb="18">
      <t>チホウ</t>
    </rPh>
    <rPh sb="18" eb="20">
      <t>コウキョウ</t>
    </rPh>
    <rPh sb="20" eb="22">
      <t>ダンタイ</t>
    </rPh>
    <rPh sb="23" eb="25">
      <t>クミアイ</t>
    </rPh>
    <phoneticPr fontId="4"/>
  </si>
  <si>
    <t>カ　地方公共団体の観光協会及び広域観光推進機構</t>
    <rPh sb="2" eb="4">
      <t>チホウ</t>
    </rPh>
    <rPh sb="4" eb="6">
      <t>コウキョウ</t>
    </rPh>
    <rPh sb="6" eb="8">
      <t>ダンタイ</t>
    </rPh>
    <rPh sb="9" eb="11">
      <t>カンコウ</t>
    </rPh>
    <rPh sb="11" eb="13">
      <t>キョウカイ</t>
    </rPh>
    <rPh sb="13" eb="14">
      <t>オヨ</t>
    </rPh>
    <rPh sb="15" eb="17">
      <t>コウイキ</t>
    </rPh>
    <rPh sb="17" eb="19">
      <t>カンコウ</t>
    </rPh>
    <rPh sb="19" eb="21">
      <t>スイシン</t>
    </rPh>
    <rPh sb="21" eb="23">
      <t>キコウ</t>
    </rPh>
    <phoneticPr fontId="4"/>
  </si>
  <si>
    <t>キ　法律により直接設立された法人</t>
  </si>
  <si>
    <t>交付率</t>
    <rPh sb="0" eb="2">
      <t>コウフ</t>
    </rPh>
    <rPh sb="2" eb="3">
      <t>リツ</t>
    </rPh>
    <phoneticPr fontId="4"/>
  </si>
  <si>
    <t>公園事業者</t>
    <rPh sb="0" eb="2">
      <t>コウエン</t>
    </rPh>
    <rPh sb="2" eb="4">
      <t>ジギョウ</t>
    </rPh>
    <rPh sb="4" eb="5">
      <t>シャ</t>
    </rPh>
    <phoneticPr fontId="4"/>
  </si>
  <si>
    <t>地域活性化への該当</t>
    <rPh sb="0" eb="5">
      <t>チイキカッセイカ</t>
    </rPh>
    <rPh sb="7" eb="9">
      <t>ガイトウ</t>
    </rPh>
    <phoneticPr fontId="4"/>
  </si>
  <si>
    <t>公園管理団体が実施する地域活性化を目的とした事業に該当</t>
    <rPh sb="0" eb="2">
      <t>コウエン</t>
    </rPh>
    <rPh sb="2" eb="4">
      <t>カンリ</t>
    </rPh>
    <rPh sb="4" eb="6">
      <t>ダンタイ</t>
    </rPh>
    <rPh sb="7" eb="9">
      <t>ジッシ</t>
    </rPh>
    <rPh sb="11" eb="13">
      <t>チイキ</t>
    </rPh>
    <rPh sb="13" eb="16">
      <t>カッセイカ</t>
    </rPh>
    <rPh sb="17" eb="19">
      <t>モクテキ</t>
    </rPh>
    <rPh sb="22" eb="24">
      <t>ジギョウ</t>
    </rPh>
    <rPh sb="25" eb="27">
      <t>ガイトウ</t>
    </rPh>
    <phoneticPr fontId="4"/>
  </si>
  <si>
    <t>公園事業者が実施する地域活性化を目的とした事業に該当</t>
    <rPh sb="0" eb="2">
      <t>コウエン</t>
    </rPh>
    <rPh sb="2" eb="4">
      <t>ジギョウ</t>
    </rPh>
    <rPh sb="4" eb="5">
      <t>シャ</t>
    </rPh>
    <phoneticPr fontId="4"/>
  </si>
  <si>
    <t>まちづくり会社が実施する地域活性化を目的とした事業に該当</t>
    <rPh sb="5" eb="7">
      <t>カイシャ</t>
    </rPh>
    <phoneticPr fontId="4"/>
  </si>
  <si>
    <t>交付率1</t>
    <rPh sb="0" eb="2">
      <t>コウフ</t>
    </rPh>
    <rPh sb="2" eb="3">
      <t>リツ</t>
    </rPh>
    <phoneticPr fontId="4"/>
  </si>
  <si>
    <t>交付率1/2</t>
    <rPh sb="0" eb="2">
      <t>コウフ</t>
    </rPh>
    <rPh sb="2" eb="3">
      <t>リツ</t>
    </rPh>
    <phoneticPr fontId="4"/>
  </si>
  <si>
    <t>該当なし</t>
    <rPh sb="0" eb="2">
      <t>ガイトウ</t>
    </rPh>
    <phoneticPr fontId="4"/>
  </si>
  <si>
    <t>ク　民間企業等で構成する協議会その他</t>
    <rPh sb="2" eb="4">
      <t>ミンカン</t>
    </rPh>
    <rPh sb="4" eb="6">
      <t>キギョウ</t>
    </rPh>
    <rPh sb="6" eb="7">
      <t>トウ</t>
    </rPh>
    <rPh sb="8" eb="10">
      <t>コウセイ</t>
    </rPh>
    <rPh sb="12" eb="15">
      <t>キョウギカイ</t>
    </rPh>
    <rPh sb="17" eb="18">
      <t>タ</t>
    </rPh>
    <phoneticPr fontId="4"/>
  </si>
  <si>
    <t>未選択</t>
    <rPh sb="0" eb="1">
      <t>ミ</t>
    </rPh>
    <rPh sb="1" eb="3">
      <t>センタク</t>
    </rPh>
    <phoneticPr fontId="4"/>
  </si>
  <si>
    <t>申請者名：</t>
    <rPh sb="0" eb="3">
      <t>シンセイシャ</t>
    </rPh>
    <rPh sb="3" eb="4">
      <t>メイ</t>
    </rPh>
    <phoneticPr fontId="4"/>
  </si>
  <si>
    <t>寄付金その他収入（A）</t>
    <rPh sb="5" eb="6">
      <t>タ</t>
    </rPh>
    <rPh sb="6" eb="8">
      <t>シュウニュウ</t>
    </rPh>
    <phoneticPr fontId="4"/>
  </si>
  <si>
    <t>２．収入の部（寄付金その他収入及び自己負担金）</t>
    <rPh sb="2" eb="4">
      <t>シュウニュウ</t>
    </rPh>
    <rPh sb="5" eb="6">
      <t>ブ</t>
    </rPh>
    <rPh sb="7" eb="10">
      <t>キフキン</t>
    </rPh>
    <rPh sb="12" eb="13">
      <t>タ</t>
    </rPh>
    <rPh sb="13" eb="15">
      <t>シュウニュウ</t>
    </rPh>
    <rPh sb="15" eb="16">
      <t>オヨ</t>
    </rPh>
    <rPh sb="17" eb="19">
      <t>ジコ</t>
    </rPh>
    <rPh sb="19" eb="21">
      <t>フタン</t>
    </rPh>
    <rPh sb="21" eb="22">
      <t>キン</t>
    </rPh>
    <phoneticPr fontId="5"/>
  </si>
  <si>
    <t>自己負担金（B）</t>
    <rPh sb="0" eb="2">
      <t>ジコ</t>
    </rPh>
    <rPh sb="2" eb="4">
      <t>フタン</t>
    </rPh>
    <rPh sb="4" eb="5">
      <t>キン</t>
    </rPh>
    <phoneticPr fontId="4"/>
  </si>
  <si>
    <t>収入合計（D）</t>
    <rPh sb="0" eb="2">
      <t>シュウニュウ</t>
    </rPh>
    <rPh sb="2" eb="4">
      <t>ゴウケイ</t>
    </rPh>
    <phoneticPr fontId="4"/>
  </si>
  <si>
    <t>補助事業による補助金の交付要望額（C）</t>
    <rPh sb="0" eb="2">
      <t>ホジョ</t>
    </rPh>
    <rPh sb="2" eb="4">
      <t>ジギョウ</t>
    </rPh>
    <rPh sb="7" eb="10">
      <t>ホジョキン</t>
    </rPh>
    <rPh sb="11" eb="13">
      <t>コウフ</t>
    </rPh>
    <rPh sb="13" eb="15">
      <t>ヨウボウ</t>
    </rPh>
    <rPh sb="15" eb="16">
      <t>ガク</t>
    </rPh>
    <phoneticPr fontId="4"/>
  </si>
  <si>
    <t>１．交付要望額計算欄</t>
    <rPh sb="2" eb="4">
      <t>コウフ</t>
    </rPh>
    <rPh sb="4" eb="6">
      <t>ヨウボウ</t>
    </rPh>
    <rPh sb="6" eb="7">
      <t>ガク</t>
    </rPh>
    <rPh sb="7" eb="9">
      <t>ケイサン</t>
    </rPh>
    <rPh sb="9" eb="10">
      <t>ラン</t>
    </rPh>
    <phoneticPr fontId="4"/>
  </si>
  <si>
    <t>事業区分</t>
    <rPh sb="0" eb="2">
      <t>ジギョウ</t>
    </rPh>
    <rPh sb="2" eb="4">
      <t>クブン</t>
    </rPh>
    <phoneticPr fontId="4"/>
  </si>
  <si>
    <t>上限</t>
    <rPh sb="0" eb="2">
      <t>ジョウゲン</t>
    </rPh>
    <phoneticPr fontId="4"/>
  </si>
  <si>
    <t>公共施設の管理者</t>
    <rPh sb="0" eb="2">
      <t>コウキョウ</t>
    </rPh>
    <rPh sb="2" eb="4">
      <t>シセツ</t>
    </rPh>
    <rPh sb="5" eb="8">
      <t>カンリシャ</t>
    </rPh>
    <phoneticPr fontId="4"/>
  </si>
  <si>
    <t>地方公共団体を含む協議会</t>
    <rPh sb="0" eb="2">
      <t>チホウ</t>
    </rPh>
    <rPh sb="2" eb="4">
      <t>コウキョウ</t>
    </rPh>
    <rPh sb="4" eb="6">
      <t>ダンタイ</t>
    </rPh>
    <rPh sb="7" eb="8">
      <t>フク</t>
    </rPh>
    <rPh sb="9" eb="12">
      <t>キョウギカイ</t>
    </rPh>
    <phoneticPr fontId="4"/>
  </si>
  <si>
    <t>(1) 事業費合計
　</t>
    <rPh sb="4" eb="6">
      <t>ジギョウ</t>
    </rPh>
    <rPh sb="6" eb="7">
      <t>ヒ</t>
    </rPh>
    <rPh sb="7" eb="9">
      <t>ゴウケイ</t>
    </rPh>
    <phoneticPr fontId="5"/>
  </si>
  <si>
    <r>
      <t xml:space="preserve">(2) 寄付金その他の収入
</t>
    </r>
    <r>
      <rPr>
        <sz val="10"/>
        <rFont val="游ゴシック Medium"/>
        <family val="3"/>
        <charset val="128"/>
      </rPr>
      <t>　※「２．収入の部」
　　寄付金その他収入（A）の金額</t>
    </r>
    <rPh sb="4" eb="7">
      <t>キフキン</t>
    </rPh>
    <rPh sb="9" eb="10">
      <t>タ</t>
    </rPh>
    <rPh sb="11" eb="13">
      <t>シュウニュウ</t>
    </rPh>
    <rPh sb="19" eb="21">
      <t>シュウニュウ</t>
    </rPh>
    <rPh sb="22" eb="23">
      <t>ブ</t>
    </rPh>
    <rPh sb="27" eb="30">
      <t>キフキン</t>
    </rPh>
    <rPh sb="32" eb="33">
      <t>タ</t>
    </rPh>
    <rPh sb="33" eb="35">
      <t>シュウニュウ</t>
    </rPh>
    <phoneticPr fontId="5"/>
  </si>
  <si>
    <t>備考</t>
    <rPh sb="0" eb="2">
      <t>ビコウ</t>
    </rPh>
    <phoneticPr fontId="5"/>
  </si>
  <si>
    <t>注：寄付金その他収入がある場合には、備考欄に内訳を記すこと。</t>
    <rPh sb="2" eb="5">
      <t>キフキン</t>
    </rPh>
    <rPh sb="7" eb="8">
      <t>タ</t>
    </rPh>
    <rPh sb="8" eb="10">
      <t>シュウニュウ</t>
    </rPh>
    <rPh sb="13" eb="15">
      <t>バアイ</t>
    </rPh>
    <rPh sb="18" eb="20">
      <t>ビコウ</t>
    </rPh>
    <rPh sb="20" eb="21">
      <t>ラン</t>
    </rPh>
    <rPh sb="22" eb="24">
      <t>ウチワケ</t>
    </rPh>
    <rPh sb="25" eb="26">
      <t>シル</t>
    </rPh>
    <phoneticPr fontId="4"/>
  </si>
  <si>
    <t>事業費合計（E）</t>
    <rPh sb="0" eb="3">
      <t>ジギョウヒ</t>
    </rPh>
    <rPh sb="3" eb="5">
      <t>ゴウケイ</t>
    </rPh>
    <phoneticPr fontId="5"/>
  </si>
  <si>
    <t>費目</t>
    <rPh sb="0" eb="2">
      <t>ヒモク</t>
    </rPh>
    <phoneticPr fontId="4"/>
  </si>
  <si>
    <t>交付率：</t>
    <rPh sb="0" eb="2">
      <t>コウフ</t>
    </rPh>
    <rPh sb="2" eb="3">
      <t>リツ</t>
    </rPh>
    <phoneticPr fontId="4"/>
  </si>
  <si>
    <t>※</t>
    <phoneticPr fontId="9"/>
  </si>
  <si>
    <t>（選択してください）　　　　　　　　　　　　　　　　　　　　　　　　　　　　　▼</t>
  </si>
  <si>
    <t>（消費税の取扱については、チェックシートにより確認の上、選択してください）　　▼</t>
    <rPh sb="1" eb="4">
      <t>ショウヒゼイ</t>
    </rPh>
    <rPh sb="5" eb="7">
      <t>トリアツカイ</t>
    </rPh>
    <rPh sb="23" eb="25">
      <t>カクニン</t>
    </rPh>
    <rPh sb="26" eb="27">
      <t>ウエ</t>
    </rPh>
    <rPh sb="28" eb="30">
      <t>センタク</t>
    </rPh>
    <phoneticPr fontId="4"/>
  </si>
  <si>
    <t>DMCが実施する地域活性化を目的とした事業に該当</t>
  </si>
  <si>
    <t>一般財団法人環境イノベーション情報機構</t>
  </si>
  <si>
    <t>　理事長　大塚　柳太郎　殿</t>
  </si>
  <si>
    <t>標記について、以下のとおり必要書類を添えて申請いたします。</t>
  </si>
  <si>
    <t>※Ａアイ専用書式</t>
  </si>
  <si>
    <t>※Ｂウ以外共通書式</t>
  </si>
  <si>
    <t>事業の名称</t>
    <rPh sb="0" eb="2">
      <t>ジギョウ</t>
    </rPh>
    <rPh sb="3" eb="5">
      <t>メイショウ</t>
    </rPh>
    <phoneticPr fontId="9"/>
  </si>
  <si>
    <t>補助事業の着手及び完了予定期日</t>
    <rPh sb="0" eb="2">
      <t>ホジョ</t>
    </rPh>
    <rPh sb="2" eb="4">
      <t>ジギョウ</t>
    </rPh>
    <rPh sb="5" eb="7">
      <t>チャクシュ</t>
    </rPh>
    <rPh sb="7" eb="8">
      <t>オヨ</t>
    </rPh>
    <rPh sb="9" eb="11">
      <t>カンリョウ</t>
    </rPh>
    <rPh sb="11" eb="13">
      <t>ヨテイ</t>
    </rPh>
    <rPh sb="13" eb="15">
      <t>キジツ</t>
    </rPh>
    <phoneticPr fontId="9"/>
  </si>
  <si>
    <t>（ふりがな）</t>
    <phoneticPr fontId="9"/>
  </si>
  <si>
    <t>申請者（団体名）</t>
    <rPh sb="0" eb="3">
      <t>シンセイシャ</t>
    </rPh>
    <rPh sb="4" eb="6">
      <t>ダンタイ</t>
    </rPh>
    <rPh sb="6" eb="7">
      <t>メイ</t>
    </rPh>
    <phoneticPr fontId="9"/>
  </si>
  <si>
    <t>代表者役職・氏名</t>
    <rPh sb="0" eb="3">
      <t>ダイヒョウシャ</t>
    </rPh>
    <rPh sb="3" eb="5">
      <t>ヤクショク</t>
    </rPh>
    <rPh sb="6" eb="8">
      <t>シメイ</t>
    </rPh>
    <phoneticPr fontId="9"/>
  </si>
  <si>
    <t>担当者氏名</t>
    <rPh sb="0" eb="3">
      <t>タントウシャ</t>
    </rPh>
    <rPh sb="3" eb="5">
      <t>シメイ</t>
    </rPh>
    <phoneticPr fontId="9"/>
  </si>
  <si>
    <t>担当者所属部署名</t>
    <rPh sb="0" eb="3">
      <t>タントウシャ</t>
    </rPh>
    <rPh sb="3" eb="5">
      <t>ショゾク</t>
    </rPh>
    <rPh sb="5" eb="7">
      <t>ブショ</t>
    </rPh>
    <rPh sb="7" eb="8">
      <t>メイ</t>
    </rPh>
    <phoneticPr fontId="9"/>
  </si>
  <si>
    <t>連絡先（TEL）</t>
    <rPh sb="0" eb="3">
      <t>レンラクサキ</t>
    </rPh>
    <phoneticPr fontId="9"/>
  </si>
  <si>
    <t>連絡先（FAX）</t>
    <rPh sb="0" eb="3">
      <t>レンラクサキ</t>
    </rPh>
    <phoneticPr fontId="9"/>
  </si>
  <si>
    <t>連絡先（e-mail）</t>
    <rPh sb="0" eb="3">
      <t>レンラクサキ</t>
    </rPh>
    <phoneticPr fontId="9"/>
  </si>
  <si>
    <t>その他（日中連絡先）</t>
    <rPh sb="2" eb="3">
      <t>タ</t>
    </rPh>
    <rPh sb="4" eb="6">
      <t>ニッチュウ</t>
    </rPh>
    <rPh sb="6" eb="9">
      <t>レンラクサキ</t>
    </rPh>
    <phoneticPr fontId="9"/>
  </si>
  <si>
    <t>令和</t>
    <rPh sb="0" eb="2">
      <t>レイワ</t>
    </rPh>
    <phoneticPr fontId="9"/>
  </si>
  <si>
    <t>年</t>
    <rPh sb="0" eb="1">
      <t>ネン</t>
    </rPh>
    <phoneticPr fontId="9"/>
  </si>
  <si>
    <t>日</t>
    <rPh sb="0" eb="1">
      <t>ニチ</t>
    </rPh>
    <phoneticPr fontId="9"/>
  </si>
  <si>
    <t>月</t>
    <rPh sb="0" eb="1">
      <t>ツキ</t>
    </rPh>
    <phoneticPr fontId="9"/>
  </si>
  <si>
    <t>①申請者の組織概要</t>
  </si>
  <si>
    <t>②経理状況の説明書</t>
  </si>
  <si>
    <t>なお、協議会等にあっては事業計画及び収支予算で足りることとする。</t>
  </si>
  <si>
    <t>③定款や協議会規約等</t>
  </si>
  <si>
    <t>直近の２決算期に関する貸借対照表及び損益計算書（申請時に組織の設立から１会計年度を経過していない場合には、申請年度の事業計画及び収支予算、組織の設立から１会計年度を経過し、かつ、２会計年度を経過していない場合には、直近の１決算期に関する貸借対照表及び損益計算書）</t>
    <phoneticPr fontId="9"/>
  </si>
  <si>
    <t>申請者が個人事業主の場合には、印鑑証明書の原本及び住民表の原本（いずれも発行後３ヵ月以内のもの））を添付すること。</t>
    <phoneticPr fontId="9"/>
  </si>
  <si>
    <t>注１</t>
    <phoneticPr fontId="9"/>
  </si>
  <si>
    <t>※Ｂアイ専用書式</t>
  </si>
  <si>
    <t>※Ｂウ専用書式</t>
  </si>
  <si>
    <t>交付決定日～令和　年　月　日</t>
    <rPh sb="0" eb="2">
      <t>コウフ</t>
    </rPh>
    <rPh sb="2" eb="4">
      <t>ケッテイ</t>
    </rPh>
    <rPh sb="4" eb="5">
      <t>ビ</t>
    </rPh>
    <rPh sb="6" eb="8">
      <t>レイワ</t>
    </rPh>
    <rPh sb="9" eb="10">
      <t>ネン</t>
    </rPh>
    <rPh sb="11" eb="12">
      <t>ツキ</t>
    </rPh>
    <rPh sb="13" eb="14">
      <t>ニチ</t>
    </rPh>
    <phoneticPr fontId="9"/>
  </si>
  <si>
    <t>＊事業内容が表される固有の事業名を簡潔に記載すること。</t>
    <phoneticPr fontId="9"/>
  </si>
  <si>
    <t>補助金の交付要望額</t>
  </si>
  <si>
    <t>＊事業実施の担当者（事業の窓口となる方で代表者と同じ所属であること）</t>
    <phoneticPr fontId="9"/>
  </si>
  <si>
    <t>申請者名</t>
    <rPh sb="0" eb="3">
      <t>シンセイシャ</t>
    </rPh>
    <rPh sb="3" eb="4">
      <t>メイ</t>
    </rPh>
    <phoneticPr fontId="9"/>
  </si>
  <si>
    <t>事業名</t>
    <rPh sb="0" eb="2">
      <t>ジギョウ</t>
    </rPh>
    <rPh sb="2" eb="3">
      <t>メイ</t>
    </rPh>
    <phoneticPr fontId="9"/>
  </si>
  <si>
    <t>※事業の概要及び事業実施による効果について、概要を記載する。</t>
    <phoneticPr fontId="9"/>
  </si>
  <si>
    <t>利尻礼文サロベツ国立公園</t>
  </si>
  <si>
    <t>知床国立公園</t>
  </si>
  <si>
    <t>阿寒摩周国立公園</t>
  </si>
  <si>
    <t>釧路湿原国立公園</t>
  </si>
  <si>
    <t>大雪山国立公園</t>
  </si>
  <si>
    <t>支笏洞爺国立公園</t>
  </si>
  <si>
    <t>十和田八幡平国立公園</t>
  </si>
  <si>
    <t>三陸復興国立公園</t>
  </si>
  <si>
    <t>磐梯朝日国立公園</t>
  </si>
  <si>
    <t>日光国立公園</t>
  </si>
  <si>
    <t>尾瀬国立公園</t>
  </si>
  <si>
    <t>上信越高原国立公園</t>
  </si>
  <si>
    <t>妙高戸隠連山国立公園</t>
  </si>
  <si>
    <t>秩父多摩甲斐国立公園</t>
  </si>
  <si>
    <t>小笠原国立公園</t>
  </si>
  <si>
    <t>富士箱根伊豆国立公園</t>
  </si>
  <si>
    <t>中部山岳国立公園</t>
  </si>
  <si>
    <t>白山国立公園</t>
  </si>
  <si>
    <t>南アルプス国立公園</t>
  </si>
  <si>
    <t>伊勢志摩国立公園</t>
  </si>
  <si>
    <t>吉野熊野国立公園</t>
  </si>
  <si>
    <t>山陰海岸国立公園</t>
  </si>
  <si>
    <t>瀬戸内海国立公園</t>
  </si>
  <si>
    <t>大山隠岐国立公園</t>
  </si>
  <si>
    <t>足摺宇和海国立公園</t>
  </si>
  <si>
    <t>西海国立公園</t>
  </si>
  <si>
    <t>雲仙天草国立公園</t>
  </si>
  <si>
    <t>阿蘇くじゅう国立公園</t>
  </si>
  <si>
    <t>霧島錦江湾国立公園</t>
  </si>
  <si>
    <t>屋久島国立公園</t>
  </si>
  <si>
    <t>奄美群島国立公園</t>
  </si>
  <si>
    <t>やんばる国立公園</t>
  </si>
  <si>
    <t>慶良間諸島国立公園</t>
  </si>
  <si>
    <t>西表石垣国立公園</t>
  </si>
  <si>
    <t>中央アルプス国定公園</t>
  </si>
  <si>
    <t>カルルス温泉</t>
  </si>
  <si>
    <t>ニセコ温泉郷</t>
  </si>
  <si>
    <t>十勝岳温泉郷</t>
  </si>
  <si>
    <t>芦別温泉</t>
  </si>
  <si>
    <t>雌阿寒温泉</t>
  </si>
  <si>
    <t>ながぬま温泉</t>
  </si>
  <si>
    <t>豊富温泉</t>
  </si>
  <si>
    <t>酸ヶ湯温泉</t>
  </si>
  <si>
    <t>八幡平温泉郷</t>
  </si>
  <si>
    <t>大館ぐるみ温泉郷</t>
  </si>
  <si>
    <t>金田一温泉</t>
  </si>
  <si>
    <t>田沢湖高原温泉郷</t>
  </si>
  <si>
    <t>秋ノ宮温泉</t>
  </si>
  <si>
    <t>蔵王温泉</t>
  </si>
  <si>
    <t>碁点温泉</t>
  </si>
  <si>
    <t>肘折温泉郷</t>
  </si>
  <si>
    <t>湯野浜温泉</t>
  </si>
  <si>
    <t>あつみ温泉</t>
  </si>
  <si>
    <t>岳温泉</t>
  </si>
  <si>
    <t>新甲子温泉</t>
  </si>
  <si>
    <t>土湯・高湯温泉郷</t>
  </si>
  <si>
    <t>二岐・岩瀬湯本・天栄温泉</t>
  </si>
  <si>
    <t>奥日光湯元温泉</t>
  </si>
  <si>
    <t>板室温泉</t>
  </si>
  <si>
    <t>四万温泉</t>
  </si>
  <si>
    <t>鹿沢温泉</t>
  </si>
  <si>
    <t>みなかみ町国民保養温泉地</t>
  </si>
  <si>
    <t>芦之湯温泉</t>
  </si>
  <si>
    <t>岩室温泉</t>
  </si>
  <si>
    <t>六日町温泉</t>
  </si>
  <si>
    <t>五頭温泉郷</t>
  </si>
  <si>
    <t>下部温泉</t>
  </si>
  <si>
    <t>増富温泉</t>
  </si>
  <si>
    <t>丸子温泉郷</t>
  </si>
  <si>
    <t>田沢・沓掛温泉</t>
  </si>
  <si>
    <t>小谷温泉</t>
  </si>
  <si>
    <t>白骨温泉</t>
  </si>
  <si>
    <t>有明・穂高温泉</t>
  </si>
  <si>
    <t>美ケ原温泉</t>
  </si>
  <si>
    <t>白川郷平瀬温泉</t>
  </si>
  <si>
    <t>るり渓高原温泉</t>
  </si>
  <si>
    <t>熊野本宮温泉郷</t>
  </si>
  <si>
    <t>龍神温泉郷</t>
  </si>
  <si>
    <t>鹿野・吉岡温泉</t>
  </si>
  <si>
    <t>関金温泉</t>
  </si>
  <si>
    <t>三瓶温泉</t>
  </si>
  <si>
    <t>奥津温泉</t>
  </si>
  <si>
    <t>湯郷温泉</t>
  </si>
  <si>
    <t>湯来・湯の山温泉</t>
  </si>
  <si>
    <t>矢野温泉</t>
  </si>
  <si>
    <t>俵山温泉</t>
  </si>
  <si>
    <t>三丘温泉</t>
  </si>
  <si>
    <t>塩江温泉郷</t>
  </si>
  <si>
    <t>湯ノ浦温泉</t>
  </si>
  <si>
    <t>筑後川温泉</t>
  </si>
  <si>
    <t>吉井温泉</t>
  </si>
  <si>
    <t>雲仙・小浜温泉</t>
  </si>
  <si>
    <t>壱岐湯本温泉</t>
  </si>
  <si>
    <t>天草下田温泉</t>
  </si>
  <si>
    <t>鉄輪･明礬･柴石温泉</t>
  </si>
  <si>
    <t>霧島温泉</t>
  </si>
  <si>
    <t>隼人・新川渓谷温泉郷</t>
  </si>
  <si>
    <t>【事業概要サマリー】（300字以内）</t>
    <rPh sb="1" eb="3">
      <t>ジギョウ</t>
    </rPh>
    <rPh sb="3" eb="5">
      <t>ガイヨウ</t>
    </rPh>
    <rPh sb="14" eb="15">
      <t>ジ</t>
    </rPh>
    <rPh sb="15" eb="17">
      <t>イナイ</t>
    </rPh>
    <phoneticPr fontId="9"/>
  </si>
  <si>
    <t>【本事業の目的】</t>
    <rPh sb="1" eb="2">
      <t>ホン</t>
    </rPh>
    <rPh sb="2" eb="4">
      <t>ジギョウ</t>
    </rPh>
    <rPh sb="5" eb="7">
      <t>モクテキ</t>
    </rPh>
    <phoneticPr fontId="9"/>
  </si>
  <si>
    <t>【本事業の概要】</t>
    <rPh sb="1" eb="2">
      <t>ホン</t>
    </rPh>
    <rPh sb="2" eb="4">
      <t>ジギョウ</t>
    </rPh>
    <rPh sb="5" eb="7">
      <t>ガイヨウ</t>
    </rPh>
    <phoneticPr fontId="9"/>
  </si>
  <si>
    <t>【地権者等との調整状況】</t>
    <phoneticPr fontId="9"/>
  </si>
  <si>
    <t>本事業で利用する土地の地権者その他の必要な関係者との調整状況を記載する。</t>
    <phoneticPr fontId="9"/>
  </si>
  <si>
    <t>【事業実施体制】</t>
    <rPh sb="1" eb="3">
      <t>ジギョウ</t>
    </rPh>
    <rPh sb="3" eb="5">
      <t>ジッシ</t>
    </rPh>
    <rPh sb="5" eb="7">
      <t>タイセイ</t>
    </rPh>
    <phoneticPr fontId="9"/>
  </si>
  <si>
    <t>本事業の実施体制を図など使ってわかりやすく記載する。（別紙を添付してもよい）</t>
  </si>
  <si>
    <t>【事業実施スケジュール】</t>
    <rPh sb="1" eb="3">
      <t>ジギョウ</t>
    </rPh>
    <rPh sb="3" eb="5">
      <t>ジッシ</t>
    </rPh>
    <phoneticPr fontId="9"/>
  </si>
  <si>
    <t>事業の実施スケジュールを記載する。（別紙を添付してもよい）</t>
    <phoneticPr fontId="9"/>
  </si>
  <si>
    <t>確認欄</t>
    <rPh sb="0" eb="2">
      <t>カクニン</t>
    </rPh>
    <rPh sb="2" eb="3">
      <t>ラン</t>
    </rPh>
    <phoneticPr fontId="9"/>
  </si>
  <si>
    <t>氏名：</t>
    <rPh sb="0" eb="2">
      <t>シメイ</t>
    </rPh>
    <phoneticPr fontId="9"/>
  </si>
  <si>
    <t>所属：</t>
    <rPh sb="0" eb="2">
      <t>ショゾク</t>
    </rPh>
    <phoneticPr fontId="9"/>
  </si>
  <si>
    <t>申請にあたっては、必ず、国立公園については所管する自然保護官事務所等に、国定公園</t>
    <phoneticPr fontId="9"/>
  </si>
  <si>
    <t>については所管する都道府県等に、事前の説明・相談をすること。対応者の所属・氏名を</t>
    <phoneticPr fontId="9"/>
  </si>
  <si>
    <t>確認の上、確認欄に記入すること。</t>
  </si>
  <si>
    <t>本補助事業の一環として国立・国定公園内に工作物の設置や設備設置等を実施する場合、</t>
    <phoneticPr fontId="9"/>
  </si>
  <si>
    <t>自然公園法第１０条に規定された国立公園事業に係る手続き、法第２０条及び法第２１条</t>
    <phoneticPr fontId="9"/>
  </si>
  <si>
    <t>に規定された特別地域及び特別保護地区にかかる手続き、若しくは法第３３条に規定された</t>
    <phoneticPr fontId="9"/>
  </si>
  <si>
    <t>普通地域における届け出の手続きを要する可能性がある。事前の説明・相談の結果、手続き</t>
    <phoneticPr fontId="9"/>
  </si>
  <si>
    <t>が必要な場合には、必ず、自然保護官事務所等の指示に従って、必要な手続きや事前調整</t>
    <phoneticPr fontId="9"/>
  </si>
  <si>
    <t>を行うこと。</t>
  </si>
  <si>
    <t>自然保護管事務所等の</t>
    <rPh sb="0" eb="2">
      <t>シゼン</t>
    </rPh>
    <rPh sb="2" eb="4">
      <t>ホゴ</t>
    </rPh>
    <rPh sb="4" eb="5">
      <t>カン</t>
    </rPh>
    <rPh sb="5" eb="7">
      <t>ジム</t>
    </rPh>
    <rPh sb="7" eb="8">
      <t>ショ</t>
    </rPh>
    <rPh sb="8" eb="9">
      <t>トウ</t>
    </rPh>
    <phoneticPr fontId="9"/>
  </si>
  <si>
    <t>対応者</t>
    <rPh sb="0" eb="2">
      <t>タイオウ</t>
    </rPh>
    <rPh sb="2" eb="3">
      <t>シャ</t>
    </rPh>
    <phoneticPr fontId="9"/>
  </si>
  <si>
    <t>注１　</t>
    <phoneticPr fontId="9"/>
  </si>
  <si>
    <t>注２　</t>
    <phoneticPr fontId="9"/>
  </si>
  <si>
    <t>事業に関する内容を確認できる、補助事業の実施概要に関する補足資料、工作物等の立面図・配置図、補助事業に関する</t>
    <phoneticPr fontId="9"/>
  </si>
  <si>
    <t>見積書、法律に基づく登録に係る通知の写し等をできる限り添付すること。（申請時に準備ができない場合、交付申請後</t>
    <phoneticPr fontId="9"/>
  </si>
  <si>
    <t>追加の提出を求めることがある。）</t>
  </si>
  <si>
    <t>【地域自然保護管等への事前相談】</t>
    <rPh sb="1" eb="3">
      <t>チイキ</t>
    </rPh>
    <rPh sb="3" eb="5">
      <t>シゼン</t>
    </rPh>
    <rPh sb="5" eb="7">
      <t>ホゴ</t>
    </rPh>
    <rPh sb="7" eb="8">
      <t>カン</t>
    </rPh>
    <rPh sb="8" eb="9">
      <t>トウ</t>
    </rPh>
    <rPh sb="11" eb="13">
      <t>ジゼン</t>
    </rPh>
    <rPh sb="13" eb="15">
      <t>ソウダン</t>
    </rPh>
    <phoneticPr fontId="9"/>
  </si>
  <si>
    <t>各記入欄の高さの変更や行の追加は可だが、全体としてＡ４用紙４枚以内に収めること（別紙は除く）。</t>
    <rPh sb="5" eb="6">
      <t>タカ</t>
    </rPh>
    <rPh sb="11" eb="12">
      <t>ギョウ</t>
    </rPh>
    <rPh sb="13" eb="15">
      <t>ツイカ</t>
    </rPh>
    <phoneticPr fontId="9"/>
  </si>
  <si>
    <t>国立公園</t>
    <rPh sb="0" eb="2">
      <t>コクリツ</t>
    </rPh>
    <rPh sb="2" eb="4">
      <t>コウエン</t>
    </rPh>
    <phoneticPr fontId="9"/>
  </si>
  <si>
    <t>国定公園</t>
    <rPh sb="0" eb="2">
      <t>コクテイ</t>
    </rPh>
    <rPh sb="2" eb="4">
      <t>コウエン</t>
    </rPh>
    <phoneticPr fontId="9"/>
  </si>
  <si>
    <t>書類等の送付先</t>
    <rPh sb="0" eb="2">
      <t>ショルイ</t>
    </rPh>
    <rPh sb="2" eb="3">
      <t>トウ</t>
    </rPh>
    <rPh sb="4" eb="7">
      <t>ソウフサキ</t>
    </rPh>
    <phoneticPr fontId="9"/>
  </si>
  <si>
    <t>国立・国定公園での滞在型ツアー推進事業</t>
    <rPh sb="0" eb="2">
      <t>コクリツ</t>
    </rPh>
    <rPh sb="3" eb="5">
      <t>コクテイ</t>
    </rPh>
    <rPh sb="5" eb="7">
      <t>コウエン</t>
    </rPh>
    <rPh sb="9" eb="12">
      <t>タイザイガタ</t>
    </rPh>
    <rPh sb="15" eb="17">
      <t>スイシン</t>
    </rPh>
    <rPh sb="17" eb="19">
      <t>ジギョウ</t>
    </rPh>
    <phoneticPr fontId="4"/>
  </si>
  <si>
    <t>消費税</t>
    <rPh sb="0" eb="3">
      <t>ショウヒゼイ</t>
    </rPh>
    <phoneticPr fontId="9"/>
  </si>
  <si>
    <t>（交付申請に関する情報）</t>
    <rPh sb="1" eb="3">
      <t>コウフ</t>
    </rPh>
    <phoneticPr fontId="9"/>
  </si>
  <si>
    <t>〒</t>
    <phoneticPr fontId="9"/>
  </si>
  <si>
    <t>【実施内容】</t>
  </si>
  <si>
    <t>①滞在型ツアーに係るコンサルティング、事業計画の策定</t>
  </si>
  <si>
    <t>②テストマーケティングまたはファムトリップの実施、自然環境状況の調査等、滞在型ツアーの実施に向けた必要な調査</t>
  </si>
  <si>
    <t>③海岸清掃、修景伐採、歩道修繕等、滞在型ツアーの準備に向けて必要な環境整備</t>
  </si>
  <si>
    <t>④滞在型ツアーの実施（二次交通の構築を含む）</t>
  </si>
  <si>
    <t>⑤滞在型ツアーに係るパンフレットやホームページ等の情報発信媒体の整備及び多言語化・デジタル化、キャッシュレス化</t>
  </si>
  <si>
    <t>⑥研修の実施等、滞在型ツアー等の実施のための人材育成</t>
  </si>
  <si>
    <t>⑦上記に必要な資材の購入及び賃借</t>
  </si>
  <si>
    <t>⑧上記に付随して実施する感染症対策及び環境負荷低減対策（脱炭素化、プラスチックごみゼロに向けた取組等）</t>
  </si>
  <si>
    <t>(選択)</t>
    <rPh sb="1" eb="3">
      <t>センタク</t>
    </rPh>
    <phoneticPr fontId="9"/>
  </si>
  <si>
    <t>補助事業に係る消費税仕入税額控除の取扱いについては、下記のチェックリストのとおりですので消費税は補助対象経費に含めて算定いたします。</t>
  </si>
  <si>
    <t>補助事業者</t>
    <phoneticPr fontId="9"/>
  </si>
  <si>
    <t>住　　　　　所：</t>
  </si>
  <si>
    <t>氏名または名称：</t>
  </si>
  <si>
    <t>代表者の職・氏名：</t>
    <phoneticPr fontId="9"/>
  </si>
  <si>
    <t>該当あり＝■　該当なし＝□</t>
  </si>
  <si>
    <t>１．補助事業者が、納税義務者ではない又は地方公共団体の一般会計である。</t>
    <phoneticPr fontId="9"/>
  </si>
  <si>
    <t>YES</t>
    <phoneticPr fontId="9"/>
  </si>
  <si>
    <t>NO</t>
    <phoneticPr fontId="9"/>
  </si>
  <si>
    <t>□</t>
  </si>
  <si>
    <t>□</t>
    <phoneticPr fontId="9"/>
  </si>
  <si>
    <t>※YESの場合は、消費税を含めて交付申請を行い、仕入控除税額の報告・返還は不要。NOの場合は、２．へ。</t>
    <phoneticPr fontId="9"/>
  </si>
  <si>
    <t>２．補助事業者が、次のいずれかに該当する。</t>
    <phoneticPr fontId="9"/>
  </si>
  <si>
    <t>　①消費税法第９条第１項の規定により消費税を納める義務が免除される者（３．へ）</t>
    <phoneticPr fontId="9"/>
  </si>
  <si>
    <t>→３へ</t>
    <phoneticPr fontId="9"/>
  </si>
  <si>
    <t>　②消費税法第37条第１項の規定により中小事業者の仕入に係る消費税額の控除の特例が適用される者（４．へ）</t>
    <phoneticPr fontId="9"/>
  </si>
  <si>
    <t>→４へ</t>
    <phoneticPr fontId="9"/>
  </si>
  <si>
    <t>　③消費税法第60条第４項の規定により国、地方公共団体等に対する仕入に係る消費税額の控除の特例が適用される者（５．へ）</t>
    <phoneticPr fontId="9"/>
  </si>
  <si>
    <t>→５へ</t>
    <phoneticPr fontId="9"/>
  </si>
  <si>
    <t>　④①から③以外の者であって、特段の理由により、消費税仕入控除税額の報告及び返還を選択する者（６．へ）</t>
    <phoneticPr fontId="9"/>
  </si>
  <si>
    <t>→６へ</t>
    <phoneticPr fontId="9"/>
  </si>
  <si>
    <t>※２.の①から④に該当しない（全てNOの）場合は、消費税抜きで交付申請を行う。</t>
    <phoneticPr fontId="9"/>
  </si>
  <si>
    <t>いずれかの項目がYESの場合は、３.から６.の各項目を確認し、全ての項目でYESであれば消費税込みで交付申請を行う。</t>
    <phoneticPr fontId="9"/>
  </si>
  <si>
    <t>【２．において「①」を選択した場合】</t>
    <phoneticPr fontId="9"/>
  </si>
  <si>
    <t>３．消費税法第９条第１項の規定により消費税を納める義務が免除される者</t>
    <phoneticPr fontId="9"/>
  </si>
  <si>
    <t>　①課税期間の基準期間における課税売上高が1,000万円以下であること</t>
    <phoneticPr fontId="9"/>
  </si>
  <si>
    <t>　②課税事業者を選択していないこと</t>
    <phoneticPr fontId="9"/>
  </si>
  <si>
    <t>　③国の会計年度と事業年度等の相違により、補助事業年度途中において課税事業者となった場合、公募要領に基づき消費税に係る仕入控除税額の報告を行うこと</t>
    <phoneticPr fontId="9"/>
  </si>
  <si>
    <t>　④特定期間における課税売上高が1,000万円を超えないこと（平成25年度予算事業より適用）</t>
    <phoneticPr fontId="9"/>
  </si>
  <si>
    <t>全てNO
↓
消費税抜きで申請</t>
    <phoneticPr fontId="9"/>
  </si>
  <si>
    <t>※①から④で１つの項目でもNOがあれば、消費税抜きで交付申請を行う。</t>
    <phoneticPr fontId="9"/>
  </si>
  <si>
    <t>【２．において「②」を選択した場合】</t>
    <phoneticPr fontId="9"/>
  </si>
  <si>
    <t>４．消費税法第37条第１項の規定により中小事業者の仕入に係る消費税額の控除の特例が適用される者</t>
    <phoneticPr fontId="9"/>
  </si>
  <si>
    <t>　①課税期間の基準期間における課税売上高が5,000万円以下であること</t>
    <phoneticPr fontId="9"/>
  </si>
  <si>
    <t>　②消費税簡易課税制度選択届出書が提出されていること</t>
    <phoneticPr fontId="9"/>
  </si>
  <si>
    <t>　③消費税簡易課税制度選択不適用届出書が提出されていないこと</t>
    <phoneticPr fontId="9"/>
  </si>
  <si>
    <t>　④国の会計年度と事業年度等の相違により、補助事業年度途中において課税事業者となった場合、公募要領に基づき消費税に係る仕入控除税額の報告を行うこと</t>
    <phoneticPr fontId="9"/>
  </si>
  <si>
    <t>【２．において「③」を選択した場合】</t>
    <phoneticPr fontId="9"/>
  </si>
  <si>
    <t>５．消費税法第60条第４項の規定により国、地方公共団体等に対する仕入に係る消費税額の控除の特例が適用される者</t>
    <phoneticPr fontId="9"/>
  </si>
  <si>
    <t>　①補助事業終了後、特定収入割合を証明する計算書類の提出をすること</t>
    <phoneticPr fontId="9"/>
  </si>
  <si>
    <t>　②特定収入割合が５％以下になった場合、公募要領に基づく消費税に係る仕入控除税額の報告を行うこと</t>
    <phoneticPr fontId="9"/>
  </si>
  <si>
    <t>※①から②で１つの項目でもNOがあれば、消費税抜きで交付申請を行う。</t>
    <phoneticPr fontId="9"/>
  </si>
  <si>
    <t>【２．において「④」を選択した場合】</t>
    <phoneticPr fontId="9"/>
  </si>
  <si>
    <t>６．２．①から③以外の者であって、特段の理由により、消費税仕入控除税額の報告及び返還を選択する者</t>
    <phoneticPr fontId="9"/>
  </si>
  <si>
    <t>　①補助事業終了後、公募要領に基づき消費税に係る仕入控除税額の報告を行うこと</t>
    <phoneticPr fontId="9"/>
  </si>
  <si>
    <t>※①でNOであれば、消費税抜きで交付申請を行う。</t>
    <phoneticPr fontId="9"/>
  </si>
  <si>
    <r>
      <t>※消費税仕入税額控除の対象となる場合は、</t>
    </r>
    <r>
      <rPr>
        <b/>
        <sz val="10"/>
        <color theme="1"/>
        <rFont val="游ゴシック"/>
        <family val="3"/>
        <charset val="128"/>
        <scheme val="minor"/>
      </rPr>
      <t>原則として補助対象経費から消費税等相当額を除外した補助金額</t>
    </r>
    <r>
      <rPr>
        <sz val="10"/>
        <color theme="1"/>
        <rFont val="游ゴシック"/>
        <family val="3"/>
        <charset val="128"/>
        <scheme val="minor"/>
      </rPr>
      <t>にて交付申請する必要がある。例外的に、以下に該当する場合は消費税込みで交付申請を行うこととなる。</t>
    </r>
    <phoneticPr fontId="9"/>
  </si>
  <si>
    <t>No.</t>
  </si>
  <si>
    <t xml:space="preserve">事業の種類
</t>
    <rPh sb="0" eb="2">
      <t>ジギョウ</t>
    </rPh>
    <rPh sb="3" eb="5">
      <t>シュルイ</t>
    </rPh>
    <phoneticPr fontId="32"/>
  </si>
  <si>
    <t>国立公園等及び実施地区名</t>
    <rPh sb="0" eb="1">
      <t>タチ</t>
    </rPh>
    <rPh sb="1" eb="3">
      <t>コウエン</t>
    </rPh>
    <rPh sb="3" eb="4">
      <t>メイ</t>
    </rPh>
    <rPh sb="4" eb="5">
      <t>ナド</t>
    </rPh>
    <rPh sb="6" eb="8">
      <t>ジッシ</t>
    </rPh>
    <rPh sb="8" eb="11">
      <t>チクメイ</t>
    </rPh>
    <phoneticPr fontId="32"/>
  </si>
  <si>
    <t>事業の名称</t>
    <rPh sb="0" eb="2">
      <t>ジギョウ</t>
    </rPh>
    <rPh sb="3" eb="5">
      <t>メイショウ</t>
    </rPh>
    <phoneticPr fontId="32"/>
  </si>
  <si>
    <t>申請者区分</t>
    <rPh sb="0" eb="3">
      <t>シンセイシャ</t>
    </rPh>
    <rPh sb="3" eb="5">
      <t>クブン</t>
    </rPh>
    <phoneticPr fontId="9"/>
  </si>
  <si>
    <t>地域活性化/
公園管理参画</t>
    <rPh sb="0" eb="5">
      <t>チイキカッセイカ</t>
    </rPh>
    <rPh sb="7" eb="11">
      <t>コウエンカンリ</t>
    </rPh>
    <rPh sb="11" eb="13">
      <t>サンカク</t>
    </rPh>
    <phoneticPr fontId="9"/>
  </si>
  <si>
    <t>消費税の扱い</t>
    <rPh sb="0" eb="3">
      <t>ショウヒゼイ</t>
    </rPh>
    <rPh sb="4" eb="5">
      <t>アツカ</t>
    </rPh>
    <phoneticPr fontId="9"/>
  </si>
  <si>
    <t>申請者</t>
    <rPh sb="0" eb="3">
      <t>シンセイシャ</t>
    </rPh>
    <phoneticPr fontId="32"/>
  </si>
  <si>
    <t>代表者</t>
    <rPh sb="0" eb="3">
      <t>ダイヒョウシャ</t>
    </rPh>
    <phoneticPr fontId="32"/>
  </si>
  <si>
    <t>担当者</t>
    <rPh sb="0" eb="3">
      <t>タントウシャ</t>
    </rPh>
    <phoneticPr fontId="32"/>
  </si>
  <si>
    <t>連絡先</t>
    <rPh sb="0" eb="3">
      <t>レンラクサキ</t>
    </rPh>
    <phoneticPr fontId="32"/>
  </si>
  <si>
    <t>事業の概要</t>
    <rPh sb="0" eb="2">
      <t>ジギョウ</t>
    </rPh>
    <rPh sb="3" eb="5">
      <t>ガイヨウ</t>
    </rPh>
    <phoneticPr fontId="32"/>
  </si>
  <si>
    <r>
      <t>事業費合計
（E)</t>
    </r>
    <r>
      <rPr>
        <b/>
        <sz val="9"/>
        <color theme="1"/>
        <rFont val="游ゴシック"/>
        <family val="3"/>
        <charset val="128"/>
        <scheme val="minor"/>
      </rPr>
      <t xml:space="preserve">
</t>
    </r>
    <r>
      <rPr>
        <b/>
        <sz val="11"/>
        <color theme="1"/>
        <rFont val="游ゴシック"/>
        <family val="3"/>
        <charset val="128"/>
        <scheme val="minor"/>
      </rPr>
      <t>（円）</t>
    </r>
    <rPh sb="0" eb="2">
      <t>ジギョウ</t>
    </rPh>
    <rPh sb="2" eb="3">
      <t>ヒ</t>
    </rPh>
    <rPh sb="3" eb="5">
      <t>ゴウケイ</t>
    </rPh>
    <rPh sb="10" eb="11">
      <t>エン</t>
    </rPh>
    <phoneticPr fontId="32"/>
  </si>
  <si>
    <t>寄付金
その他の収入
(Ａ)
(円）</t>
    <rPh sb="0" eb="3">
      <t>キフキン</t>
    </rPh>
    <rPh sb="6" eb="7">
      <t>タ</t>
    </rPh>
    <rPh sb="8" eb="10">
      <t>シュウニュウ</t>
    </rPh>
    <rPh sb="16" eb="17">
      <t>エン</t>
    </rPh>
    <phoneticPr fontId="32"/>
  </si>
  <si>
    <t>自己負担
(B)
 (円)</t>
  </si>
  <si>
    <t>差引額
（Ｆ）
(円）</t>
    <rPh sb="0" eb="2">
      <t>サシヒキ</t>
    </rPh>
    <rPh sb="2" eb="3">
      <t>ガク</t>
    </rPh>
    <rPh sb="9" eb="10">
      <t>エン</t>
    </rPh>
    <phoneticPr fontId="32"/>
  </si>
  <si>
    <t>補助率</t>
    <rPh sb="0" eb="3">
      <t>ホジョリツ</t>
    </rPh>
    <phoneticPr fontId="32"/>
  </si>
  <si>
    <t>補助率の
根拠</t>
    <rPh sb="0" eb="3">
      <t>ホジョリツ</t>
    </rPh>
    <rPh sb="5" eb="7">
      <t>コンキョ</t>
    </rPh>
    <phoneticPr fontId="32"/>
  </si>
  <si>
    <t>補助金の
交付要望額
(C)
（円）</t>
    <rPh sb="16" eb="17">
      <t>エン</t>
    </rPh>
    <phoneticPr fontId="32"/>
  </si>
  <si>
    <t>うち消費税相当額</t>
    <rPh sb="2" eb="8">
      <t>ショウヒゼイソウトウガク</t>
    </rPh>
    <phoneticPr fontId="9"/>
  </si>
  <si>
    <t>滞在型ツアー（Ａア）(Aイ)
ワーケーション実施（Bア）（Bイ）</t>
    <rPh sb="0" eb="2">
      <t>タイザイ</t>
    </rPh>
    <rPh sb="2" eb="3">
      <t>ガタ</t>
    </rPh>
    <phoneticPr fontId="9"/>
  </si>
  <si>
    <t>コード</t>
  </si>
  <si>
    <t>国立公園</t>
    <rPh sb="0" eb="2">
      <t>コクリツ</t>
    </rPh>
    <rPh sb="2" eb="4">
      <t>コウエン</t>
    </rPh>
    <phoneticPr fontId="32"/>
  </si>
  <si>
    <t>国定公園</t>
    <rPh sb="0" eb="4">
      <t>コクテイコウエン</t>
    </rPh>
    <phoneticPr fontId="9"/>
  </si>
  <si>
    <t>フリガナ</t>
    <phoneticPr fontId="9"/>
  </si>
  <si>
    <t>団体名</t>
    <rPh sb="0" eb="2">
      <t>ダンタイ</t>
    </rPh>
    <rPh sb="2" eb="3">
      <t>メイ</t>
    </rPh>
    <phoneticPr fontId="32"/>
  </si>
  <si>
    <t>役職</t>
    <rPh sb="0" eb="2">
      <t>ヤクショク</t>
    </rPh>
    <phoneticPr fontId="32"/>
  </si>
  <si>
    <t>氏名</t>
    <rPh sb="0" eb="2">
      <t>シメイ</t>
    </rPh>
    <phoneticPr fontId="32"/>
  </si>
  <si>
    <t>フリガナ</t>
    <phoneticPr fontId="32"/>
  </si>
  <si>
    <t>氏名</t>
    <rPh sb="0" eb="2">
      <t>シメイ</t>
    </rPh>
    <phoneticPr fontId="9"/>
  </si>
  <si>
    <t>部署</t>
    <rPh sb="0" eb="2">
      <t>ブショ</t>
    </rPh>
    <phoneticPr fontId="32"/>
  </si>
  <si>
    <t>TEL</t>
  </si>
  <si>
    <t>FAX</t>
  </si>
  <si>
    <t>e-mail</t>
  </si>
  <si>
    <t>書類等の送付先</t>
    <rPh sb="0" eb="2">
      <t>ショルイ</t>
    </rPh>
    <rPh sb="2" eb="3">
      <t>トウ</t>
    </rPh>
    <rPh sb="4" eb="7">
      <t>ソウフサキ</t>
    </rPh>
    <phoneticPr fontId="32"/>
  </si>
  <si>
    <t>日中連絡先</t>
    <rPh sb="0" eb="2">
      <t>ニッチュウ</t>
    </rPh>
    <rPh sb="2" eb="5">
      <t>レンラクサキ</t>
    </rPh>
    <phoneticPr fontId="32"/>
  </si>
  <si>
    <t>事業概要（300字以内）</t>
    <rPh sb="0" eb="2">
      <t>ジギョウ</t>
    </rPh>
    <rPh sb="2" eb="4">
      <t>ガイヨウ</t>
    </rPh>
    <rPh sb="8" eb="9">
      <t>ジ</t>
    </rPh>
    <rPh sb="9" eb="11">
      <t>イナイ</t>
    </rPh>
    <phoneticPr fontId="9"/>
  </si>
  <si>
    <t>入力額</t>
    <rPh sb="0" eb="2">
      <t>ニュウリョク</t>
    </rPh>
    <rPh sb="2" eb="3">
      <t>ガク</t>
    </rPh>
    <phoneticPr fontId="9"/>
  </si>
  <si>
    <t>試算額（業務費割戻額）</t>
    <rPh sb="0" eb="2">
      <t>シサン</t>
    </rPh>
    <rPh sb="2" eb="3">
      <t>ガク</t>
    </rPh>
    <rPh sb="4" eb="6">
      <t>ギョウム</t>
    </rPh>
    <rPh sb="6" eb="7">
      <t>ヒ</t>
    </rPh>
    <rPh sb="7" eb="9">
      <t>ワリモドシ</t>
    </rPh>
    <rPh sb="9" eb="10">
      <t>ガク</t>
    </rPh>
    <phoneticPr fontId="9"/>
  </si>
  <si>
    <t>人件費</t>
    <rPh sb="0" eb="3">
      <t>ジンケンヒ</t>
    </rPh>
    <phoneticPr fontId="32"/>
  </si>
  <si>
    <t>諸謝金</t>
    <rPh sb="0" eb="3">
      <t>ショシャキン</t>
    </rPh>
    <phoneticPr fontId="32"/>
  </si>
  <si>
    <t>旅費</t>
    <rPh sb="0" eb="2">
      <t>リョヒ</t>
    </rPh>
    <phoneticPr fontId="32"/>
  </si>
  <si>
    <t>備品費</t>
    <rPh sb="0" eb="2">
      <t>ビヒン</t>
    </rPh>
    <rPh sb="2" eb="3">
      <t>ヒ</t>
    </rPh>
    <phoneticPr fontId="32"/>
  </si>
  <si>
    <t>消耗品費</t>
    <rPh sb="0" eb="2">
      <t>ショウモウ</t>
    </rPh>
    <rPh sb="2" eb="3">
      <t>ヒン</t>
    </rPh>
    <rPh sb="3" eb="4">
      <t>ヒ</t>
    </rPh>
    <phoneticPr fontId="32"/>
  </si>
  <si>
    <t>印刷製本費</t>
    <rPh sb="0" eb="2">
      <t>インサツ</t>
    </rPh>
    <rPh sb="2" eb="4">
      <t>セイホン</t>
    </rPh>
    <rPh sb="4" eb="5">
      <t>ヒ</t>
    </rPh>
    <phoneticPr fontId="32"/>
  </si>
  <si>
    <t>通信運搬費</t>
    <rPh sb="0" eb="2">
      <t>ツウシン</t>
    </rPh>
    <rPh sb="2" eb="4">
      <t>ウンパン</t>
    </rPh>
    <rPh sb="4" eb="5">
      <t>ヒ</t>
    </rPh>
    <phoneticPr fontId="32"/>
  </si>
  <si>
    <t>借料及び損料</t>
    <rPh sb="0" eb="2">
      <t>シャクリョウ</t>
    </rPh>
    <rPh sb="2" eb="3">
      <t>オヨ</t>
    </rPh>
    <rPh sb="4" eb="6">
      <t>ソンリョウ</t>
    </rPh>
    <phoneticPr fontId="32"/>
  </si>
  <si>
    <t>会議費</t>
    <rPh sb="0" eb="3">
      <t>カイギヒ</t>
    </rPh>
    <phoneticPr fontId="32"/>
  </si>
  <si>
    <t>賃金</t>
    <rPh sb="0" eb="2">
      <t>チンギン</t>
    </rPh>
    <phoneticPr fontId="32"/>
  </si>
  <si>
    <t>社会保険費</t>
    <rPh sb="0" eb="2">
      <t>シャカイ</t>
    </rPh>
    <rPh sb="2" eb="4">
      <t>ホケン</t>
    </rPh>
    <rPh sb="4" eb="5">
      <t>ヒ</t>
    </rPh>
    <phoneticPr fontId="32"/>
  </si>
  <si>
    <t>雑役務費</t>
    <rPh sb="0" eb="1">
      <t>ザツ</t>
    </rPh>
    <rPh sb="1" eb="3">
      <t>エキム</t>
    </rPh>
    <rPh sb="3" eb="4">
      <t>ヒ</t>
    </rPh>
    <phoneticPr fontId="32"/>
  </si>
  <si>
    <t>資材購入費</t>
    <rPh sb="0" eb="2">
      <t>シザイ</t>
    </rPh>
    <rPh sb="2" eb="4">
      <t>コウニュウ</t>
    </rPh>
    <rPh sb="4" eb="5">
      <t>ヒ</t>
    </rPh>
    <phoneticPr fontId="32"/>
  </si>
  <si>
    <t>消費税</t>
    <rPh sb="0" eb="3">
      <t>ショウヒゼイ</t>
    </rPh>
    <phoneticPr fontId="32"/>
  </si>
  <si>
    <t>地域活性化への該当</t>
    <rPh sb="0" eb="5">
      <t>チイキカッセイカ</t>
    </rPh>
    <rPh sb="7" eb="9">
      <t>ガイトウ</t>
    </rPh>
    <phoneticPr fontId="3"/>
  </si>
  <si>
    <t>申請者区分</t>
    <rPh sb="0" eb="3">
      <t>シンセイシャ</t>
    </rPh>
    <rPh sb="3" eb="5">
      <t>クブン</t>
    </rPh>
    <phoneticPr fontId="3"/>
  </si>
  <si>
    <t>消費税</t>
    <rPh sb="0" eb="3">
      <t>ショウヒゼイ</t>
    </rPh>
    <phoneticPr fontId="3"/>
  </si>
  <si>
    <t>事業区分</t>
    <rPh sb="0" eb="2">
      <t>ジギョウ</t>
    </rPh>
    <rPh sb="2" eb="4">
      <t>クブン</t>
    </rPh>
    <phoneticPr fontId="3"/>
  </si>
  <si>
    <t>様式第1</t>
    <rPh sb="0" eb="2">
      <t>ヨウシキ</t>
    </rPh>
    <rPh sb="2" eb="3">
      <t>ダイ</t>
    </rPh>
    <phoneticPr fontId="8"/>
  </si>
  <si>
    <t>様式第１の２</t>
    <rPh sb="0" eb="2">
      <t>ヨウシキ</t>
    </rPh>
    <phoneticPr fontId="8"/>
  </si>
  <si>
    <t>様式第１の３</t>
    <rPh sb="0" eb="2">
      <t>ヨウシキ</t>
    </rPh>
    <rPh sb="2" eb="3">
      <t>ダイ</t>
    </rPh>
    <phoneticPr fontId="8"/>
  </si>
  <si>
    <t>別紙１</t>
    <rPh sb="0" eb="2">
      <t>ベッシ</t>
    </rPh>
    <phoneticPr fontId="8"/>
  </si>
  <si>
    <t>交付率</t>
    <rPh sb="0" eb="2">
      <t>コウフ</t>
    </rPh>
    <rPh sb="2" eb="3">
      <t>リツ</t>
    </rPh>
    <phoneticPr fontId="8"/>
  </si>
  <si>
    <t>国立・国定公園、国民保養温泉地</t>
    <rPh sb="0" eb="2">
      <t>コクリツ</t>
    </rPh>
    <rPh sb="3" eb="7">
      <t>コクテイコウエン</t>
    </rPh>
    <rPh sb="8" eb="10">
      <t>コクミン</t>
    </rPh>
    <rPh sb="10" eb="12">
      <t>ホヨウ</t>
    </rPh>
    <rPh sb="12" eb="15">
      <t>オンセンチ</t>
    </rPh>
    <phoneticPr fontId="8"/>
  </si>
  <si>
    <t>国立公園</t>
    <rPh sb="0" eb="4">
      <t>コクリツコウエン</t>
    </rPh>
    <phoneticPr fontId="8"/>
  </si>
  <si>
    <t>国定公園</t>
    <rPh sb="0" eb="2">
      <t>コクテイ</t>
    </rPh>
    <rPh sb="2" eb="4">
      <t>コウエン</t>
    </rPh>
    <phoneticPr fontId="8"/>
  </si>
  <si>
    <t>国民保養温泉地</t>
    <rPh sb="0" eb="2">
      <t>コクミン</t>
    </rPh>
    <rPh sb="2" eb="4">
      <t>ホヨウ</t>
    </rPh>
    <rPh sb="4" eb="7">
      <t>オンセンチ</t>
    </rPh>
    <phoneticPr fontId="8"/>
  </si>
  <si>
    <t>長距離自然歩道</t>
    <rPh sb="0" eb="3">
      <t>チョウキョリ</t>
    </rPh>
    <rPh sb="3" eb="5">
      <t>シゼン</t>
    </rPh>
    <rPh sb="5" eb="7">
      <t>ホドウ</t>
    </rPh>
    <phoneticPr fontId="8"/>
  </si>
  <si>
    <t>（消費税の取扱については、チェックシートにより確認の上、選択してください）　　▼</t>
    <rPh sb="1" eb="4">
      <t>ショウヒゼイ</t>
    </rPh>
    <rPh sb="5" eb="7">
      <t>トリアツカイ</t>
    </rPh>
    <rPh sb="23" eb="25">
      <t>カクニン</t>
    </rPh>
    <rPh sb="26" eb="27">
      <t>ウエ</t>
    </rPh>
    <rPh sb="28" eb="30">
      <t>センタク</t>
    </rPh>
    <phoneticPr fontId="3"/>
  </si>
  <si>
    <t>（選択してください）</t>
    <rPh sb="1" eb="3">
      <t>センタク</t>
    </rPh>
    <phoneticPr fontId="8"/>
  </si>
  <si>
    <t>大雪山鳥獣保護区</t>
    <rPh sb="0" eb="3">
      <t>ダイセツザン</t>
    </rPh>
    <phoneticPr fontId="8"/>
  </si>
  <si>
    <t>東海自然歩道</t>
    <rPh sb="0" eb="2">
      <t>トウカイ</t>
    </rPh>
    <rPh sb="2" eb="4">
      <t>シゼン</t>
    </rPh>
    <rPh sb="4" eb="6">
      <t>ホドウ</t>
    </rPh>
    <phoneticPr fontId="8"/>
  </si>
  <si>
    <t>該当なし</t>
    <rPh sb="0" eb="2">
      <t>ガイトウ</t>
    </rPh>
    <phoneticPr fontId="3"/>
  </si>
  <si>
    <t>ア　民間企業</t>
    <rPh sb="2" eb="4">
      <t>ミンカン</t>
    </rPh>
    <rPh sb="4" eb="6">
      <t>キギョウ</t>
    </rPh>
    <phoneticPr fontId="3"/>
  </si>
  <si>
    <t>■税抜きで応募申請する</t>
    <rPh sb="5" eb="7">
      <t>オウボ</t>
    </rPh>
    <rPh sb="7" eb="9">
      <t>シンセイ</t>
    </rPh>
    <phoneticPr fontId="3"/>
  </si>
  <si>
    <t>１． 地域一体となった効果的コンテンツ提供の検討に係る事業実施計画書（別紙１の２）</t>
  </si>
  <si>
    <t>十和田鳥獣保護区</t>
    <rPh sb="0" eb="3">
      <t>トワダ</t>
    </rPh>
    <rPh sb="3" eb="5">
      <t>チョウジュウ</t>
    </rPh>
    <phoneticPr fontId="8"/>
  </si>
  <si>
    <t>九州自然歩道</t>
    <rPh sb="0" eb="2">
      <t>キュウシュウ</t>
    </rPh>
    <rPh sb="2" eb="4">
      <t>シゼン</t>
    </rPh>
    <rPh sb="4" eb="6">
      <t>ホドウ</t>
    </rPh>
    <phoneticPr fontId="8"/>
  </si>
  <si>
    <t>申請区分のウからクに該当</t>
    <rPh sb="0" eb="2">
      <t>シンセイ</t>
    </rPh>
    <rPh sb="2" eb="4">
      <t>クブン</t>
    </rPh>
    <rPh sb="10" eb="12">
      <t>ガイトウ</t>
    </rPh>
    <phoneticPr fontId="8"/>
  </si>
  <si>
    <t>イ　個人事業主</t>
    <rPh sb="1" eb="6">
      <t>コジンジギョウヌシ</t>
    </rPh>
    <phoneticPr fontId="3"/>
  </si>
  <si>
    <t>■税込で応募申請する</t>
    <rPh sb="4" eb="6">
      <t>オウボ</t>
    </rPh>
    <rPh sb="6" eb="8">
      <t>シンセイ</t>
    </rPh>
    <phoneticPr fontId="3"/>
  </si>
  <si>
    <t>地域一体となった効果的コンテンツ提供の検討に係る事業</t>
    <rPh sb="22" eb="23">
      <t>カカ</t>
    </rPh>
    <rPh sb="24" eb="26">
      <t>ジギョウ</t>
    </rPh>
    <phoneticPr fontId="3"/>
  </si>
  <si>
    <t>令和3年度国立公園等の自然を活用した滞在型観光コンテンツ創出事業に係る応募申請書（地域一体となった効果的コンテンツ提供の検討）</t>
    <rPh sb="5" eb="7">
      <t>コクリツ</t>
    </rPh>
    <rPh sb="7" eb="9">
      <t>コウエン</t>
    </rPh>
    <rPh sb="9" eb="10">
      <t>ナド</t>
    </rPh>
    <rPh sb="11" eb="13">
      <t>シゼン</t>
    </rPh>
    <rPh sb="14" eb="16">
      <t>カツヨウ</t>
    </rPh>
    <rPh sb="18" eb="21">
      <t>タイザイガタ</t>
    </rPh>
    <rPh sb="21" eb="23">
      <t>カンコウ</t>
    </rPh>
    <rPh sb="28" eb="30">
      <t>ソウシュツ</t>
    </rPh>
    <rPh sb="30" eb="32">
      <t>ジギョウ</t>
    </rPh>
    <rPh sb="41" eb="45">
      <t>チイキイッタイ</t>
    </rPh>
    <rPh sb="49" eb="52">
      <t>コウカテキ</t>
    </rPh>
    <rPh sb="57" eb="59">
      <t>テイキョウ</t>
    </rPh>
    <rPh sb="60" eb="62">
      <t>ケントウ</t>
    </rPh>
    <phoneticPr fontId="8"/>
  </si>
  <si>
    <t>２． 地域一体となった効果的コンテンツ提供の検討に係る事業経費内訳（別紙２の１）</t>
  </si>
  <si>
    <t>白神山地鳥獣保護区</t>
    <rPh sb="0" eb="2">
      <t>シラカミ</t>
    </rPh>
    <rPh sb="2" eb="4">
      <t>サンチ</t>
    </rPh>
    <rPh sb="4" eb="6">
      <t>チョウジュウ</t>
    </rPh>
    <phoneticPr fontId="8"/>
  </si>
  <si>
    <t>中国自然歩道</t>
    <rPh sb="0" eb="2">
      <t>チュウゴク</t>
    </rPh>
    <rPh sb="2" eb="4">
      <t>シゼン</t>
    </rPh>
    <rPh sb="4" eb="6">
      <t>ホドウ</t>
    </rPh>
    <phoneticPr fontId="8"/>
  </si>
  <si>
    <t>公園管理団体が実施する地域活性化を目的とした事業に該当</t>
    <rPh sb="0" eb="2">
      <t>コウエン</t>
    </rPh>
    <rPh sb="2" eb="4">
      <t>カンリ</t>
    </rPh>
    <rPh sb="4" eb="6">
      <t>ダンタイ</t>
    </rPh>
    <rPh sb="7" eb="9">
      <t>ジッシ</t>
    </rPh>
    <rPh sb="11" eb="13">
      <t>チイキ</t>
    </rPh>
    <rPh sb="13" eb="16">
      <t>カッセイカ</t>
    </rPh>
    <rPh sb="17" eb="19">
      <t>モクテキ</t>
    </rPh>
    <rPh sb="22" eb="24">
      <t>ジギョウ</t>
    </rPh>
    <rPh sb="25" eb="27">
      <t>ガイトウ</t>
    </rPh>
    <phoneticPr fontId="3"/>
  </si>
  <si>
    <t>ウ　一般社団法人・一般財団法人及び公益社団法人・公益財団法人</t>
    <rPh sb="1" eb="3">
      <t>イッパン</t>
    </rPh>
    <rPh sb="3" eb="5">
      <t>シャダン</t>
    </rPh>
    <rPh sb="5" eb="7">
      <t>ホウジン</t>
    </rPh>
    <rPh sb="8" eb="10">
      <t>イッパン</t>
    </rPh>
    <rPh sb="10" eb="12">
      <t>ザイダン</t>
    </rPh>
    <rPh sb="12" eb="14">
      <t>ホウジン</t>
    </rPh>
    <rPh sb="14" eb="15">
      <t>オヨ</t>
    </rPh>
    <rPh sb="16" eb="18">
      <t>コウエキ</t>
    </rPh>
    <rPh sb="18" eb="20">
      <t>シャダン</t>
    </rPh>
    <rPh sb="20" eb="21">
      <t>ホウ</t>
    </rPh>
    <rPh sb="21" eb="22">
      <t>ジン</t>
    </rPh>
    <rPh sb="23" eb="25">
      <t>コウエキ</t>
    </rPh>
    <rPh sb="25" eb="27">
      <t>ザイダン</t>
    </rPh>
    <rPh sb="27" eb="29">
      <t>ホウジン</t>
    </rPh>
    <phoneticPr fontId="3"/>
  </si>
  <si>
    <t>地域一体となった効果的コンテンツ提供体制の整備に係る事業</t>
    <rPh sb="21" eb="23">
      <t>セイビ</t>
    </rPh>
    <rPh sb="24" eb="25">
      <t>カカ</t>
    </rPh>
    <rPh sb="26" eb="28">
      <t>ジギョウ</t>
    </rPh>
    <phoneticPr fontId="3"/>
  </si>
  <si>
    <t>令和3年度国立公園等の自然を活用した滞在型観光コンテンツ創出事業に係る応募申請書（地域一体となった効果的コンテンツ提供体制の整備）</t>
    <rPh sb="5" eb="7">
      <t>コクリツ</t>
    </rPh>
    <rPh sb="7" eb="9">
      <t>コウエン</t>
    </rPh>
    <rPh sb="9" eb="10">
      <t>ナド</t>
    </rPh>
    <rPh sb="11" eb="13">
      <t>シゼン</t>
    </rPh>
    <rPh sb="14" eb="16">
      <t>カツヨウ</t>
    </rPh>
    <rPh sb="18" eb="21">
      <t>タイザイガタ</t>
    </rPh>
    <rPh sb="21" eb="23">
      <t>カンコウ</t>
    </rPh>
    <rPh sb="28" eb="30">
      <t>ソウシュツ</t>
    </rPh>
    <rPh sb="30" eb="32">
      <t>ジギョウ</t>
    </rPh>
    <rPh sb="41" eb="45">
      <t>チイキイッタイ</t>
    </rPh>
    <rPh sb="49" eb="52">
      <t>コウカテキ</t>
    </rPh>
    <rPh sb="57" eb="59">
      <t>テイキョウ</t>
    </rPh>
    <rPh sb="59" eb="61">
      <t>タイセイ</t>
    </rPh>
    <rPh sb="62" eb="64">
      <t>セイビ</t>
    </rPh>
    <phoneticPr fontId="8"/>
  </si>
  <si>
    <t>３． 補助事業に係る消費税仕入税額控除の取扱いチェックリスト（別紙４）</t>
    <rPh sb="3" eb="5">
      <t>ホジョ</t>
    </rPh>
    <rPh sb="5" eb="7">
      <t>ジギョウ</t>
    </rPh>
    <rPh sb="8" eb="9">
      <t>カカ</t>
    </rPh>
    <rPh sb="10" eb="13">
      <t>ショウヒゼイ</t>
    </rPh>
    <rPh sb="13" eb="15">
      <t>シイレ</t>
    </rPh>
    <rPh sb="15" eb="17">
      <t>ゼイガク</t>
    </rPh>
    <rPh sb="17" eb="19">
      <t>コウジョ</t>
    </rPh>
    <rPh sb="20" eb="22">
      <t>トリアツカ</t>
    </rPh>
    <rPh sb="31" eb="33">
      <t>ベッシ</t>
    </rPh>
    <phoneticPr fontId="8"/>
  </si>
  <si>
    <t>浅間鳥獣保護区</t>
    <rPh sb="0" eb="2">
      <t>アサマ</t>
    </rPh>
    <rPh sb="2" eb="4">
      <t>チョウジュウ</t>
    </rPh>
    <phoneticPr fontId="8"/>
  </si>
  <si>
    <t>四国自然歩道（四国のみち）</t>
    <rPh sb="0" eb="2">
      <t>シコク</t>
    </rPh>
    <rPh sb="2" eb="4">
      <t>シゼン</t>
    </rPh>
    <rPh sb="4" eb="6">
      <t>ホドウ</t>
    </rPh>
    <rPh sb="7" eb="9">
      <t>シコク</t>
    </rPh>
    <phoneticPr fontId="8"/>
  </si>
  <si>
    <t>公園事業者が実施する地域活性化を目的とした事業に該当</t>
    <rPh sb="0" eb="2">
      <t>コウエン</t>
    </rPh>
    <rPh sb="2" eb="4">
      <t>ジギョウ</t>
    </rPh>
    <rPh sb="4" eb="5">
      <t>シャ</t>
    </rPh>
    <phoneticPr fontId="3"/>
  </si>
  <si>
    <t>エ　特定非営利活動法人</t>
    <rPh sb="2" eb="4">
      <t>トクテイ</t>
    </rPh>
    <rPh sb="4" eb="7">
      <t>ヒエイリ</t>
    </rPh>
    <rPh sb="7" eb="9">
      <t>カツドウ</t>
    </rPh>
    <rPh sb="9" eb="11">
      <t>ホウジン</t>
    </rPh>
    <phoneticPr fontId="3"/>
  </si>
  <si>
    <t>４． その他参考資料</t>
    <rPh sb="5" eb="6">
      <t>タ</t>
    </rPh>
    <rPh sb="6" eb="8">
      <t>サンコウ</t>
    </rPh>
    <rPh sb="8" eb="10">
      <t>シリョウ</t>
    </rPh>
    <phoneticPr fontId="8"/>
  </si>
  <si>
    <t>４． 補助事業に係る消費税仕入税額控除の取扱いチェックリスト（別紙４）</t>
    <rPh sb="3" eb="5">
      <t>ホジョ</t>
    </rPh>
    <rPh sb="5" eb="7">
      <t>ジギョウ</t>
    </rPh>
    <rPh sb="8" eb="9">
      <t>カカ</t>
    </rPh>
    <rPh sb="10" eb="13">
      <t>ショウヒゼイ</t>
    </rPh>
    <rPh sb="13" eb="15">
      <t>シイレ</t>
    </rPh>
    <rPh sb="15" eb="17">
      <t>ゼイガク</t>
    </rPh>
    <rPh sb="17" eb="19">
      <t>コウジョ</t>
    </rPh>
    <rPh sb="20" eb="22">
      <t>トリアツカ</t>
    </rPh>
    <rPh sb="31" eb="33">
      <t>ベッシ</t>
    </rPh>
    <phoneticPr fontId="8"/>
  </si>
  <si>
    <t>白山鳥獣保護区</t>
    <rPh sb="0" eb="2">
      <t>ハクサン</t>
    </rPh>
    <rPh sb="2" eb="4">
      <t>チョウジュウ</t>
    </rPh>
    <phoneticPr fontId="8"/>
  </si>
  <si>
    <t>首都圏自然歩道（関東ふれあいの道）</t>
    <rPh sb="0" eb="3">
      <t>シュトケン</t>
    </rPh>
    <rPh sb="3" eb="5">
      <t>シゼン</t>
    </rPh>
    <rPh sb="5" eb="7">
      <t>ホドウ</t>
    </rPh>
    <rPh sb="8" eb="10">
      <t>カントウ</t>
    </rPh>
    <rPh sb="15" eb="16">
      <t>ミチ</t>
    </rPh>
    <phoneticPr fontId="8"/>
  </si>
  <si>
    <t>オ　都道府県、市町村、特別区及び地方公共団体の組合</t>
    <rPh sb="2" eb="6">
      <t>トドウフケン</t>
    </rPh>
    <rPh sb="7" eb="10">
      <t>シチョウソン</t>
    </rPh>
    <rPh sb="11" eb="14">
      <t>トクベツク</t>
    </rPh>
    <rPh sb="14" eb="15">
      <t>オヨ</t>
    </rPh>
    <rPh sb="16" eb="18">
      <t>チホウ</t>
    </rPh>
    <rPh sb="18" eb="20">
      <t>コウキョウ</t>
    </rPh>
    <rPh sb="20" eb="22">
      <t>ダンタイ</t>
    </rPh>
    <rPh sb="23" eb="25">
      <t>クミアイ</t>
    </rPh>
    <phoneticPr fontId="3"/>
  </si>
  <si>
    <t>５． その他参考資料</t>
    <rPh sb="5" eb="6">
      <t>タ</t>
    </rPh>
    <rPh sb="6" eb="8">
      <t>サンコウ</t>
    </rPh>
    <rPh sb="8" eb="10">
      <t>シリョウ</t>
    </rPh>
    <phoneticPr fontId="8"/>
  </si>
  <si>
    <t>大台山系鳥獣保護区</t>
    <rPh sb="0" eb="2">
      <t>オオダイ</t>
    </rPh>
    <rPh sb="2" eb="3">
      <t>ヤマ</t>
    </rPh>
    <rPh sb="3" eb="4">
      <t>ケイ</t>
    </rPh>
    <rPh sb="4" eb="6">
      <t>チョウジュウ</t>
    </rPh>
    <phoneticPr fontId="8"/>
  </si>
  <si>
    <t>東北自然歩道（新・奥の細道）</t>
    <rPh sb="0" eb="2">
      <t>トウホク</t>
    </rPh>
    <rPh sb="2" eb="4">
      <t>シゼン</t>
    </rPh>
    <rPh sb="4" eb="6">
      <t>ホドウ</t>
    </rPh>
    <rPh sb="7" eb="8">
      <t>シン</t>
    </rPh>
    <rPh sb="9" eb="10">
      <t>オク</t>
    </rPh>
    <rPh sb="11" eb="13">
      <t>ホソミチ</t>
    </rPh>
    <phoneticPr fontId="8"/>
  </si>
  <si>
    <t>まちづくり会社が実施する地域活性化を目的とした事業に該当</t>
    <rPh sb="5" eb="7">
      <t>カイシャ</t>
    </rPh>
    <phoneticPr fontId="3"/>
  </si>
  <si>
    <t>カ　地方公共団体の観光協会及び広域観光推進機構</t>
    <rPh sb="2" eb="4">
      <t>チホウ</t>
    </rPh>
    <rPh sb="4" eb="6">
      <t>コウキョウ</t>
    </rPh>
    <rPh sb="6" eb="8">
      <t>ダンタイ</t>
    </rPh>
    <rPh sb="9" eb="11">
      <t>カンコウ</t>
    </rPh>
    <rPh sb="11" eb="13">
      <t>キョウカイ</t>
    </rPh>
    <rPh sb="13" eb="14">
      <t>オヨ</t>
    </rPh>
    <rPh sb="15" eb="17">
      <t>コウイキ</t>
    </rPh>
    <rPh sb="17" eb="19">
      <t>カンコウ</t>
    </rPh>
    <rPh sb="19" eb="21">
      <t>スイシン</t>
    </rPh>
    <rPh sb="21" eb="23">
      <t>キコウ</t>
    </rPh>
    <phoneticPr fontId="3"/>
  </si>
  <si>
    <t>剣山山系鳥獣保護区</t>
    <rPh sb="0" eb="1">
      <t>ツルギ</t>
    </rPh>
    <rPh sb="1" eb="2">
      <t>ヤマ</t>
    </rPh>
    <rPh sb="2" eb="3">
      <t>ヤマ</t>
    </rPh>
    <rPh sb="3" eb="4">
      <t>ケイ</t>
    </rPh>
    <rPh sb="4" eb="6">
      <t>チョウジュウ</t>
    </rPh>
    <phoneticPr fontId="8"/>
  </si>
  <si>
    <t>中部北陸自然歩道</t>
    <rPh sb="0" eb="2">
      <t>チュウブ</t>
    </rPh>
    <rPh sb="2" eb="4">
      <t>ホクリク</t>
    </rPh>
    <rPh sb="4" eb="6">
      <t>シゼン</t>
    </rPh>
    <rPh sb="6" eb="8">
      <t>ホドウ</t>
    </rPh>
    <phoneticPr fontId="8"/>
  </si>
  <si>
    <t>地方公共団体が出資している法人等が実施する地域活性化を目的とした事業に該当</t>
    <rPh sb="0" eb="2">
      <t>チホウ</t>
    </rPh>
    <rPh sb="2" eb="4">
      <t>コウキョウ</t>
    </rPh>
    <rPh sb="4" eb="6">
      <t>ダンタイ</t>
    </rPh>
    <rPh sb="7" eb="9">
      <t>シュッシ</t>
    </rPh>
    <rPh sb="13" eb="15">
      <t>ホウジン</t>
    </rPh>
    <rPh sb="15" eb="16">
      <t>トウ</t>
    </rPh>
    <phoneticPr fontId="3"/>
  </si>
  <si>
    <t>大山鳥獣保護区</t>
    <rPh sb="0" eb="2">
      <t>オオヤマ</t>
    </rPh>
    <rPh sb="2" eb="4">
      <t>チョウジュウ</t>
    </rPh>
    <phoneticPr fontId="8"/>
  </si>
  <si>
    <t>近畿自然歩道</t>
    <rPh sb="0" eb="2">
      <t>キンキ</t>
    </rPh>
    <rPh sb="2" eb="4">
      <t>シゼン</t>
    </rPh>
    <rPh sb="4" eb="6">
      <t>ホドウ</t>
    </rPh>
    <phoneticPr fontId="8"/>
  </si>
  <si>
    <t>公益的・公共的な性格を有する場合</t>
  </si>
  <si>
    <t>ク　民間企業等で構成する協議会その他</t>
    <rPh sb="2" eb="4">
      <t>ミンカン</t>
    </rPh>
    <rPh sb="4" eb="6">
      <t>キギョウ</t>
    </rPh>
    <rPh sb="6" eb="7">
      <t>トウ</t>
    </rPh>
    <rPh sb="8" eb="10">
      <t>コウセイ</t>
    </rPh>
    <rPh sb="12" eb="15">
      <t>キョウギカイ</t>
    </rPh>
    <rPh sb="17" eb="18">
      <t>タ</t>
    </rPh>
    <phoneticPr fontId="3"/>
  </si>
  <si>
    <t>石鎚山系鳥獣保護区</t>
    <rPh sb="0" eb="2">
      <t>イシヅチ</t>
    </rPh>
    <rPh sb="2" eb="3">
      <t>ヤマ</t>
    </rPh>
    <rPh sb="3" eb="4">
      <t>ケイ</t>
    </rPh>
    <rPh sb="4" eb="6">
      <t>チョウジュウ</t>
    </rPh>
    <phoneticPr fontId="8"/>
  </si>
  <si>
    <t>北海道自然歩道</t>
    <rPh sb="0" eb="3">
      <t>ホッカイドウ</t>
    </rPh>
    <rPh sb="3" eb="5">
      <t>シゼン</t>
    </rPh>
    <rPh sb="5" eb="7">
      <t>ホドウ</t>
    </rPh>
    <phoneticPr fontId="8"/>
  </si>
  <si>
    <t>霧島鳥獣保護区</t>
    <rPh sb="0" eb="2">
      <t>キリシマ</t>
    </rPh>
    <rPh sb="2" eb="4">
      <t>チョウジュウ</t>
    </rPh>
    <phoneticPr fontId="8"/>
  </si>
  <si>
    <t>東北太平洋岸自然歩道（みちのく潮風トレイル）</t>
    <rPh sb="0" eb="2">
      <t>トウホク</t>
    </rPh>
    <rPh sb="2" eb="5">
      <t>タイヘイヨウ</t>
    </rPh>
    <rPh sb="5" eb="6">
      <t>キシ</t>
    </rPh>
    <rPh sb="6" eb="8">
      <t>シゼン</t>
    </rPh>
    <rPh sb="8" eb="10">
      <t>ホドウ</t>
    </rPh>
    <rPh sb="15" eb="17">
      <t>シオカゼ</t>
    </rPh>
    <phoneticPr fontId="8"/>
  </si>
  <si>
    <t>浜頓別クッチャロ鳥獣保護区</t>
    <rPh sb="0" eb="3">
      <t>ハマトンベツ</t>
    </rPh>
    <rPh sb="8" eb="10">
      <t>チョウジュウ</t>
    </rPh>
    <phoneticPr fontId="8"/>
  </si>
  <si>
    <t>その他の自然歩道</t>
    <rPh sb="2" eb="3">
      <t>ホカ</t>
    </rPh>
    <rPh sb="4" eb="6">
      <t>シゼン</t>
    </rPh>
    <rPh sb="6" eb="8">
      <t>ホドウ</t>
    </rPh>
    <phoneticPr fontId="8"/>
  </si>
  <si>
    <t xml:space="preserve"> 鳴子温泉郷</t>
  </si>
  <si>
    <t>サロベツ鳥獣保護区</t>
    <rPh sb="4" eb="6">
      <t>チョウジュウ</t>
    </rPh>
    <phoneticPr fontId="8"/>
  </si>
  <si>
    <t>濤沸湖鳥獣保護区</t>
    <rPh sb="0" eb="1">
      <t>トウ</t>
    </rPh>
    <rPh sb="1" eb="2">
      <t>フツ</t>
    </rPh>
    <rPh sb="2" eb="3">
      <t>コ</t>
    </rPh>
    <rPh sb="3" eb="5">
      <t>チョウジュウ</t>
    </rPh>
    <phoneticPr fontId="8"/>
  </si>
  <si>
    <t>野付半島・野付湾鳥獣保護区</t>
    <rPh sb="0" eb="4">
      <t>ノツケハントウ</t>
    </rPh>
    <rPh sb="5" eb="7">
      <t>ノツケ</t>
    </rPh>
    <rPh sb="7" eb="8">
      <t>ワン</t>
    </rPh>
    <rPh sb="8" eb="10">
      <t>チョウジュウ</t>
    </rPh>
    <phoneticPr fontId="8"/>
  </si>
  <si>
    <t>風蓮湖鳥獣保護区</t>
    <rPh sb="0" eb="1">
      <t>カゼ</t>
    </rPh>
    <rPh sb="1" eb="2">
      <t>レン</t>
    </rPh>
    <rPh sb="2" eb="3">
      <t>コ</t>
    </rPh>
    <rPh sb="3" eb="5">
      <t>チョウジュウ</t>
    </rPh>
    <phoneticPr fontId="8"/>
  </si>
  <si>
    <t xml:space="preserve"> 銀山温泉</t>
  </si>
  <si>
    <t>厚岸・別寒辺牛・霧多布鳥獣保護区</t>
    <rPh sb="0" eb="2">
      <t>アツケシ</t>
    </rPh>
    <rPh sb="3" eb="4">
      <t>ベツ</t>
    </rPh>
    <rPh sb="4" eb="5">
      <t>サム</t>
    </rPh>
    <rPh sb="5" eb="6">
      <t>ヘン</t>
    </rPh>
    <rPh sb="6" eb="7">
      <t>ウシ</t>
    </rPh>
    <rPh sb="8" eb="11">
      <t>キリタップ</t>
    </rPh>
    <rPh sb="11" eb="13">
      <t>チョウジュウ</t>
    </rPh>
    <phoneticPr fontId="8"/>
  </si>
  <si>
    <t>宮島沼鳥獣保護区</t>
    <rPh sb="0" eb="2">
      <t>ミヤジマ</t>
    </rPh>
    <rPh sb="2" eb="3">
      <t>ヌマ</t>
    </rPh>
    <rPh sb="3" eb="5">
      <t>チョウジュウ</t>
    </rPh>
    <phoneticPr fontId="8"/>
  </si>
  <si>
    <t>ウトナイ湖鳥獣保護区</t>
    <rPh sb="4" eb="5">
      <t>コ</t>
    </rPh>
    <rPh sb="5" eb="7">
      <t>チョウジュウ</t>
    </rPh>
    <phoneticPr fontId="8"/>
  </si>
  <si>
    <t xml:space="preserve"> 湯田川温泉</t>
  </si>
  <si>
    <t>小湊鳥獣保護区</t>
    <rPh sb="0" eb="2">
      <t>コミナト</t>
    </rPh>
    <rPh sb="2" eb="4">
      <t>チョウジュウ</t>
    </rPh>
    <phoneticPr fontId="8"/>
  </si>
  <si>
    <t>伊豆沼鳥獣保護区</t>
    <rPh sb="0" eb="3">
      <t>イズヌマ</t>
    </rPh>
    <rPh sb="3" eb="5">
      <t>チョウジュウ</t>
    </rPh>
    <phoneticPr fontId="8"/>
  </si>
  <si>
    <t>仙台海浜鳥獣保護区</t>
    <rPh sb="0" eb="2">
      <t>センダイ</t>
    </rPh>
    <rPh sb="2" eb="4">
      <t>カイヒン</t>
    </rPh>
    <rPh sb="4" eb="6">
      <t>チョウジュウ</t>
    </rPh>
    <phoneticPr fontId="8"/>
  </si>
  <si>
    <t>蕪栗沼・周辺水田鳥獣保護区</t>
    <rPh sb="0" eb="1">
      <t>カブ</t>
    </rPh>
    <rPh sb="1" eb="2">
      <t>クリ</t>
    </rPh>
    <rPh sb="2" eb="3">
      <t>ヌマ</t>
    </rPh>
    <rPh sb="4" eb="6">
      <t>シュウヘン</t>
    </rPh>
    <rPh sb="6" eb="8">
      <t>スイデン</t>
    </rPh>
    <rPh sb="8" eb="10">
      <t>チョウジュウ</t>
    </rPh>
    <phoneticPr fontId="8"/>
  </si>
  <si>
    <t>化女沼鳥獣保護区</t>
    <rPh sb="0" eb="1">
      <t>ケ</t>
    </rPh>
    <rPh sb="1" eb="2">
      <t>ジョ</t>
    </rPh>
    <rPh sb="2" eb="3">
      <t>ヌマ</t>
    </rPh>
    <rPh sb="3" eb="5">
      <t>チョウジュウ</t>
    </rPh>
    <phoneticPr fontId="8"/>
  </si>
  <si>
    <t>最上川河口鳥獣保護区</t>
    <rPh sb="0" eb="3">
      <t>モガミガワ</t>
    </rPh>
    <rPh sb="3" eb="5">
      <t>カコウ</t>
    </rPh>
    <rPh sb="5" eb="7">
      <t>チョウジュウ</t>
    </rPh>
    <phoneticPr fontId="8"/>
  </si>
  <si>
    <t>大山上池・下池鳥獣保護区</t>
    <rPh sb="0" eb="2">
      <t>ダイセン</t>
    </rPh>
    <rPh sb="2" eb="4">
      <t>カミイケ</t>
    </rPh>
    <rPh sb="5" eb="7">
      <t>シモイケ</t>
    </rPh>
    <rPh sb="7" eb="9">
      <t>チョウジュウ</t>
    </rPh>
    <phoneticPr fontId="8"/>
  </si>
  <si>
    <t>福島潟鳥獣保護区</t>
    <rPh sb="0" eb="2">
      <t>フクシマ</t>
    </rPh>
    <rPh sb="2" eb="3">
      <t>ガタ</t>
    </rPh>
    <rPh sb="3" eb="5">
      <t>チョウジュウ</t>
    </rPh>
    <phoneticPr fontId="8"/>
  </si>
  <si>
    <t>瓢湖鳥獣保護区</t>
    <rPh sb="0" eb="2">
      <t>ヒョウコ</t>
    </rPh>
    <rPh sb="1" eb="2">
      <t>コ</t>
    </rPh>
    <rPh sb="2" eb="4">
      <t>チョウジュウ</t>
    </rPh>
    <phoneticPr fontId="8"/>
  </si>
  <si>
    <t>佐潟鳥獣保護区</t>
    <rPh sb="0" eb="1">
      <t>サ</t>
    </rPh>
    <rPh sb="1" eb="2">
      <t>ガタ</t>
    </rPh>
    <rPh sb="2" eb="4">
      <t>チョウジュウ</t>
    </rPh>
    <phoneticPr fontId="8"/>
  </si>
  <si>
    <t>涸沼鳥獣保護区</t>
    <rPh sb="0" eb="1">
      <t>コ</t>
    </rPh>
    <rPh sb="1" eb="2">
      <t>ヌマ</t>
    </rPh>
    <rPh sb="2" eb="4">
      <t>チョウジュウ</t>
    </rPh>
    <phoneticPr fontId="8"/>
  </si>
  <si>
    <t>渡良瀬遊水地鳥獣保護区</t>
    <rPh sb="0" eb="3">
      <t>ワタラセ</t>
    </rPh>
    <rPh sb="3" eb="6">
      <t>ユウスイチ</t>
    </rPh>
    <rPh sb="6" eb="8">
      <t>チョウジュウ</t>
    </rPh>
    <phoneticPr fontId="8"/>
  </si>
  <si>
    <t>葛西沖三枚洲鳥獣保護区</t>
    <rPh sb="0" eb="2">
      <t>カサイ</t>
    </rPh>
    <rPh sb="2" eb="3">
      <t>オキ</t>
    </rPh>
    <rPh sb="3" eb="5">
      <t>サンマイ</t>
    </rPh>
    <rPh sb="5" eb="6">
      <t>ス</t>
    </rPh>
    <rPh sb="6" eb="8">
      <t>チョウジュウ</t>
    </rPh>
    <phoneticPr fontId="8"/>
  </si>
  <si>
    <t>谷津鳥獣保護区</t>
    <rPh sb="0" eb="2">
      <t>ヤツ</t>
    </rPh>
    <rPh sb="2" eb="4">
      <t>チョウジュウ</t>
    </rPh>
    <phoneticPr fontId="8"/>
  </si>
  <si>
    <t>片野鴨池鳥獣保護区</t>
    <rPh sb="0" eb="2">
      <t>カタノ</t>
    </rPh>
    <rPh sb="2" eb="4">
      <t>カモイケ</t>
    </rPh>
    <rPh sb="4" eb="6">
      <t>チョウジュウ</t>
    </rPh>
    <phoneticPr fontId="8"/>
  </si>
  <si>
    <t xml:space="preserve"> 関・燕温泉 </t>
  </si>
  <si>
    <t>藤前干潟鳥獣保護区</t>
    <rPh sb="0" eb="2">
      <t>フジマエ</t>
    </rPh>
    <rPh sb="2" eb="4">
      <t>ヒガタ</t>
    </rPh>
    <rPh sb="4" eb="6">
      <t>チョウジュウ</t>
    </rPh>
    <phoneticPr fontId="8"/>
  </si>
  <si>
    <t>浜甲子園鳥獣保護区</t>
    <rPh sb="0" eb="1">
      <t>ハマ</t>
    </rPh>
    <rPh sb="1" eb="4">
      <t>コウシエン</t>
    </rPh>
    <rPh sb="4" eb="6">
      <t>チョウジュウ</t>
    </rPh>
    <phoneticPr fontId="8"/>
  </si>
  <si>
    <t xml:space="preserve"> 白山温泉郷</t>
  </si>
  <si>
    <t>中海鳥獣保護区</t>
    <rPh sb="0" eb="1">
      <t>ナカ</t>
    </rPh>
    <rPh sb="1" eb="2">
      <t>ウミ</t>
    </rPh>
    <rPh sb="2" eb="4">
      <t>チョウジュウ</t>
    </rPh>
    <phoneticPr fontId="8"/>
  </si>
  <si>
    <t>宍戸湖鳥獣保護区</t>
    <rPh sb="0" eb="3">
      <t>シシドコ</t>
    </rPh>
    <rPh sb="3" eb="5">
      <t>チョウジュウ</t>
    </rPh>
    <phoneticPr fontId="8"/>
  </si>
  <si>
    <t>和白干潟・多々良川河口鳥獣保護区</t>
    <rPh sb="0" eb="1">
      <t>ワ</t>
    </rPh>
    <rPh sb="1" eb="2">
      <t>シロ</t>
    </rPh>
    <rPh sb="2" eb="4">
      <t>ヒガタ</t>
    </rPh>
    <rPh sb="5" eb="9">
      <t>タタラガワ</t>
    </rPh>
    <rPh sb="9" eb="11">
      <t>カコウ</t>
    </rPh>
    <rPh sb="11" eb="13">
      <t>チョウジュウ</t>
    </rPh>
    <phoneticPr fontId="8"/>
  </si>
  <si>
    <t>東よか干潟鳥獣保護区</t>
    <rPh sb="0" eb="1">
      <t>ヒガシ</t>
    </rPh>
    <rPh sb="3" eb="5">
      <t>ヒガタ</t>
    </rPh>
    <rPh sb="5" eb="7">
      <t>チョウジュウ</t>
    </rPh>
    <phoneticPr fontId="8"/>
  </si>
  <si>
    <t>肥前鹿島干潟鳥獣保護区</t>
    <rPh sb="0" eb="2">
      <t>ヒゼン</t>
    </rPh>
    <rPh sb="2" eb="4">
      <t>カシマ</t>
    </rPh>
    <rPh sb="4" eb="6">
      <t>ヒガタ</t>
    </rPh>
    <rPh sb="6" eb="8">
      <t>チョウジュウ</t>
    </rPh>
    <phoneticPr fontId="8"/>
  </si>
  <si>
    <t>荒尾干潟鳥獣保護区</t>
    <rPh sb="0" eb="2">
      <t>アラオ</t>
    </rPh>
    <rPh sb="2" eb="4">
      <t>ヒガタ</t>
    </rPh>
    <rPh sb="4" eb="6">
      <t>チョウジュウ</t>
    </rPh>
    <phoneticPr fontId="8"/>
  </si>
  <si>
    <t>出水・高尾野鳥獣保護区</t>
    <rPh sb="0" eb="2">
      <t>イデミズ</t>
    </rPh>
    <rPh sb="3" eb="5">
      <t>タカオ</t>
    </rPh>
    <rPh sb="5" eb="6">
      <t>ノ</t>
    </rPh>
    <rPh sb="6" eb="8">
      <t>チョウジュウ</t>
    </rPh>
    <phoneticPr fontId="8"/>
  </si>
  <si>
    <t>屋我地鳥獣保護区</t>
    <rPh sb="0" eb="1">
      <t>ヤ</t>
    </rPh>
    <rPh sb="1" eb="2">
      <t>ワレ</t>
    </rPh>
    <rPh sb="2" eb="3">
      <t>チ</t>
    </rPh>
    <rPh sb="3" eb="5">
      <t>チョウジュウ</t>
    </rPh>
    <phoneticPr fontId="8"/>
  </si>
  <si>
    <t>漫湖鳥獣保護区</t>
    <rPh sb="0" eb="1">
      <t>マン</t>
    </rPh>
    <rPh sb="1" eb="2">
      <t>コ</t>
    </rPh>
    <rPh sb="2" eb="4">
      <t>チョウジュウ</t>
    </rPh>
    <phoneticPr fontId="8"/>
  </si>
  <si>
    <t xml:space="preserve"> 奥飛騨温泉郷</t>
  </si>
  <si>
    <t>与那覇湾鳥獣保護区</t>
    <rPh sb="0" eb="3">
      <t>ヨナハ</t>
    </rPh>
    <rPh sb="3" eb="4">
      <t>ワン</t>
    </rPh>
    <rPh sb="4" eb="6">
      <t>チョウジュウ</t>
    </rPh>
    <phoneticPr fontId="8"/>
  </si>
  <si>
    <t>池間鳥獣保護区</t>
    <rPh sb="0" eb="1">
      <t>イケ</t>
    </rPh>
    <rPh sb="1" eb="2">
      <t>マ</t>
    </rPh>
    <rPh sb="2" eb="4">
      <t>チョウジュウ</t>
    </rPh>
    <phoneticPr fontId="8"/>
  </si>
  <si>
    <t xml:space="preserve"> 小坂温泉郷</t>
  </si>
  <si>
    <t>天売島鳥獣保護区</t>
    <rPh sb="0" eb="1">
      <t>テン</t>
    </rPh>
    <rPh sb="1" eb="2">
      <t>バイ</t>
    </rPh>
    <rPh sb="2" eb="3">
      <t>シマ</t>
    </rPh>
    <rPh sb="3" eb="5">
      <t>チョウジュウ</t>
    </rPh>
    <phoneticPr fontId="8"/>
  </si>
  <si>
    <t xml:space="preserve"> 畑毛・奈古谷温泉</t>
  </si>
  <si>
    <t>ユルリ・モユルリ鳥獣保護区</t>
    <rPh sb="8" eb="10">
      <t>チョウジュウ</t>
    </rPh>
    <phoneticPr fontId="8"/>
  </si>
  <si>
    <t xml:space="preserve"> 梅ヶ島温泉郷</t>
  </si>
  <si>
    <t>大黒島鳥獣保護区</t>
    <rPh sb="0" eb="3">
      <t>オオクロシマ</t>
    </rPh>
    <rPh sb="3" eb="5">
      <t>チョウジュウ</t>
    </rPh>
    <phoneticPr fontId="8"/>
  </si>
  <si>
    <t xml:space="preserve"> 久美の浜温泉郷</t>
  </si>
  <si>
    <t>日出島鳥獣保護区</t>
    <rPh sb="0" eb="2">
      <t>ヒノデ</t>
    </rPh>
    <rPh sb="2" eb="3">
      <t>トウ</t>
    </rPh>
    <rPh sb="3" eb="5">
      <t>チョウジュウ</t>
    </rPh>
    <phoneticPr fontId="8"/>
  </si>
  <si>
    <t>三貫島鳥獣保護区</t>
    <rPh sb="0" eb="1">
      <t>サン</t>
    </rPh>
    <rPh sb="1" eb="2">
      <t>ヌキ</t>
    </rPh>
    <rPh sb="2" eb="3">
      <t>トウ</t>
    </rPh>
    <rPh sb="3" eb="5">
      <t>チョウジュウ</t>
    </rPh>
    <phoneticPr fontId="8"/>
  </si>
  <si>
    <t xml:space="preserve"> 浜坂温泉郷</t>
  </si>
  <si>
    <t>祇苗島鳥獣保護区</t>
    <rPh sb="0" eb="1">
      <t>シ</t>
    </rPh>
    <rPh sb="1" eb="2">
      <t>ナエ</t>
    </rPh>
    <rPh sb="2" eb="3">
      <t>トウ</t>
    </rPh>
    <rPh sb="3" eb="5">
      <t>チョウジュウ</t>
    </rPh>
    <phoneticPr fontId="8"/>
  </si>
  <si>
    <t xml:space="preserve">十津川温泉郷 </t>
  </si>
  <si>
    <t>大野原島鳥獣保護区</t>
    <rPh sb="0" eb="2">
      <t>オオノ</t>
    </rPh>
    <rPh sb="2" eb="3">
      <t>ハラ</t>
    </rPh>
    <rPh sb="3" eb="4">
      <t>トウ</t>
    </rPh>
    <rPh sb="4" eb="6">
      <t>チョウジュウ</t>
    </rPh>
    <phoneticPr fontId="8"/>
  </si>
  <si>
    <t>西之島鳥獣保護区</t>
    <rPh sb="0" eb="2">
      <t>ニシノ</t>
    </rPh>
    <rPh sb="2" eb="3">
      <t>トウ</t>
    </rPh>
    <rPh sb="3" eb="5">
      <t>チョウジュウ</t>
    </rPh>
    <phoneticPr fontId="8"/>
  </si>
  <si>
    <t>北硫黄島鳥獣保護区</t>
    <rPh sb="0" eb="1">
      <t>キタ</t>
    </rPh>
    <rPh sb="1" eb="4">
      <t>イオウトウ</t>
    </rPh>
    <rPh sb="4" eb="6">
      <t>チョウジュウ</t>
    </rPh>
    <phoneticPr fontId="8"/>
  </si>
  <si>
    <t>南鳥島鳥獣保護区</t>
    <rPh sb="0" eb="1">
      <t>ミナミ</t>
    </rPh>
    <rPh sb="1" eb="2">
      <t>トリ</t>
    </rPh>
    <rPh sb="3" eb="5">
      <t>チョウジュウ</t>
    </rPh>
    <phoneticPr fontId="8"/>
  </si>
  <si>
    <t>七ツ島鳥獣保護区</t>
    <rPh sb="0" eb="1">
      <t>ナナ</t>
    </rPh>
    <rPh sb="3" eb="5">
      <t>チョウジュウ</t>
    </rPh>
    <phoneticPr fontId="8"/>
  </si>
  <si>
    <t>厚岸霧多布昆布森国定公園</t>
  </si>
  <si>
    <t xml:space="preserve">岩井温泉 </t>
  </si>
  <si>
    <t>紀伊長島鳥獣保護区</t>
    <rPh sb="0" eb="2">
      <t>キイ</t>
    </rPh>
    <rPh sb="2" eb="3">
      <t>ナガ</t>
    </rPh>
    <rPh sb="4" eb="6">
      <t>チョウジュウ</t>
    </rPh>
    <phoneticPr fontId="8"/>
  </si>
  <si>
    <t>冠島・沓島鳥獣保護区</t>
    <rPh sb="0" eb="1">
      <t>カンムリ</t>
    </rPh>
    <rPh sb="1" eb="2">
      <t>トウ</t>
    </rPh>
    <rPh sb="3" eb="4">
      <t>クツ</t>
    </rPh>
    <rPh sb="4" eb="5">
      <t>シマ</t>
    </rPh>
    <rPh sb="5" eb="7">
      <t>チョウジュウ</t>
    </rPh>
    <phoneticPr fontId="8"/>
  </si>
  <si>
    <t xml:space="preserve"> 鷺の湯温泉</t>
  </si>
  <si>
    <t>鹿久居島鳥獣保護区</t>
    <rPh sb="0" eb="1">
      <t>シカ</t>
    </rPh>
    <rPh sb="1" eb="2">
      <t>ヒサ</t>
    </rPh>
    <rPh sb="2" eb="3">
      <t>イ</t>
    </rPh>
    <rPh sb="3" eb="4">
      <t>シマ</t>
    </rPh>
    <rPh sb="4" eb="6">
      <t>チョウジュウ</t>
    </rPh>
    <phoneticPr fontId="8"/>
  </si>
  <si>
    <t xml:space="preserve"> 湯原温泉</t>
  </si>
  <si>
    <t>沖ノ島鳥獣保護区</t>
    <rPh sb="0" eb="1">
      <t>オキ</t>
    </rPh>
    <rPh sb="2" eb="3">
      <t>シマ</t>
    </rPh>
    <rPh sb="3" eb="5">
      <t>チョウジュウ</t>
    </rPh>
    <phoneticPr fontId="8"/>
  </si>
  <si>
    <t>男女群島鳥獣保護区</t>
    <rPh sb="0" eb="2">
      <t>ダンジョ</t>
    </rPh>
    <rPh sb="2" eb="4">
      <t>グントウ</t>
    </rPh>
    <rPh sb="4" eb="6">
      <t>チョウジュウ</t>
    </rPh>
    <phoneticPr fontId="8"/>
  </si>
  <si>
    <t>草垣島鳥獣保護区</t>
    <rPh sb="0" eb="1">
      <t>クサ</t>
    </rPh>
    <rPh sb="1" eb="2">
      <t>カキ</t>
    </rPh>
    <rPh sb="2" eb="3">
      <t>シマ</t>
    </rPh>
    <rPh sb="3" eb="5">
      <t>チョウジュウ</t>
    </rPh>
    <phoneticPr fontId="8"/>
  </si>
  <si>
    <t>枇榔島鳥獣保護区</t>
    <rPh sb="0" eb="1">
      <t>ヒ</t>
    </rPh>
    <rPh sb="1" eb="2">
      <t>ロウ</t>
    </rPh>
    <rPh sb="2" eb="3">
      <t>シマ</t>
    </rPh>
    <rPh sb="3" eb="5">
      <t>チョウジュウ</t>
    </rPh>
    <phoneticPr fontId="8"/>
  </si>
  <si>
    <t>仲の神島鳥獣保護区</t>
    <rPh sb="0" eb="1">
      <t>ナカ</t>
    </rPh>
    <rPh sb="2" eb="3">
      <t>カミ</t>
    </rPh>
    <rPh sb="3" eb="4">
      <t>シマ</t>
    </rPh>
    <rPh sb="4" eb="6">
      <t>チョウジュウ</t>
    </rPh>
    <phoneticPr fontId="8"/>
  </si>
  <si>
    <t>知床鳥獣保護区</t>
    <rPh sb="0" eb="2">
      <t>シレトコ</t>
    </rPh>
    <rPh sb="2" eb="4">
      <t>チョウジュウ</t>
    </rPh>
    <phoneticPr fontId="8"/>
  </si>
  <si>
    <t>釧路湿原鳥獣保護区</t>
    <rPh sb="0" eb="4">
      <t>クシロシツゲン</t>
    </rPh>
    <rPh sb="4" eb="6">
      <t>チョウジュウ</t>
    </rPh>
    <phoneticPr fontId="8"/>
  </si>
  <si>
    <t>下北西部鳥獣保護区</t>
    <rPh sb="0" eb="1">
      <t>シタ</t>
    </rPh>
    <rPh sb="1" eb="4">
      <t>ホクセイブ</t>
    </rPh>
    <rPh sb="4" eb="6">
      <t>チョウジュウ</t>
    </rPh>
    <phoneticPr fontId="8"/>
  </si>
  <si>
    <t>仏沼鳥獣保護区</t>
    <rPh sb="0" eb="1">
      <t>ホトケ</t>
    </rPh>
    <rPh sb="1" eb="2">
      <t>ヌマ</t>
    </rPh>
    <rPh sb="2" eb="4">
      <t>チョウジュウ</t>
    </rPh>
    <phoneticPr fontId="8"/>
  </si>
  <si>
    <t>大潟草原鳥獣保護区</t>
    <rPh sb="0" eb="2">
      <t>オオガタ</t>
    </rPh>
    <rPh sb="2" eb="4">
      <t>ソウゲン</t>
    </rPh>
    <rPh sb="4" eb="6">
      <t>チョウジュウ</t>
    </rPh>
    <phoneticPr fontId="8"/>
  </si>
  <si>
    <t>森吉山鳥獣保護区</t>
    <rPh sb="0" eb="1">
      <t>モリ</t>
    </rPh>
    <rPh sb="1" eb="2">
      <t>キチ</t>
    </rPh>
    <rPh sb="2" eb="3">
      <t>ヤマ</t>
    </rPh>
    <rPh sb="3" eb="5">
      <t>チョウジュウ</t>
    </rPh>
    <phoneticPr fontId="8"/>
  </si>
  <si>
    <t>大鳥朝日鳥獣保護区</t>
    <rPh sb="0" eb="1">
      <t>ダイ</t>
    </rPh>
    <rPh sb="1" eb="2">
      <t>トリ</t>
    </rPh>
    <rPh sb="2" eb="4">
      <t>アサヒ</t>
    </rPh>
    <rPh sb="4" eb="6">
      <t>チョウジュウ</t>
    </rPh>
    <phoneticPr fontId="8"/>
  </si>
  <si>
    <t>鳥島鳥獣保護区</t>
    <rPh sb="0" eb="1">
      <t>トリ</t>
    </rPh>
    <rPh sb="1" eb="2">
      <t>シマ</t>
    </rPh>
    <rPh sb="2" eb="4">
      <t>チョウジュウ</t>
    </rPh>
    <phoneticPr fontId="8"/>
  </si>
  <si>
    <t>小笠原群島鳥獣保護区</t>
    <rPh sb="0" eb="3">
      <t>オガサワラ</t>
    </rPh>
    <rPh sb="3" eb="5">
      <t>グントウ</t>
    </rPh>
    <rPh sb="4" eb="5">
      <t>シマ</t>
    </rPh>
    <rPh sb="5" eb="7">
      <t>チョウジュウ</t>
    </rPh>
    <phoneticPr fontId="8"/>
  </si>
  <si>
    <t xml:space="preserve">南小国温泉郷 </t>
  </si>
  <si>
    <t>小佐渡東部鳥獣保護区</t>
    <rPh sb="0" eb="1">
      <t>ショウ</t>
    </rPh>
    <rPh sb="1" eb="3">
      <t>サド</t>
    </rPh>
    <rPh sb="3" eb="5">
      <t>トウブ</t>
    </rPh>
    <rPh sb="5" eb="7">
      <t>チョウジュウ</t>
    </rPh>
    <rPh sb="6" eb="7">
      <t>グントウ</t>
    </rPh>
    <phoneticPr fontId="8"/>
  </si>
  <si>
    <t xml:space="preserve">湯布院温泉郷 </t>
  </si>
  <si>
    <t>北アルプス鳥獣保護区</t>
    <rPh sb="0" eb="1">
      <t>キタ</t>
    </rPh>
    <rPh sb="5" eb="7">
      <t>チョウジュウ</t>
    </rPh>
    <rPh sb="6" eb="7">
      <t>グントウ</t>
    </rPh>
    <phoneticPr fontId="8"/>
  </si>
  <si>
    <t xml:space="preserve">竹田温泉群 </t>
  </si>
  <si>
    <t>円山川下流域鳥獣保護区</t>
    <rPh sb="0" eb="1">
      <t>エン</t>
    </rPh>
    <rPh sb="1" eb="2">
      <t>ヤマ</t>
    </rPh>
    <rPh sb="2" eb="3">
      <t>カワ</t>
    </rPh>
    <rPh sb="3" eb="5">
      <t>カリュウ</t>
    </rPh>
    <rPh sb="5" eb="6">
      <t>イキ</t>
    </rPh>
    <rPh sb="6" eb="8">
      <t>チョウジュウ</t>
    </rPh>
    <rPh sb="7" eb="8">
      <t>グントウ</t>
    </rPh>
    <phoneticPr fontId="8"/>
  </si>
  <si>
    <t>伊那鳥獣保護区</t>
    <rPh sb="0" eb="2">
      <t>イナ</t>
    </rPh>
    <rPh sb="2" eb="4">
      <t>チョウジュウ</t>
    </rPh>
    <rPh sb="3" eb="4">
      <t>グントウ</t>
    </rPh>
    <phoneticPr fontId="8"/>
  </si>
  <si>
    <t>舟志ノ内鳥獣保護区</t>
    <rPh sb="0" eb="1">
      <t>フネ</t>
    </rPh>
    <rPh sb="1" eb="2">
      <t>シ</t>
    </rPh>
    <rPh sb="3" eb="4">
      <t>ウチ</t>
    </rPh>
    <rPh sb="4" eb="6">
      <t>チョウジュウ</t>
    </rPh>
    <rPh sb="5" eb="6">
      <t>グントウ</t>
    </rPh>
    <phoneticPr fontId="8"/>
  </si>
  <si>
    <t>湯湾岳鳥獣保護区</t>
    <rPh sb="0" eb="1">
      <t>ユ</t>
    </rPh>
    <rPh sb="1" eb="2">
      <t>ワン</t>
    </rPh>
    <rPh sb="2" eb="3">
      <t>タケ</t>
    </rPh>
    <rPh sb="3" eb="5">
      <t>チョウジュウ</t>
    </rPh>
    <rPh sb="4" eb="5">
      <t>グントウ</t>
    </rPh>
    <phoneticPr fontId="8"/>
  </si>
  <si>
    <t>名蔵アンパル鳥獣保護区</t>
    <rPh sb="0" eb="1">
      <t>ナ</t>
    </rPh>
    <rPh sb="1" eb="2">
      <t>クラ</t>
    </rPh>
    <rPh sb="6" eb="8">
      <t>チョウジュウ</t>
    </rPh>
    <rPh sb="7" eb="8">
      <t>グントウ</t>
    </rPh>
    <phoneticPr fontId="8"/>
  </si>
  <si>
    <t>やんばる（安田）鳥獣保護区</t>
    <rPh sb="5" eb="7">
      <t>ヤスダ</t>
    </rPh>
    <rPh sb="8" eb="10">
      <t>チョウジュウ</t>
    </rPh>
    <rPh sb="9" eb="10">
      <t>グントウ</t>
    </rPh>
    <phoneticPr fontId="8"/>
  </si>
  <si>
    <t>やんばる（安波）鳥獣保護区</t>
    <rPh sb="5" eb="7">
      <t>ヤスナミ</t>
    </rPh>
    <rPh sb="8" eb="10">
      <t>チョウジュウ</t>
    </rPh>
    <rPh sb="9" eb="10">
      <t>グントウ</t>
    </rPh>
    <phoneticPr fontId="8"/>
  </si>
  <si>
    <t>大東諸島鳥獣保護区</t>
    <rPh sb="0" eb="2">
      <t>ダイトウ</t>
    </rPh>
    <rPh sb="2" eb="4">
      <t>ショトウ</t>
    </rPh>
    <rPh sb="4" eb="6">
      <t>チョウジュウ</t>
    </rPh>
    <rPh sb="5" eb="6">
      <t>グントウ</t>
    </rPh>
    <phoneticPr fontId="8"/>
  </si>
  <si>
    <t>与那国鳥獣保護区</t>
    <rPh sb="0" eb="3">
      <t>ヨナグニ</t>
    </rPh>
    <rPh sb="3" eb="5">
      <t>チョウジュウ</t>
    </rPh>
    <rPh sb="4" eb="5">
      <t>グントウ</t>
    </rPh>
    <phoneticPr fontId="8"/>
  </si>
  <si>
    <t>西表鳥獣保護区</t>
    <rPh sb="0" eb="2">
      <t>イリオモテ</t>
    </rPh>
    <rPh sb="2" eb="4">
      <t>チョウジュウ</t>
    </rPh>
    <rPh sb="3" eb="4">
      <t>グントウ</t>
    </rPh>
    <phoneticPr fontId="8"/>
  </si>
  <si>
    <t>鳥獣保護区</t>
    <rPh sb="0" eb="2">
      <t>チョウジュウ</t>
    </rPh>
    <rPh sb="2" eb="5">
      <t>ホゴク</t>
    </rPh>
    <phoneticPr fontId="9"/>
  </si>
  <si>
    <t>地域一体となった効果的なコンテンツ提供の検討に係る事業実施計画書</t>
    <phoneticPr fontId="9"/>
  </si>
  <si>
    <t>地域一体となった効果的なコンテンツ提供体制の整備に係る事業実施計画書</t>
    <rPh sb="0" eb="2">
      <t>チイキ</t>
    </rPh>
    <rPh sb="2" eb="4">
      <t>イッタイ</t>
    </rPh>
    <rPh sb="8" eb="10">
      <t>コウカ</t>
    </rPh>
    <rPh sb="10" eb="11">
      <t>テキ</t>
    </rPh>
    <rPh sb="17" eb="19">
      <t>テイキョウ</t>
    </rPh>
    <rPh sb="19" eb="21">
      <t>タイセイ</t>
    </rPh>
    <rPh sb="22" eb="24">
      <t>セイビ</t>
    </rPh>
    <rPh sb="25" eb="26">
      <t>カカワ</t>
    </rPh>
    <rPh sb="27" eb="29">
      <t>ジギョウ</t>
    </rPh>
    <rPh sb="29" eb="31">
      <t>ジッシ</t>
    </rPh>
    <rPh sb="31" eb="34">
      <t>ケイカクショ</t>
    </rPh>
    <phoneticPr fontId="8"/>
  </si>
  <si>
    <t>１． 地域一体となった効果的なコンテンツ提供体制の整備に係る事業実施計画書（別紙１の３）</t>
    <rPh sb="28" eb="29">
      <t>カカ</t>
    </rPh>
    <phoneticPr fontId="8"/>
  </si>
  <si>
    <t>２． 地域一体となった効果的なコンテンツ提供体制の整備に係る事業経費内訳（別紙２の２）</t>
    <rPh sb="28" eb="29">
      <t>カカ</t>
    </rPh>
    <phoneticPr fontId="8"/>
  </si>
  <si>
    <t>３． 地域一体となった効果的なコンテンツ提供体制の整備に係る事業実施後使用見込等申告書（別紙３）</t>
    <rPh sb="3" eb="5">
      <t>チイキ</t>
    </rPh>
    <rPh sb="5" eb="7">
      <t>イッタイ</t>
    </rPh>
    <rPh sb="11" eb="13">
      <t>コウカ</t>
    </rPh>
    <rPh sb="13" eb="14">
      <t>テキ</t>
    </rPh>
    <rPh sb="20" eb="22">
      <t>テイキョウ</t>
    </rPh>
    <rPh sb="22" eb="24">
      <t>タイセイ</t>
    </rPh>
    <rPh sb="25" eb="27">
      <t>セイビ</t>
    </rPh>
    <rPh sb="28" eb="29">
      <t>カカワ</t>
    </rPh>
    <rPh sb="30" eb="32">
      <t>ジギョウ</t>
    </rPh>
    <rPh sb="32" eb="34">
      <t>ジッシ</t>
    </rPh>
    <rPh sb="34" eb="35">
      <t>ゴ</t>
    </rPh>
    <rPh sb="35" eb="37">
      <t>シヨウ</t>
    </rPh>
    <rPh sb="37" eb="39">
      <t>ミコミ</t>
    </rPh>
    <rPh sb="39" eb="40">
      <t>ナド</t>
    </rPh>
    <rPh sb="40" eb="43">
      <t>シンコクショ</t>
    </rPh>
    <rPh sb="44" eb="46">
      <t>ベッシ</t>
    </rPh>
    <phoneticPr fontId="8"/>
  </si>
  <si>
    <t>暑寒別天売焼尻国定公園</t>
    <rPh sb="7" eb="9">
      <t>コクテイ</t>
    </rPh>
    <rPh sb="9" eb="11">
      <t>コウエン</t>
    </rPh>
    <phoneticPr fontId="9"/>
  </si>
  <si>
    <t>網走国定公園</t>
    <rPh sb="2" eb="4">
      <t>コクテイ</t>
    </rPh>
    <phoneticPr fontId="9"/>
  </si>
  <si>
    <t>ニセコ積丹小樽海岸国定公園</t>
    <rPh sb="9" eb="11">
      <t>コクテイ</t>
    </rPh>
    <phoneticPr fontId="9"/>
  </si>
  <si>
    <t>日高山脈襟裳国定公園</t>
    <rPh sb="6" eb="8">
      <t>コクテイ</t>
    </rPh>
    <phoneticPr fontId="9"/>
  </si>
  <si>
    <t>大沼国定公園</t>
    <rPh sb="2" eb="4">
      <t>コクテイ</t>
    </rPh>
    <phoneticPr fontId="9"/>
  </si>
  <si>
    <t>下北半島国定公園</t>
    <rPh sb="4" eb="6">
      <t>コクテイ</t>
    </rPh>
    <phoneticPr fontId="9"/>
  </si>
  <si>
    <t>津軽国定公園</t>
    <rPh sb="2" eb="4">
      <t>コクテイ</t>
    </rPh>
    <phoneticPr fontId="9"/>
  </si>
  <si>
    <t>早池峰国定公園</t>
    <rPh sb="3" eb="5">
      <t>コクテイ</t>
    </rPh>
    <phoneticPr fontId="9"/>
  </si>
  <si>
    <t>栗駒国定公園</t>
    <rPh sb="2" eb="4">
      <t>コクテイ</t>
    </rPh>
    <phoneticPr fontId="9"/>
  </si>
  <si>
    <t>蔵王国定公園</t>
    <rPh sb="2" eb="4">
      <t>コクテイ</t>
    </rPh>
    <phoneticPr fontId="9"/>
  </si>
  <si>
    <t>男鹿国定公園</t>
    <rPh sb="2" eb="4">
      <t>コクテイ</t>
    </rPh>
    <phoneticPr fontId="9"/>
  </si>
  <si>
    <t>鳥海国定公園</t>
    <rPh sb="2" eb="4">
      <t>コクテイ</t>
    </rPh>
    <phoneticPr fontId="9"/>
  </si>
  <si>
    <t>越後三山只見国定公園</t>
    <rPh sb="6" eb="8">
      <t>コクテイ</t>
    </rPh>
    <phoneticPr fontId="9"/>
  </si>
  <si>
    <t>水郷筑波国定公園</t>
    <rPh sb="4" eb="6">
      <t>コクテイ</t>
    </rPh>
    <phoneticPr fontId="9"/>
  </si>
  <si>
    <t>妙義荒船佐久高原国定公園</t>
    <rPh sb="8" eb="10">
      <t>コクテイ</t>
    </rPh>
    <phoneticPr fontId="9"/>
  </si>
  <si>
    <t>南房総国定公園</t>
    <rPh sb="3" eb="5">
      <t>コクテイ</t>
    </rPh>
    <phoneticPr fontId="9"/>
  </si>
  <si>
    <t>明治の森高尾国定公園</t>
    <rPh sb="6" eb="8">
      <t>コクテイ</t>
    </rPh>
    <phoneticPr fontId="9"/>
  </si>
  <si>
    <t>丹沢大山国定公園</t>
    <rPh sb="4" eb="6">
      <t>コクテイ</t>
    </rPh>
    <phoneticPr fontId="9"/>
  </si>
  <si>
    <t>佐渡弥彦米山国定公園</t>
    <rPh sb="6" eb="8">
      <t>コクテイ</t>
    </rPh>
    <phoneticPr fontId="9"/>
  </si>
  <si>
    <t>能登半島国定公園</t>
    <rPh sb="4" eb="6">
      <t>コクテイ</t>
    </rPh>
    <phoneticPr fontId="9"/>
  </si>
  <si>
    <t>越前加賀海岸国定公園</t>
    <rPh sb="6" eb="8">
      <t>コクテイ</t>
    </rPh>
    <phoneticPr fontId="9"/>
  </si>
  <si>
    <t>若狭湾国定公園</t>
    <rPh sb="3" eb="5">
      <t>コクテイ</t>
    </rPh>
    <phoneticPr fontId="9"/>
  </si>
  <si>
    <t>八ヶ岳中信高原国定公園</t>
    <rPh sb="7" eb="9">
      <t>コクテイ</t>
    </rPh>
    <phoneticPr fontId="9"/>
  </si>
  <si>
    <t>天竜奥三河国定公園</t>
    <rPh sb="5" eb="7">
      <t>コクテイ</t>
    </rPh>
    <phoneticPr fontId="9"/>
  </si>
  <si>
    <t>損斐関ヶ原養老国定公園</t>
    <rPh sb="7" eb="9">
      <t>コクテイ</t>
    </rPh>
    <phoneticPr fontId="9"/>
  </si>
  <si>
    <t>飛騨木曽川国定公園</t>
    <rPh sb="5" eb="7">
      <t>コクテイ</t>
    </rPh>
    <phoneticPr fontId="9"/>
  </si>
  <si>
    <t>愛知高原国定公園</t>
    <rPh sb="4" eb="6">
      <t>コクテイ</t>
    </rPh>
    <phoneticPr fontId="9"/>
  </si>
  <si>
    <t>三河湾国定公園</t>
    <rPh sb="3" eb="5">
      <t>コクテイ</t>
    </rPh>
    <phoneticPr fontId="9"/>
  </si>
  <si>
    <t>鈴鹿国定公園</t>
    <rPh sb="2" eb="4">
      <t>コクテイ</t>
    </rPh>
    <phoneticPr fontId="9"/>
  </si>
  <si>
    <t>室生赤目青山国定公園</t>
    <rPh sb="6" eb="8">
      <t>コクテイ</t>
    </rPh>
    <phoneticPr fontId="9"/>
  </si>
  <si>
    <t>琵琶湖国定公園</t>
    <rPh sb="3" eb="5">
      <t>コクテイ</t>
    </rPh>
    <phoneticPr fontId="9"/>
  </si>
  <si>
    <t>丹後天橋立大江山国定公園</t>
    <rPh sb="8" eb="10">
      <t>コクテイ</t>
    </rPh>
    <phoneticPr fontId="9"/>
  </si>
  <si>
    <t>京都丹波高原国定公園</t>
    <rPh sb="6" eb="8">
      <t>コクテイ</t>
    </rPh>
    <phoneticPr fontId="9"/>
  </si>
  <si>
    <t>明治の森箕面国定公園</t>
    <rPh sb="6" eb="8">
      <t>コクテイ</t>
    </rPh>
    <phoneticPr fontId="9"/>
  </si>
  <si>
    <t>金剛生駒紀泉国定公園</t>
    <rPh sb="6" eb="8">
      <t>コクテイ</t>
    </rPh>
    <phoneticPr fontId="9"/>
  </si>
  <si>
    <t>氷ノ山後山那岐山国定公園</t>
    <rPh sb="8" eb="10">
      <t>コクテイ</t>
    </rPh>
    <phoneticPr fontId="9"/>
  </si>
  <si>
    <t>大和青垣国定公園</t>
    <rPh sb="4" eb="6">
      <t>コクテイ</t>
    </rPh>
    <phoneticPr fontId="9"/>
  </si>
  <si>
    <t>高野龍神国定公園</t>
    <rPh sb="4" eb="6">
      <t>コクテイ</t>
    </rPh>
    <phoneticPr fontId="9"/>
  </si>
  <si>
    <t>比婆道後帝釈国定公園</t>
    <rPh sb="6" eb="8">
      <t>コクテイ</t>
    </rPh>
    <phoneticPr fontId="9"/>
  </si>
  <si>
    <t>西中国山地国定公園</t>
    <rPh sb="5" eb="7">
      <t>コクテイ</t>
    </rPh>
    <phoneticPr fontId="9"/>
  </si>
  <si>
    <t>北長門海岸国定公園</t>
    <rPh sb="5" eb="7">
      <t>コクテイ</t>
    </rPh>
    <phoneticPr fontId="9"/>
  </si>
  <si>
    <t>秋吉台国定公園</t>
    <rPh sb="3" eb="5">
      <t>コクテイ</t>
    </rPh>
    <phoneticPr fontId="9"/>
  </si>
  <si>
    <t>剣山国定公園</t>
    <rPh sb="2" eb="4">
      <t>コクテイ</t>
    </rPh>
    <phoneticPr fontId="9"/>
  </si>
  <si>
    <t>室戸阿南海岸国定公園</t>
    <rPh sb="6" eb="8">
      <t>コクテイ</t>
    </rPh>
    <phoneticPr fontId="9"/>
  </si>
  <si>
    <t>石鎚国定公園</t>
    <rPh sb="2" eb="4">
      <t>コクテイ</t>
    </rPh>
    <phoneticPr fontId="9"/>
  </si>
  <si>
    <t>北九州国定公園</t>
    <rPh sb="3" eb="5">
      <t>コクテイ</t>
    </rPh>
    <phoneticPr fontId="9"/>
  </si>
  <si>
    <t>玄海国定公園</t>
    <rPh sb="2" eb="4">
      <t>コクテイ</t>
    </rPh>
    <phoneticPr fontId="9"/>
  </si>
  <si>
    <t>耶馬日田英彦山国定公園</t>
    <rPh sb="7" eb="9">
      <t>コクテイ</t>
    </rPh>
    <phoneticPr fontId="9"/>
  </si>
  <si>
    <t>壱岐対馬国定公園</t>
    <rPh sb="4" eb="6">
      <t>コクテイ</t>
    </rPh>
    <phoneticPr fontId="9"/>
  </si>
  <si>
    <t>九州中央山地国定公園</t>
    <rPh sb="6" eb="8">
      <t>コクテイ</t>
    </rPh>
    <phoneticPr fontId="9"/>
  </si>
  <si>
    <t>日豊海岸国定公園</t>
    <rPh sb="4" eb="6">
      <t>コクテイ</t>
    </rPh>
    <phoneticPr fontId="9"/>
  </si>
  <si>
    <t>祖母傾国定公園</t>
    <rPh sb="3" eb="5">
      <t>コクテイ</t>
    </rPh>
    <phoneticPr fontId="9"/>
  </si>
  <si>
    <t>日南海岸国定公園</t>
    <rPh sb="4" eb="6">
      <t>コクテイ</t>
    </rPh>
    <phoneticPr fontId="9"/>
  </si>
  <si>
    <t>甑島国定公園</t>
    <rPh sb="2" eb="4">
      <t>コクテイ</t>
    </rPh>
    <phoneticPr fontId="9"/>
  </si>
  <si>
    <t>沖縄海岸国定公園</t>
    <rPh sb="4" eb="6">
      <t>コクテイ</t>
    </rPh>
    <phoneticPr fontId="9"/>
  </si>
  <si>
    <t>沖縄戦跡国定公園</t>
    <rPh sb="4" eb="6">
      <t>コクテイ</t>
    </rPh>
    <phoneticPr fontId="9"/>
  </si>
  <si>
    <t>世界自然遺産</t>
    <rPh sb="0" eb="2">
      <t>セカイ</t>
    </rPh>
    <rPh sb="2" eb="4">
      <t>シゼン</t>
    </rPh>
    <rPh sb="4" eb="6">
      <t>イサン</t>
    </rPh>
    <phoneticPr fontId="9"/>
  </si>
  <si>
    <t>知床</t>
    <rPh sb="0" eb="2">
      <t>シレトコ</t>
    </rPh>
    <phoneticPr fontId="9"/>
  </si>
  <si>
    <t>小笠原諸島</t>
    <rPh sb="0" eb="3">
      <t>オガサワラ</t>
    </rPh>
    <rPh sb="3" eb="5">
      <t>ショトウ</t>
    </rPh>
    <phoneticPr fontId="9"/>
  </si>
  <si>
    <t>白神山地</t>
    <rPh sb="0" eb="2">
      <t>シラカミ</t>
    </rPh>
    <rPh sb="2" eb="4">
      <t>サンチ</t>
    </rPh>
    <phoneticPr fontId="9"/>
  </si>
  <si>
    <t>屋久島</t>
    <rPh sb="0" eb="3">
      <t>ヤクシマ</t>
    </rPh>
    <phoneticPr fontId="9"/>
  </si>
  <si>
    <t>※収支予算書の金額と同額にすること。</t>
    <rPh sb="1" eb="3">
      <t>シュウシ</t>
    </rPh>
    <rPh sb="3" eb="6">
      <t>ヨサンショ</t>
    </rPh>
    <rPh sb="7" eb="9">
      <t>キンガク</t>
    </rPh>
    <rPh sb="10" eb="12">
      <t>ドウガク</t>
    </rPh>
    <phoneticPr fontId="9"/>
  </si>
  <si>
    <t>補助事業の着手及び
完了の予定期日</t>
    <rPh sb="0" eb="2">
      <t>ホジョ</t>
    </rPh>
    <rPh sb="2" eb="4">
      <t>ジギョウ</t>
    </rPh>
    <rPh sb="5" eb="7">
      <t>チャクシュ</t>
    </rPh>
    <rPh sb="7" eb="8">
      <t>オヨ</t>
    </rPh>
    <rPh sb="10" eb="12">
      <t>カンリョウ</t>
    </rPh>
    <rPh sb="13" eb="15">
      <t>ヨテイ</t>
    </rPh>
    <rPh sb="15" eb="17">
      <t>キジツ</t>
    </rPh>
    <phoneticPr fontId="9"/>
  </si>
  <si>
    <t>国立公園等多言語解説等整備事業</t>
    <rPh sb="0" eb="4">
      <t>コクリツコウエン</t>
    </rPh>
    <rPh sb="4" eb="5">
      <t>ナド</t>
    </rPh>
    <rPh sb="5" eb="8">
      <t>タゲンゴ</t>
    </rPh>
    <rPh sb="8" eb="10">
      <t>カイセツ</t>
    </rPh>
    <rPh sb="10" eb="11">
      <t>ナド</t>
    </rPh>
    <rPh sb="11" eb="13">
      <t>セイビ</t>
    </rPh>
    <rPh sb="13" eb="15">
      <t>ジギョウ</t>
    </rPh>
    <phoneticPr fontId="3"/>
  </si>
  <si>
    <t>国立公園等資源整備事業費補助金</t>
    <rPh sb="4" eb="5">
      <t>ナド</t>
    </rPh>
    <rPh sb="5" eb="7">
      <t>シゲン</t>
    </rPh>
    <rPh sb="7" eb="9">
      <t>セイビ</t>
    </rPh>
    <rPh sb="9" eb="11">
      <t>ジギョウ</t>
    </rPh>
    <rPh sb="11" eb="12">
      <t>ヒ</t>
    </rPh>
    <rPh sb="12" eb="15">
      <t>ホジョキン</t>
    </rPh>
    <phoneticPr fontId="9"/>
  </si>
  <si>
    <t>２． 国立公園等多言語解説等事業実施計画書（別紙１）</t>
    <rPh sb="20" eb="21">
      <t>ショ</t>
    </rPh>
    <rPh sb="22" eb="24">
      <t>ベッシ</t>
    </rPh>
    <phoneticPr fontId="8"/>
  </si>
  <si>
    <t>１． 国立公園等多言語解説等整備計画（別添様式）</t>
    <rPh sb="3" eb="7">
      <t>コクリツコウエン</t>
    </rPh>
    <rPh sb="7" eb="8">
      <t>ナド</t>
    </rPh>
    <rPh sb="8" eb="11">
      <t>タゲンゴ</t>
    </rPh>
    <rPh sb="11" eb="13">
      <t>カイセツ</t>
    </rPh>
    <rPh sb="13" eb="14">
      <t>ナド</t>
    </rPh>
    <rPh sb="14" eb="16">
      <t>セイビ</t>
    </rPh>
    <rPh sb="16" eb="18">
      <t>ケイカク</t>
    </rPh>
    <rPh sb="18" eb="19">
      <t>ソ</t>
    </rPh>
    <rPh sb="19" eb="21">
      <t>ヨウシキ</t>
    </rPh>
    <phoneticPr fontId="8"/>
  </si>
  <si>
    <t>３． 国立公園等多言語解説等事業経費内訳（別紙２）</t>
    <rPh sb="16" eb="18">
      <t>ケイヒ</t>
    </rPh>
    <rPh sb="18" eb="20">
      <t>ウチワケ</t>
    </rPh>
    <phoneticPr fontId="8"/>
  </si>
  <si>
    <t>様式第１</t>
    <rPh sb="0" eb="2">
      <t>ヨウシキ</t>
    </rPh>
    <rPh sb="2" eb="3">
      <t>ダイ</t>
    </rPh>
    <phoneticPr fontId="8"/>
  </si>
  <si>
    <t>【様式第１】</t>
    <rPh sb="1" eb="3">
      <t>ヨウシキ</t>
    </rPh>
    <rPh sb="3" eb="4">
      <t>ダイ</t>
    </rPh>
    <phoneticPr fontId="9"/>
  </si>
  <si>
    <t>（選択してください）　　　　　　　　　　　　　　　　　　　　　　　　　　　　　▼</t>
    <phoneticPr fontId="9"/>
  </si>
  <si>
    <t>公園管理への参画</t>
    <rPh sb="0" eb="2">
      <t>コウエン</t>
    </rPh>
    <rPh sb="2" eb="4">
      <t>カンリ</t>
    </rPh>
    <rPh sb="6" eb="8">
      <t>サンカク</t>
    </rPh>
    <phoneticPr fontId="4"/>
  </si>
  <si>
    <t>国立公園・温泉地等でのワーケーション推進事業</t>
    <rPh sb="0" eb="2">
      <t>コクリツ</t>
    </rPh>
    <rPh sb="2" eb="4">
      <t>コウエン</t>
    </rPh>
    <rPh sb="5" eb="8">
      <t>オンセンチ</t>
    </rPh>
    <rPh sb="8" eb="9">
      <t>トウ</t>
    </rPh>
    <rPh sb="18" eb="20">
      <t>スイシン</t>
    </rPh>
    <rPh sb="20" eb="22">
      <t>ジギョウ</t>
    </rPh>
    <phoneticPr fontId="4"/>
  </si>
  <si>
    <t>国立公園・温泉地等でのワーケーション環境整備事業</t>
    <rPh sb="0" eb="2">
      <t>コクリツ</t>
    </rPh>
    <rPh sb="2" eb="4">
      <t>コウエン</t>
    </rPh>
    <rPh sb="5" eb="9">
      <t>オンセンチトウ</t>
    </rPh>
    <rPh sb="18" eb="20">
      <t>カンキョウ</t>
    </rPh>
    <rPh sb="20" eb="22">
      <t>セイビ</t>
    </rPh>
    <rPh sb="22" eb="24">
      <t>ジギョウ</t>
    </rPh>
    <phoneticPr fontId="4"/>
  </si>
  <si>
    <t>DMCが実施する地域活性化を目的とした事業に該当</t>
    <phoneticPr fontId="4"/>
  </si>
  <si>
    <t>地方公共団体が出資している法人等が実施する地域活性化を目的とした事業に該当</t>
    <rPh sb="0" eb="2">
      <t>チホウ</t>
    </rPh>
    <rPh sb="2" eb="4">
      <t>コウキョウ</t>
    </rPh>
    <rPh sb="4" eb="6">
      <t>ダンタイ</t>
    </rPh>
    <rPh sb="7" eb="9">
      <t>シュッシ</t>
    </rPh>
    <rPh sb="13" eb="15">
      <t>ホウジン</t>
    </rPh>
    <rPh sb="15" eb="16">
      <t>トウ</t>
    </rPh>
    <phoneticPr fontId="4"/>
  </si>
  <si>
    <t>（選択してください）　　　　　　　　　　　　　　　　　　　　　　　　　　　　　　　▼</t>
  </si>
  <si>
    <t>ケ　公園事業者</t>
    <rPh sb="2" eb="4">
      <t>コウエン</t>
    </rPh>
    <rPh sb="4" eb="6">
      <t>ジギョウ</t>
    </rPh>
    <rPh sb="6" eb="7">
      <t>シャ</t>
    </rPh>
    <phoneticPr fontId="4"/>
  </si>
  <si>
    <t>コ　公共施設の管理者</t>
    <rPh sb="2" eb="4">
      <t>コウキョウ</t>
    </rPh>
    <rPh sb="4" eb="6">
      <t>シセツ</t>
    </rPh>
    <rPh sb="7" eb="10">
      <t>カンリシャ</t>
    </rPh>
    <phoneticPr fontId="4"/>
  </si>
  <si>
    <t>サ　地方公共団体を含む協議会</t>
    <rPh sb="2" eb="4">
      <t>チホウ</t>
    </rPh>
    <rPh sb="4" eb="6">
      <t>コウキョウ</t>
    </rPh>
    <rPh sb="6" eb="8">
      <t>ダンタイ</t>
    </rPh>
    <rPh sb="9" eb="10">
      <t>フク</t>
    </rPh>
    <rPh sb="11" eb="14">
      <t>キョウギカイ</t>
    </rPh>
    <phoneticPr fontId="4"/>
  </si>
  <si>
    <r>
      <t xml:space="preserve">(4) 補助対象経費支出予定額
</t>
    </r>
    <r>
      <rPr>
        <sz val="10"/>
        <rFont val="游ゴシック Medium"/>
        <family val="3"/>
        <charset val="128"/>
      </rPr>
      <t>　※応募申請時は、（1）と同じ
　　金額になります。</t>
    </r>
    <rPh sb="4" eb="6">
      <t>ホジョ</t>
    </rPh>
    <rPh sb="6" eb="8">
      <t>タイショウ</t>
    </rPh>
    <rPh sb="8" eb="10">
      <t>ケイヒ</t>
    </rPh>
    <rPh sb="10" eb="12">
      <t>シシュツ</t>
    </rPh>
    <rPh sb="12" eb="14">
      <t>ヨテイ</t>
    </rPh>
    <rPh sb="14" eb="15">
      <t>ガク</t>
    </rPh>
    <rPh sb="15" eb="16">
      <t>テイガク</t>
    </rPh>
    <rPh sb="18" eb="20">
      <t>オウボ</t>
    </rPh>
    <rPh sb="20" eb="22">
      <t>シンセイ</t>
    </rPh>
    <rPh sb="22" eb="23">
      <t>ジ</t>
    </rPh>
    <rPh sb="29" eb="30">
      <t>オナ</t>
    </rPh>
    <rPh sb="34" eb="36">
      <t>キンガク</t>
    </rPh>
    <phoneticPr fontId="5"/>
  </si>
  <si>
    <t>公園管理への参画</t>
    <rPh sb="0" eb="2">
      <t>コウエン</t>
    </rPh>
    <rPh sb="2" eb="4">
      <t>カンリ</t>
    </rPh>
    <rPh sb="6" eb="8">
      <t>サンカク</t>
    </rPh>
    <phoneticPr fontId="9"/>
  </si>
  <si>
    <t>環境整備事業交付率</t>
    <rPh sb="0" eb="2">
      <t>カンキョウ</t>
    </rPh>
    <rPh sb="2" eb="4">
      <t>セイビ</t>
    </rPh>
    <rPh sb="4" eb="6">
      <t>ジギョウ</t>
    </rPh>
    <rPh sb="6" eb="8">
      <t>コウフ</t>
    </rPh>
    <rPh sb="8" eb="9">
      <t>リツ</t>
    </rPh>
    <phoneticPr fontId="9"/>
  </si>
  <si>
    <t>(5) 選定額</t>
    <phoneticPr fontId="9"/>
  </si>
  <si>
    <t>⇒</t>
    <phoneticPr fontId="9"/>
  </si>
  <si>
    <t>(6) 交付要望額</t>
  </si>
  <si>
    <t>　※(3)と(4)を比較して
　　少ない方の額</t>
    <rPh sb="10" eb="12">
      <t>ヒカク</t>
    </rPh>
    <rPh sb="17" eb="18">
      <t>スク</t>
    </rPh>
    <rPh sb="20" eb="21">
      <t>ホウ</t>
    </rPh>
    <rPh sb="22" eb="23">
      <t>ガク</t>
    </rPh>
    <phoneticPr fontId="5"/>
  </si>
  <si>
    <t>本工事費</t>
    <phoneticPr fontId="4"/>
  </si>
  <si>
    <t>（直接工事費）</t>
    <rPh sb="1" eb="3">
      <t>チョクセツ</t>
    </rPh>
    <rPh sb="3" eb="6">
      <t>コウジヒ</t>
    </rPh>
    <phoneticPr fontId="4"/>
  </si>
  <si>
    <t>材料費</t>
    <rPh sb="0" eb="3">
      <t>ザイリョウヒ</t>
    </rPh>
    <phoneticPr fontId="9"/>
  </si>
  <si>
    <t>労務費</t>
    <rPh sb="0" eb="3">
      <t>ロウムヒ</t>
    </rPh>
    <phoneticPr fontId="9"/>
  </si>
  <si>
    <t>直接経費</t>
    <rPh sb="0" eb="2">
      <t>チョクセツ</t>
    </rPh>
    <rPh sb="2" eb="4">
      <t>ケイヒ</t>
    </rPh>
    <phoneticPr fontId="9"/>
  </si>
  <si>
    <t>（間接工事費）</t>
    <rPh sb="1" eb="3">
      <t>カンセツ</t>
    </rPh>
    <rPh sb="3" eb="6">
      <t>コウジヒ</t>
    </rPh>
    <phoneticPr fontId="4"/>
  </si>
  <si>
    <t>共通仮設費</t>
    <rPh sb="0" eb="2">
      <t>キョウツウ</t>
    </rPh>
    <rPh sb="2" eb="4">
      <t>カセツ</t>
    </rPh>
    <rPh sb="4" eb="5">
      <t>ヒ</t>
    </rPh>
    <phoneticPr fontId="9"/>
  </si>
  <si>
    <t>現場管理費</t>
    <rPh sb="0" eb="2">
      <t>ゲンバ</t>
    </rPh>
    <rPh sb="2" eb="5">
      <t>カンリヒ</t>
    </rPh>
    <phoneticPr fontId="9"/>
  </si>
  <si>
    <t>一般管理費</t>
    <rPh sb="0" eb="2">
      <t>イッパン</t>
    </rPh>
    <rPh sb="2" eb="5">
      <t>カンリヒ</t>
    </rPh>
    <phoneticPr fontId="9"/>
  </si>
  <si>
    <t>付帯工事費</t>
    <rPh sb="0" eb="2">
      <t>フタイ</t>
    </rPh>
    <rPh sb="2" eb="5">
      <t>コウジヒ</t>
    </rPh>
    <phoneticPr fontId="4"/>
  </si>
  <si>
    <t>付帯工事費</t>
    <phoneticPr fontId="9"/>
  </si>
  <si>
    <t>機械器具費</t>
    <rPh sb="0" eb="2">
      <t>キカイ</t>
    </rPh>
    <rPh sb="2" eb="4">
      <t>キグ</t>
    </rPh>
    <rPh sb="4" eb="5">
      <t>ヒ</t>
    </rPh>
    <phoneticPr fontId="4"/>
  </si>
  <si>
    <t>機械器具費</t>
    <phoneticPr fontId="9"/>
  </si>
  <si>
    <t>測量及び試験費</t>
    <rPh sb="0" eb="2">
      <t>ソクリョウ</t>
    </rPh>
    <rPh sb="2" eb="3">
      <t>オヨ</t>
    </rPh>
    <rPh sb="4" eb="6">
      <t>シケン</t>
    </rPh>
    <rPh sb="6" eb="7">
      <t>ヒ</t>
    </rPh>
    <phoneticPr fontId="4"/>
  </si>
  <si>
    <t>測量及び試験費</t>
    <phoneticPr fontId="9"/>
  </si>
  <si>
    <t>設備費</t>
    <rPh sb="0" eb="3">
      <t>セツビヒ</t>
    </rPh>
    <phoneticPr fontId="4"/>
  </si>
  <si>
    <t>設備費</t>
    <phoneticPr fontId="9"/>
  </si>
  <si>
    <t>業務費</t>
    <phoneticPr fontId="9"/>
  </si>
  <si>
    <t>※消費税込みで申請する場合は、消費税額を入力してください。</t>
    <phoneticPr fontId="4"/>
  </si>
  <si>
    <t>注：経費内訳欄に各費目の内訳（単価・員数）がわかるように記載すること。</t>
    <rPh sb="2" eb="4">
      <t>ケイヒ</t>
    </rPh>
    <rPh sb="4" eb="6">
      <t>ウチワケ</t>
    </rPh>
    <rPh sb="6" eb="7">
      <t>ラン</t>
    </rPh>
    <rPh sb="8" eb="11">
      <t>カクヒモク</t>
    </rPh>
    <rPh sb="12" eb="14">
      <t>ウチワケ</t>
    </rPh>
    <rPh sb="15" eb="17">
      <t>タンカ</t>
    </rPh>
    <rPh sb="18" eb="20">
      <t>インスウ</t>
    </rPh>
    <rPh sb="28" eb="30">
      <t>キサイ</t>
    </rPh>
    <phoneticPr fontId="4"/>
  </si>
  <si>
    <t>経費内訳積算表</t>
    <rPh sb="0" eb="2">
      <t>ケイヒ</t>
    </rPh>
    <rPh sb="2" eb="4">
      <t>ウチワケ</t>
    </rPh>
    <rPh sb="4" eb="6">
      <t>セキサン</t>
    </rPh>
    <rPh sb="6" eb="7">
      <t>ヒョウ</t>
    </rPh>
    <phoneticPr fontId="32"/>
  </si>
  <si>
    <t>事業者名</t>
    <rPh sb="0" eb="2">
      <t>ジギョウ</t>
    </rPh>
    <rPh sb="2" eb="3">
      <t>シャ</t>
    </rPh>
    <rPh sb="3" eb="4">
      <t>メイ</t>
    </rPh>
    <phoneticPr fontId="9"/>
  </si>
  <si>
    <t>内訳</t>
    <rPh sb="0" eb="2">
      <t>ウチワケ</t>
    </rPh>
    <phoneticPr fontId="32"/>
  </si>
  <si>
    <t>補助対象経費（消費税を含む）</t>
    <rPh sb="0" eb="4">
      <t>ホジョタイショウ</t>
    </rPh>
    <rPh sb="4" eb="6">
      <t>ケイヒ</t>
    </rPh>
    <rPh sb="7" eb="9">
      <t>ショウヒ</t>
    </rPh>
    <rPh sb="9" eb="10">
      <t>ゼイ</t>
    </rPh>
    <rPh sb="11" eb="12">
      <t>フク</t>
    </rPh>
    <phoneticPr fontId="32"/>
  </si>
  <si>
    <t>補助対象
外経費
(E)</t>
    <rPh sb="0" eb="2">
      <t>ホジョ</t>
    </rPh>
    <rPh sb="2" eb="4">
      <t>タイショウ</t>
    </rPh>
    <rPh sb="5" eb="6">
      <t>ガイ</t>
    </rPh>
    <rPh sb="6" eb="8">
      <t>ケイヒ</t>
    </rPh>
    <phoneticPr fontId="32"/>
  </si>
  <si>
    <t>合計
(F)=
(D)+(E)</t>
    <rPh sb="0" eb="2">
      <t>ゴウケイ</t>
    </rPh>
    <phoneticPr fontId="32"/>
  </si>
  <si>
    <t>(C)=(F)
であるか</t>
    <phoneticPr fontId="9"/>
  </si>
  <si>
    <t>No.</t>
    <phoneticPr fontId="32"/>
  </si>
  <si>
    <t>項目</t>
    <rPh sb="0" eb="2">
      <t>コウモク</t>
    </rPh>
    <phoneticPr fontId="32"/>
  </si>
  <si>
    <t>内容</t>
    <rPh sb="0" eb="2">
      <t>ナイヨウ</t>
    </rPh>
    <phoneticPr fontId="32"/>
  </si>
  <si>
    <t>工事費</t>
    <rPh sb="0" eb="2">
      <t>コウジ</t>
    </rPh>
    <rPh sb="2" eb="3">
      <t>ヒ</t>
    </rPh>
    <phoneticPr fontId="1"/>
  </si>
  <si>
    <t>設備費</t>
    <rPh sb="0" eb="2">
      <t>セツビ</t>
    </rPh>
    <rPh sb="2" eb="3">
      <t>ヒ</t>
    </rPh>
    <phoneticPr fontId="1"/>
  </si>
  <si>
    <t>業務費</t>
    <rPh sb="0" eb="2">
      <t>ギョウム</t>
    </rPh>
    <rPh sb="2" eb="3">
      <t>ヒ</t>
    </rPh>
    <phoneticPr fontId="32"/>
  </si>
  <si>
    <t>補助対象
経費合計
(D)</t>
    <rPh sb="0" eb="2">
      <t>ホジョ</t>
    </rPh>
    <rPh sb="2" eb="4">
      <t>タイショウ</t>
    </rPh>
    <rPh sb="5" eb="7">
      <t>ケイヒ</t>
    </rPh>
    <rPh sb="7" eb="9">
      <t>ゴウケイ</t>
    </rPh>
    <phoneticPr fontId="32"/>
  </si>
  <si>
    <t>規格</t>
    <rPh sb="0" eb="2">
      <t>キカク</t>
    </rPh>
    <phoneticPr fontId="32"/>
  </si>
  <si>
    <t>数量
(A)</t>
    <rPh sb="0" eb="2">
      <t>スウリョウ</t>
    </rPh>
    <phoneticPr fontId="32"/>
  </si>
  <si>
    <t>単位</t>
    <rPh sb="0" eb="2">
      <t>タンイ</t>
    </rPh>
    <phoneticPr fontId="9"/>
  </si>
  <si>
    <t>単価 [円]
(B)</t>
    <rPh sb="0" eb="2">
      <t>タンカ</t>
    </rPh>
    <phoneticPr fontId="32"/>
  </si>
  <si>
    <t>金額 [円]
(C)=
(A)×(B)</t>
    <rPh sb="0" eb="2">
      <t>キンガク</t>
    </rPh>
    <rPh sb="4" eb="5">
      <t>エン</t>
    </rPh>
    <phoneticPr fontId="32"/>
  </si>
  <si>
    <t>合計</t>
    <rPh sb="0" eb="2">
      <t>ゴウケイ</t>
    </rPh>
    <phoneticPr fontId="9"/>
  </si>
  <si>
    <t>※根拠資料（見積書等）No.</t>
    <rPh sb="1" eb="5">
      <t>コンキョシリョウ</t>
    </rPh>
    <rPh sb="6" eb="8">
      <t>ミツモリ</t>
    </rPh>
    <rPh sb="8" eb="9">
      <t>ショ</t>
    </rPh>
    <rPh sb="9" eb="10">
      <t>トウ</t>
    </rPh>
    <phoneticPr fontId="1"/>
  </si>
  <si>
    <t>本工事費</t>
    <rPh sb="0" eb="1">
      <t>ホン</t>
    </rPh>
    <rPh sb="1" eb="4">
      <t>コウジヒ</t>
    </rPh>
    <phoneticPr fontId="1"/>
  </si>
  <si>
    <t>付帯
工事費</t>
    <rPh sb="0" eb="2">
      <t>フタイ</t>
    </rPh>
    <rPh sb="3" eb="5">
      <t>コウジ</t>
    </rPh>
    <rPh sb="5" eb="6">
      <t>ヒ</t>
    </rPh>
    <phoneticPr fontId="1"/>
  </si>
  <si>
    <t>機械
器具費</t>
    <rPh sb="0" eb="2">
      <t>キカイ</t>
    </rPh>
    <rPh sb="3" eb="5">
      <t>キグ</t>
    </rPh>
    <rPh sb="5" eb="6">
      <t>ヒ</t>
    </rPh>
    <phoneticPr fontId="1"/>
  </si>
  <si>
    <t>測量及
試験費</t>
    <phoneticPr fontId="32"/>
  </si>
  <si>
    <t>材料費</t>
    <rPh sb="0" eb="3">
      <t>ザイリョウヒ</t>
    </rPh>
    <phoneticPr fontId="1"/>
  </si>
  <si>
    <t>労務費</t>
    <rPh sb="0" eb="3">
      <t>ロウムヒ</t>
    </rPh>
    <phoneticPr fontId="1"/>
  </si>
  <si>
    <t>直接
経費</t>
    <rPh sb="0" eb="2">
      <t>チョクセツ</t>
    </rPh>
    <rPh sb="3" eb="5">
      <t>ケイヒ</t>
    </rPh>
    <phoneticPr fontId="1"/>
  </si>
  <si>
    <t>共通
仮設費</t>
    <rPh sb="0" eb="2">
      <t>キョウツウ</t>
    </rPh>
    <rPh sb="3" eb="5">
      <t>カセツ</t>
    </rPh>
    <rPh sb="5" eb="6">
      <t>ヒ</t>
    </rPh>
    <phoneticPr fontId="1"/>
  </si>
  <si>
    <t>現場
管理費</t>
    <phoneticPr fontId="32"/>
  </si>
  <si>
    <t>一般
管理費</t>
    <rPh sb="0" eb="2">
      <t>イッパン</t>
    </rPh>
    <rPh sb="3" eb="6">
      <t>カンリヒ</t>
    </rPh>
    <phoneticPr fontId="1"/>
  </si>
  <si>
    <t>小計</t>
    <rPh sb="0" eb="2">
      <t>ショウケイ</t>
    </rPh>
    <phoneticPr fontId="32"/>
  </si>
  <si>
    <t>間接
工事費</t>
    <rPh sb="0" eb="2">
      <t>カンセツ</t>
    </rPh>
    <rPh sb="3" eb="6">
      <t>コウジヒ</t>
    </rPh>
    <phoneticPr fontId="9"/>
  </si>
  <si>
    <t>共通仮設費</t>
    <rPh sb="0" eb="2">
      <t>キョウツウ</t>
    </rPh>
    <rPh sb="2" eb="4">
      <t>カセツ</t>
    </rPh>
    <rPh sb="4" eb="5">
      <t>ヒ</t>
    </rPh>
    <phoneticPr fontId="32"/>
  </si>
  <si>
    <t xml:space="preserve"> </t>
    <phoneticPr fontId="32"/>
  </si>
  <si>
    <t>現場管理費</t>
    <rPh sb="0" eb="2">
      <t>ゲンバ</t>
    </rPh>
    <rPh sb="2" eb="5">
      <t>カンリヒ</t>
    </rPh>
    <phoneticPr fontId="32"/>
  </si>
  <si>
    <t>一般管理費</t>
    <rPh sb="0" eb="2">
      <t>イッパン</t>
    </rPh>
    <rPh sb="2" eb="5">
      <t>カンリヒ</t>
    </rPh>
    <phoneticPr fontId="32"/>
  </si>
  <si>
    <t>設計費</t>
    <rPh sb="0" eb="3">
      <t>セッケイヒ</t>
    </rPh>
    <phoneticPr fontId="9"/>
  </si>
  <si>
    <t>監理費</t>
    <rPh sb="0" eb="3">
      <t>カンリヒ</t>
    </rPh>
    <phoneticPr fontId="9"/>
  </si>
  <si>
    <t>合計</t>
    <rPh sb="0" eb="2">
      <t>ゴウケイ</t>
    </rPh>
    <phoneticPr fontId="32"/>
  </si>
  <si>
    <t>本工事費計</t>
    <rPh sb="0" eb="1">
      <t>ホン</t>
    </rPh>
    <rPh sb="1" eb="4">
      <t>コウジヒ</t>
    </rPh>
    <rPh sb="4" eb="5">
      <t>ケイ</t>
    </rPh>
    <phoneticPr fontId="32"/>
  </si>
  <si>
    <t>工事費計</t>
    <rPh sb="0" eb="3">
      <t>コウジヒ</t>
    </rPh>
    <rPh sb="3" eb="4">
      <t>ケイ</t>
    </rPh>
    <phoneticPr fontId="32"/>
  </si>
  <si>
    <t>※「共通仮設費」「現場管理費」「一般管理費」「設計費」「監理費」の補助対象経費及び補助対象外経費は、小計の補助対象経費（D）と補助対象外経費（E）の割合で按分計算すること</t>
    <rPh sb="2" eb="4">
      <t>キョウツウ</t>
    </rPh>
    <rPh sb="4" eb="6">
      <t>カセツ</t>
    </rPh>
    <rPh sb="6" eb="7">
      <t>ヒ</t>
    </rPh>
    <rPh sb="9" eb="11">
      <t>ゲンバ</t>
    </rPh>
    <rPh sb="11" eb="14">
      <t>カンリヒ</t>
    </rPh>
    <rPh sb="16" eb="18">
      <t>イッパン</t>
    </rPh>
    <rPh sb="18" eb="21">
      <t>カンリヒ</t>
    </rPh>
    <rPh sb="28" eb="31">
      <t>カンリヒ</t>
    </rPh>
    <rPh sb="33" eb="35">
      <t>ホジョ</t>
    </rPh>
    <rPh sb="35" eb="37">
      <t>タイショウ</t>
    </rPh>
    <rPh sb="37" eb="39">
      <t>ケイヒ</t>
    </rPh>
    <rPh sb="39" eb="40">
      <t>オヨ</t>
    </rPh>
    <rPh sb="50" eb="52">
      <t>ショウケイ</t>
    </rPh>
    <rPh sb="53" eb="55">
      <t>ホジョ</t>
    </rPh>
    <rPh sb="55" eb="57">
      <t>タイショウ</t>
    </rPh>
    <rPh sb="57" eb="59">
      <t>ケイヒ</t>
    </rPh>
    <rPh sb="63" eb="65">
      <t>ホジョ</t>
    </rPh>
    <rPh sb="65" eb="67">
      <t>タイショウ</t>
    </rPh>
    <rPh sb="67" eb="68">
      <t>ガイ</t>
    </rPh>
    <rPh sb="68" eb="70">
      <t>ケイヒ</t>
    </rPh>
    <rPh sb="74" eb="76">
      <t>ワリアイ</t>
    </rPh>
    <rPh sb="79" eb="81">
      <t>ケイサン</t>
    </rPh>
    <phoneticPr fontId="32"/>
  </si>
  <si>
    <t>別紙２</t>
    <rPh sb="0" eb="2">
      <t>ベッシ</t>
    </rPh>
    <phoneticPr fontId="4"/>
  </si>
  <si>
    <t>国立公園等資源整備事業費補助金</t>
    <rPh sb="0" eb="5">
      <t>コクリツコウエンナド</t>
    </rPh>
    <rPh sb="5" eb="7">
      <t>シゲン</t>
    </rPh>
    <rPh sb="7" eb="9">
      <t>セイビ</t>
    </rPh>
    <rPh sb="9" eb="11">
      <t>ジギョウ</t>
    </rPh>
    <rPh sb="11" eb="12">
      <t>ヒ</t>
    </rPh>
    <rPh sb="12" eb="15">
      <t>ホジョキン</t>
    </rPh>
    <phoneticPr fontId="9"/>
  </si>
  <si>
    <t>国立公園等多言語解説等整備事業</t>
    <rPh sb="0" eb="2">
      <t>コクリツ</t>
    </rPh>
    <rPh sb="2" eb="5">
      <t>コウエンナド</t>
    </rPh>
    <rPh sb="5" eb="8">
      <t>タゲンゴ</t>
    </rPh>
    <rPh sb="8" eb="10">
      <t>カイセツ</t>
    </rPh>
    <rPh sb="10" eb="11">
      <t>ナド</t>
    </rPh>
    <rPh sb="11" eb="13">
      <t>セイビ</t>
    </rPh>
    <phoneticPr fontId="9"/>
  </si>
  <si>
    <t>別紙１</t>
    <rPh sb="0" eb="2">
      <t>ベッシ</t>
    </rPh>
    <phoneticPr fontId="9"/>
  </si>
  <si>
    <t>国立公園、国定公園等利用者の地域での体験滞在の満足度向上のために、本事業をどのような目的をもって実施するのか</t>
    <phoneticPr fontId="9"/>
  </si>
  <si>
    <t>記載する。</t>
    <phoneticPr fontId="9"/>
  </si>
  <si>
    <t>本事業の概要をわかりやすく記載する。</t>
    <phoneticPr fontId="9"/>
  </si>
  <si>
    <t>【観光庁多言語事業との関係】</t>
    <rPh sb="1" eb="4">
      <t>カンコウチョウ</t>
    </rPh>
    <rPh sb="4" eb="7">
      <t>タゲンゴ</t>
    </rPh>
    <rPh sb="7" eb="9">
      <t>ジギョウ</t>
    </rPh>
    <rPh sb="11" eb="13">
      <t>カンケイ</t>
    </rPh>
    <phoneticPr fontId="9"/>
  </si>
  <si>
    <t>観光庁多言語事業との関連性について記載する。（観光庁多言語事業との関連性を示す資料として、作成済みの英文解説</t>
    <phoneticPr fontId="9"/>
  </si>
  <si>
    <t>【整備する媒体の種類】</t>
    <rPh sb="1" eb="3">
      <t>セイビ</t>
    </rPh>
    <rPh sb="5" eb="7">
      <t>バイタイ</t>
    </rPh>
    <rPh sb="8" eb="10">
      <t>シュルイ</t>
    </rPh>
    <phoneticPr fontId="9"/>
  </si>
  <si>
    <t>看板・案内板の設置・改修</t>
    <rPh sb="0" eb="2">
      <t>カンバン</t>
    </rPh>
    <rPh sb="3" eb="5">
      <t>アンナイ</t>
    </rPh>
    <rPh sb="5" eb="6">
      <t>イタ</t>
    </rPh>
    <rPh sb="7" eb="9">
      <t>セッチ</t>
    </rPh>
    <rPh sb="10" eb="12">
      <t>カイシュウ</t>
    </rPh>
    <phoneticPr fontId="9"/>
  </si>
  <si>
    <t>展示物の設置・改修</t>
    <rPh sb="0" eb="3">
      <t>テンジブツ</t>
    </rPh>
    <rPh sb="4" eb="6">
      <t>セッチ</t>
    </rPh>
    <rPh sb="7" eb="9">
      <t>カイシュウ</t>
    </rPh>
    <phoneticPr fontId="9"/>
  </si>
  <si>
    <t>QRコード・UniVoice等の導入</t>
    <phoneticPr fontId="9"/>
  </si>
  <si>
    <t>デジタルサイネージの導入</t>
  </si>
  <si>
    <t xml:space="preserve"> WEBサイト</t>
    <phoneticPr fontId="9"/>
  </si>
  <si>
    <t>アプリ作成</t>
  </si>
  <si>
    <t>パンフレット作成</t>
  </si>
  <si>
    <t>その他</t>
    <rPh sb="2" eb="3">
      <t>ホカ</t>
    </rPh>
    <phoneticPr fontId="9"/>
  </si>
  <si>
    <t>※該当する媒体に☑を記入する</t>
  </si>
  <si>
    <t>【外国人旅行者のニーズの把握】</t>
    <rPh sb="1" eb="4">
      <t>ガイコクジン</t>
    </rPh>
    <rPh sb="4" eb="7">
      <t>リョコウシャ</t>
    </rPh>
    <rPh sb="12" eb="14">
      <t>ハアク</t>
    </rPh>
    <phoneticPr fontId="9"/>
  </si>
  <si>
    <t>整備対象地域を利用する主要な外国人旅行者の出身国やニーズの把握状況を記載する。</t>
    <phoneticPr fontId="9"/>
  </si>
  <si>
    <t>【使用見込期間】</t>
    <rPh sb="1" eb="3">
      <t>シヨウ</t>
    </rPh>
    <rPh sb="3" eb="5">
      <t>ミコ</t>
    </rPh>
    <rPh sb="5" eb="7">
      <t>キカン</t>
    </rPh>
    <phoneticPr fontId="9"/>
  </si>
  <si>
    <t>看板類、展示物、WEBサイト等の使用見込期間を記載する。</t>
    <phoneticPr fontId="9"/>
  </si>
  <si>
    <t>国立・国定公園名称</t>
    <rPh sb="0" eb="2">
      <t>コクリツ</t>
    </rPh>
    <rPh sb="3" eb="5">
      <t>コクテイ</t>
    </rPh>
    <rPh sb="5" eb="7">
      <t>コウエン</t>
    </rPh>
    <rPh sb="7" eb="8">
      <t>メイ</t>
    </rPh>
    <rPh sb="8" eb="9">
      <t>ショウ</t>
    </rPh>
    <phoneticPr fontId="9"/>
  </si>
  <si>
    <t>長距離自然歩道</t>
    <rPh sb="0" eb="3">
      <t>チョウキョリ</t>
    </rPh>
    <rPh sb="3" eb="5">
      <t>シゼン</t>
    </rPh>
    <rPh sb="5" eb="7">
      <t>ホドウ</t>
    </rPh>
    <phoneticPr fontId="9"/>
  </si>
  <si>
    <t>国立公園等多言語解説等整備事業実施計画書</t>
    <rPh sb="0" eb="2">
      <t>コクリツ</t>
    </rPh>
    <rPh sb="2" eb="4">
      <t>コウエン</t>
    </rPh>
    <rPh sb="4" eb="5">
      <t>ナド</t>
    </rPh>
    <rPh sb="5" eb="8">
      <t>タゲンゴ</t>
    </rPh>
    <rPh sb="8" eb="10">
      <t>カイセツ</t>
    </rPh>
    <rPh sb="10" eb="11">
      <t>ナド</t>
    </rPh>
    <rPh sb="11" eb="13">
      <t>セイビ</t>
    </rPh>
    <rPh sb="13" eb="15">
      <t>ジギョウ</t>
    </rPh>
    <rPh sb="19" eb="20">
      <t>ショ</t>
    </rPh>
    <phoneticPr fontId="9"/>
  </si>
  <si>
    <t>■</t>
    <phoneticPr fontId="9"/>
  </si>
  <si>
    <t>（別添様式）国立公園等多言語解説等整備計画</t>
    <rPh sb="1" eb="3">
      <t>ベッテン</t>
    </rPh>
    <rPh sb="3" eb="5">
      <t>ヨウシキ</t>
    </rPh>
    <rPh sb="6" eb="8">
      <t>コクリツ</t>
    </rPh>
    <rPh sb="8" eb="10">
      <t>コウエン</t>
    </rPh>
    <rPh sb="10" eb="11">
      <t>ナド</t>
    </rPh>
    <rPh sb="11" eb="14">
      <t>タゲンゴ</t>
    </rPh>
    <rPh sb="14" eb="16">
      <t>カイセツ</t>
    </rPh>
    <rPh sb="16" eb="17">
      <t>トウ</t>
    </rPh>
    <rPh sb="17" eb="19">
      <t>セイビ</t>
    </rPh>
    <rPh sb="19" eb="21">
      <t>ケイカク</t>
    </rPh>
    <phoneticPr fontId="5"/>
  </si>
  <si>
    <t>申請者名</t>
    <rPh sb="0" eb="3">
      <t>シンセイシャ</t>
    </rPh>
    <rPh sb="3" eb="4">
      <t>メイ</t>
    </rPh>
    <phoneticPr fontId="5"/>
  </si>
  <si>
    <t>地区名</t>
    <rPh sb="0" eb="2">
      <t>チク</t>
    </rPh>
    <rPh sb="2" eb="3">
      <t>メイ</t>
    </rPh>
    <phoneticPr fontId="5"/>
  </si>
  <si>
    <t>計画期間</t>
    <rPh sb="0" eb="2">
      <t>ケイカク</t>
    </rPh>
    <rPh sb="2" eb="4">
      <t>キカン</t>
    </rPh>
    <phoneticPr fontId="5"/>
  </si>
  <si>
    <t>令和</t>
    <phoneticPr fontId="5"/>
  </si>
  <si>
    <t>年度　～</t>
    <rPh sb="0" eb="2">
      <t>ネンド</t>
    </rPh>
    <phoneticPr fontId="5"/>
  </si>
  <si>
    <t>年度</t>
    <rPh sb="0" eb="2">
      <t>ネンド</t>
    </rPh>
    <phoneticPr fontId="5"/>
  </si>
  <si>
    <t>総事業費(千円）</t>
    <rPh sb="0" eb="1">
      <t>ソウ</t>
    </rPh>
    <rPh sb="1" eb="4">
      <t>ジギョウヒ</t>
    </rPh>
    <rPh sb="5" eb="7">
      <t>センエン</t>
    </rPh>
    <phoneticPr fontId="5"/>
  </si>
  <si>
    <t>目標</t>
    <rPh sb="0" eb="2">
      <t>モクヒョウ</t>
    </rPh>
    <phoneticPr fontId="5"/>
  </si>
  <si>
    <t>目標設定の根拠</t>
    <rPh sb="0" eb="2">
      <t>モクヒョウ</t>
    </rPh>
    <rPh sb="2" eb="4">
      <t>セッテイ</t>
    </rPh>
    <rPh sb="5" eb="7">
      <t>コンキョ</t>
    </rPh>
    <phoneticPr fontId="5"/>
  </si>
  <si>
    <t>対象の現状</t>
    <rPh sb="0" eb="2">
      <t>タイショウ</t>
    </rPh>
    <rPh sb="3" eb="5">
      <t>ゲンジョウ</t>
    </rPh>
    <phoneticPr fontId="5"/>
  </si>
  <si>
    <t>課題</t>
    <rPh sb="0" eb="2">
      <t>カダイ</t>
    </rPh>
    <phoneticPr fontId="5"/>
  </si>
  <si>
    <t>整備計画</t>
    <rPh sb="0" eb="2">
      <t>セイビ</t>
    </rPh>
    <rPh sb="2" eb="4">
      <t>ケイカク</t>
    </rPh>
    <phoneticPr fontId="5"/>
  </si>
  <si>
    <t>対象箇所（施設名称・所在地等）</t>
    <rPh sb="0" eb="2">
      <t>タイショウ</t>
    </rPh>
    <rPh sb="2" eb="4">
      <t>カショ</t>
    </rPh>
    <rPh sb="5" eb="7">
      <t>シセツ</t>
    </rPh>
    <rPh sb="7" eb="9">
      <t>メイショウ</t>
    </rPh>
    <rPh sb="10" eb="13">
      <t>ショザイチ</t>
    </rPh>
    <rPh sb="13" eb="14">
      <t>トウ</t>
    </rPh>
    <phoneticPr fontId="5"/>
  </si>
  <si>
    <t>整備対象の媒体名称</t>
    <rPh sb="5" eb="7">
      <t>バイタイ</t>
    </rPh>
    <phoneticPr fontId="5"/>
  </si>
  <si>
    <t>整備主体</t>
    <rPh sb="0" eb="2">
      <t>セイビ</t>
    </rPh>
    <rPh sb="2" eb="4">
      <t>シュタイ</t>
    </rPh>
    <phoneticPr fontId="5"/>
  </si>
  <si>
    <t>観光庁「地域観光資源の多言語解説整備支援事業」との連携の有無</t>
    <rPh sb="0" eb="3">
      <t>カンコウチョウ</t>
    </rPh>
    <rPh sb="25" eb="27">
      <t>レンケイ</t>
    </rPh>
    <rPh sb="28" eb="30">
      <t>ウム</t>
    </rPh>
    <phoneticPr fontId="5"/>
  </si>
  <si>
    <t>多言語解説整備の必要性</t>
    <rPh sb="0" eb="3">
      <t>タゲンゴ</t>
    </rPh>
    <rPh sb="3" eb="5">
      <t>カイセツ</t>
    </rPh>
    <rPh sb="5" eb="7">
      <t>セイビ</t>
    </rPh>
    <rPh sb="8" eb="11">
      <t>ヒツヨウセイ</t>
    </rPh>
    <phoneticPr fontId="5"/>
  </si>
  <si>
    <t>整備予定言語</t>
    <rPh sb="0" eb="2">
      <t>セイビ</t>
    </rPh>
    <rPh sb="2" eb="4">
      <t>ヨテイ</t>
    </rPh>
    <rPh sb="4" eb="6">
      <t>ゲンゴ</t>
    </rPh>
    <phoneticPr fontId="5"/>
  </si>
  <si>
    <t>媒体化の手法・方針</t>
    <phoneticPr fontId="5"/>
  </si>
  <si>
    <t>年度ごとの事業計画及び
事業費概算</t>
    <rPh sb="0" eb="2">
      <t>ネンド</t>
    </rPh>
    <rPh sb="5" eb="7">
      <t>ジギョウ</t>
    </rPh>
    <rPh sb="7" eb="9">
      <t>ケイカク</t>
    </rPh>
    <rPh sb="9" eb="10">
      <t>オヨ</t>
    </rPh>
    <rPh sb="12" eb="14">
      <t>ジギョウ</t>
    </rPh>
    <rPh sb="14" eb="15">
      <t>ヒ</t>
    </rPh>
    <rPh sb="15" eb="17">
      <t>ガイサン</t>
    </rPh>
    <phoneticPr fontId="5"/>
  </si>
  <si>
    <t>目標を定量化する指標</t>
    <rPh sb="0" eb="2">
      <t>モクヒョウ</t>
    </rPh>
    <rPh sb="3" eb="6">
      <t>テイリョウカ</t>
    </rPh>
    <rPh sb="8" eb="10">
      <t>シヒョウ</t>
    </rPh>
    <phoneticPr fontId="5"/>
  </si>
  <si>
    <t>指　　標</t>
    <rPh sb="0" eb="1">
      <t>ユビ</t>
    </rPh>
    <rPh sb="3" eb="4">
      <t>シルベ</t>
    </rPh>
    <phoneticPr fontId="5"/>
  </si>
  <si>
    <t>定　　義</t>
    <rPh sb="0" eb="1">
      <t>サダム</t>
    </rPh>
    <rPh sb="3" eb="4">
      <t>ギ</t>
    </rPh>
    <phoneticPr fontId="5"/>
  </si>
  <si>
    <t>調査等の方法</t>
    <rPh sb="0" eb="2">
      <t>チョウサ</t>
    </rPh>
    <rPh sb="2" eb="3">
      <t>トウ</t>
    </rPh>
    <rPh sb="4" eb="6">
      <t>ホウホウ</t>
    </rPh>
    <phoneticPr fontId="5"/>
  </si>
  <si>
    <t>目標と指標及び目標値の関連性</t>
    <rPh sb="0" eb="2">
      <t>モクヒョウ</t>
    </rPh>
    <rPh sb="3" eb="5">
      <t>シヒョウ</t>
    </rPh>
    <rPh sb="5" eb="6">
      <t>オヨ</t>
    </rPh>
    <rPh sb="7" eb="10">
      <t>モクヒョウチ</t>
    </rPh>
    <rPh sb="11" eb="14">
      <t>カンレンセイ</t>
    </rPh>
    <phoneticPr fontId="5"/>
  </si>
  <si>
    <t>従前値</t>
    <rPh sb="0" eb="2">
      <t>ジュウゼン</t>
    </rPh>
    <rPh sb="2" eb="3">
      <t>チ</t>
    </rPh>
    <phoneticPr fontId="5"/>
  </si>
  <si>
    <t>目標値</t>
    <rPh sb="0" eb="2">
      <t>モクヒョウ</t>
    </rPh>
    <rPh sb="2" eb="3">
      <t>チ</t>
    </rPh>
    <phoneticPr fontId="5"/>
  </si>
  <si>
    <t>単　位</t>
    <rPh sb="0" eb="1">
      <t>タン</t>
    </rPh>
    <rPh sb="2" eb="3">
      <t>クライ</t>
    </rPh>
    <phoneticPr fontId="5"/>
  </si>
  <si>
    <t>基準年度</t>
    <rPh sb="0" eb="2">
      <t>キジュン</t>
    </rPh>
    <rPh sb="2" eb="4">
      <t>ネンド</t>
    </rPh>
    <phoneticPr fontId="5"/>
  </si>
  <si>
    <t>目標年度</t>
    <rPh sb="0" eb="2">
      <t>モクヒョウ</t>
    </rPh>
    <rPh sb="2" eb="4">
      <t>ネンド</t>
    </rPh>
    <phoneticPr fontId="5"/>
  </si>
  <si>
    <t>その他必要な事項</t>
    <rPh sb="2" eb="3">
      <t>タ</t>
    </rPh>
    <rPh sb="3" eb="5">
      <t>ヒツヨウ</t>
    </rPh>
    <rPh sb="6" eb="8">
      <t>ジコウ</t>
    </rPh>
    <phoneticPr fontId="5"/>
  </si>
  <si>
    <t>【国立公園多言語解説等整備計画の目標及び計画期間記入要領】</t>
    <rPh sb="1" eb="3">
      <t>コクリツ</t>
    </rPh>
    <rPh sb="3" eb="5">
      <t>コウエン</t>
    </rPh>
    <rPh sb="5" eb="8">
      <t>タゲンゴ</t>
    </rPh>
    <rPh sb="8" eb="11">
      <t>カイセツナド</t>
    </rPh>
    <rPh sb="11" eb="13">
      <t>セイビ</t>
    </rPh>
    <rPh sb="13" eb="15">
      <t>ケイカク</t>
    </rPh>
    <rPh sb="16" eb="18">
      <t>モクヒョウ</t>
    </rPh>
    <rPh sb="18" eb="19">
      <t>オヨ</t>
    </rPh>
    <rPh sb="20" eb="22">
      <t>ケイカク</t>
    </rPh>
    <rPh sb="22" eb="24">
      <t>キカン</t>
    </rPh>
    <rPh sb="24" eb="26">
      <t>キニュウ</t>
    </rPh>
    <rPh sb="26" eb="28">
      <t>ヨウリョウ</t>
    </rPh>
    <phoneticPr fontId="5"/>
  </si>
  <si>
    <t>①必要に応じ適宜欄の拡大、行の追加をすること。</t>
    <rPh sb="1" eb="3">
      <t>ヒツヨウ</t>
    </rPh>
    <rPh sb="4" eb="5">
      <t>オウ</t>
    </rPh>
    <rPh sb="6" eb="8">
      <t>テキギ</t>
    </rPh>
    <rPh sb="8" eb="9">
      <t>ラン</t>
    </rPh>
    <rPh sb="10" eb="12">
      <t>カクダイ</t>
    </rPh>
    <rPh sb="13" eb="14">
      <t>ギョウ</t>
    </rPh>
    <rPh sb="15" eb="17">
      <t>ツイカ</t>
    </rPh>
    <phoneticPr fontId="5"/>
  </si>
  <si>
    <t>②「計画期間」欄には、事業計画の期間（概ね３年）を記入すること。</t>
    <rPh sb="2" eb="4">
      <t>ケイカク</t>
    </rPh>
    <rPh sb="4" eb="6">
      <t>キカン</t>
    </rPh>
    <rPh sb="7" eb="8">
      <t>ラン</t>
    </rPh>
    <rPh sb="11" eb="13">
      <t>ジギョウ</t>
    </rPh>
    <rPh sb="13" eb="15">
      <t>ケイカク</t>
    </rPh>
    <rPh sb="16" eb="18">
      <t>キカン</t>
    </rPh>
    <rPh sb="25" eb="27">
      <t>キニュウ</t>
    </rPh>
    <phoneticPr fontId="5"/>
  </si>
  <si>
    <t>③「目標」欄には、交付期間内に達成すべき本計画の目標について、多言語解説整備によりどのような効果を目指すのかを踏まえ、簡潔に記入すること。</t>
    <rPh sb="2" eb="4">
      <t>モクヒョウ</t>
    </rPh>
    <rPh sb="5" eb="6">
      <t>ラン</t>
    </rPh>
    <rPh sb="9" eb="11">
      <t>コウフ</t>
    </rPh>
    <rPh sb="11" eb="13">
      <t>キカン</t>
    </rPh>
    <rPh sb="13" eb="14">
      <t>ナイ</t>
    </rPh>
    <rPh sb="15" eb="17">
      <t>タッセイ</t>
    </rPh>
    <rPh sb="24" eb="26">
      <t>モクヒョウ</t>
    </rPh>
    <rPh sb="31" eb="34">
      <t>タゲンゴ</t>
    </rPh>
    <rPh sb="34" eb="36">
      <t>カイセツ</t>
    </rPh>
    <rPh sb="36" eb="38">
      <t>セイビ</t>
    </rPh>
    <rPh sb="46" eb="48">
      <t>コウカ</t>
    </rPh>
    <rPh sb="49" eb="51">
      <t>メザ</t>
    </rPh>
    <rPh sb="55" eb="56">
      <t>フ</t>
    </rPh>
    <rPh sb="59" eb="61">
      <t>カンケツ</t>
    </rPh>
    <rPh sb="62" eb="64">
      <t>キニュウ</t>
    </rPh>
    <phoneticPr fontId="5"/>
  </si>
  <si>
    <t>④「対象の現状」欄には、自然環境等整備交付金等の活用も含むこれまでの取り組みがわかるよう、簡潔に記入すること。</t>
    <rPh sb="2" eb="4">
      <t>タイショウ</t>
    </rPh>
    <rPh sb="5" eb="7">
      <t>ゲンジョウ</t>
    </rPh>
    <rPh sb="8" eb="9">
      <t>ラン</t>
    </rPh>
    <rPh sb="12" eb="14">
      <t>シゼン</t>
    </rPh>
    <rPh sb="14" eb="17">
      <t>カンキョウナド</t>
    </rPh>
    <rPh sb="17" eb="19">
      <t>セイビ</t>
    </rPh>
    <rPh sb="19" eb="22">
      <t>コウフキン</t>
    </rPh>
    <rPh sb="22" eb="23">
      <t>トウ</t>
    </rPh>
    <rPh sb="24" eb="26">
      <t>カツヨウ</t>
    </rPh>
    <rPh sb="27" eb="28">
      <t>フク</t>
    </rPh>
    <rPh sb="34" eb="35">
      <t>ト</t>
    </rPh>
    <rPh sb="36" eb="37">
      <t>ク</t>
    </rPh>
    <rPh sb="45" eb="47">
      <t>カンケツ</t>
    </rPh>
    <rPh sb="48" eb="50">
      <t>キニュウ</t>
    </rPh>
    <phoneticPr fontId="5"/>
  </si>
  <si>
    <t>⑤「課題」欄には、対象の現状を踏まえ、解決すべき中心的な課題を簡潔に記入すること。</t>
    <rPh sb="2" eb="4">
      <t>カダイ</t>
    </rPh>
    <rPh sb="5" eb="6">
      <t>ラン</t>
    </rPh>
    <rPh sb="9" eb="11">
      <t>タイショウ</t>
    </rPh>
    <rPh sb="12" eb="14">
      <t>ゲンジョウ</t>
    </rPh>
    <rPh sb="15" eb="16">
      <t>フ</t>
    </rPh>
    <rPh sb="19" eb="21">
      <t>カイケツ</t>
    </rPh>
    <rPh sb="24" eb="27">
      <t>チュウシンテキ</t>
    </rPh>
    <rPh sb="28" eb="30">
      <t>カダイ</t>
    </rPh>
    <rPh sb="31" eb="33">
      <t>カンケツ</t>
    </rPh>
    <rPh sb="34" eb="36">
      <t>キニュウ</t>
    </rPh>
    <phoneticPr fontId="5"/>
  </si>
  <si>
    <t>⑥「整備計画」欄には、多言語解説整備を行う施設等の名称（所在地）、整備対象の名称（例：登山道の案内板、ビジターセンターの展示物等）、整備主体（媒体整備を行う都道府県・市町村名）、観光庁が実施する「地域観光資源の多言語解説整備支援事業」（英文解説文作成）との連携の有無、多言語解説整備の必要性（例：日本語解説文のみ存在する）、媒体化の手法・方針（2次元コードの導入など）、年度ごとの事業計画（複数年度事業の場合。例：設計、工事など）について記入すること。</t>
    <rPh sb="2" eb="4">
      <t>セイビ</t>
    </rPh>
    <rPh sb="4" eb="6">
      <t>ケイカク</t>
    </rPh>
    <rPh sb="7" eb="8">
      <t>ラン</t>
    </rPh>
    <rPh sb="11" eb="14">
      <t>タゲンゴ</t>
    </rPh>
    <rPh sb="14" eb="16">
      <t>カイセツ</t>
    </rPh>
    <rPh sb="16" eb="18">
      <t>セイビ</t>
    </rPh>
    <rPh sb="19" eb="20">
      <t>オコナ</t>
    </rPh>
    <rPh sb="21" eb="23">
      <t>シセツ</t>
    </rPh>
    <rPh sb="23" eb="24">
      <t>トウ</t>
    </rPh>
    <rPh sb="25" eb="27">
      <t>メイショウ</t>
    </rPh>
    <rPh sb="28" eb="31">
      <t>ショザイチ</t>
    </rPh>
    <rPh sb="33" eb="35">
      <t>セイビ</t>
    </rPh>
    <rPh sb="35" eb="37">
      <t>タイショウ</t>
    </rPh>
    <rPh sb="38" eb="40">
      <t>メイショウ</t>
    </rPh>
    <rPh sb="41" eb="42">
      <t>レイ</t>
    </rPh>
    <rPh sb="43" eb="46">
      <t>トザンドウ</t>
    </rPh>
    <rPh sb="47" eb="49">
      <t>アンナイ</t>
    </rPh>
    <rPh sb="49" eb="50">
      <t>バン</t>
    </rPh>
    <rPh sb="60" eb="63">
      <t>テンジブツ</t>
    </rPh>
    <rPh sb="63" eb="64">
      <t>トウ</t>
    </rPh>
    <rPh sb="66" eb="68">
      <t>セイビ</t>
    </rPh>
    <rPh sb="68" eb="70">
      <t>シュタイ</t>
    </rPh>
    <rPh sb="71" eb="73">
      <t>バイタイ</t>
    </rPh>
    <rPh sb="73" eb="75">
      <t>セイビ</t>
    </rPh>
    <rPh sb="76" eb="77">
      <t>オコナ</t>
    </rPh>
    <rPh sb="78" eb="82">
      <t>トドウフケン</t>
    </rPh>
    <rPh sb="83" eb="86">
      <t>シチョウソン</t>
    </rPh>
    <rPh sb="86" eb="87">
      <t>メイ</t>
    </rPh>
    <rPh sb="93" eb="95">
      <t>ジッシ</t>
    </rPh>
    <rPh sb="118" eb="120">
      <t>エイブン</t>
    </rPh>
    <rPh sb="120" eb="123">
      <t>カイセツブン</t>
    </rPh>
    <rPh sb="123" eb="125">
      <t>サクセイ</t>
    </rPh>
    <rPh sb="134" eb="137">
      <t>タゲンゴ</t>
    </rPh>
    <rPh sb="137" eb="139">
      <t>カイセツ</t>
    </rPh>
    <rPh sb="139" eb="141">
      <t>セイビ</t>
    </rPh>
    <rPh sb="142" eb="145">
      <t>ヒツヨウセイ</t>
    </rPh>
    <rPh sb="146" eb="147">
      <t>レイ</t>
    </rPh>
    <rPh sb="148" eb="151">
      <t>ニホンゴ</t>
    </rPh>
    <rPh sb="151" eb="153">
      <t>カイセツ</t>
    </rPh>
    <rPh sb="153" eb="154">
      <t>ブン</t>
    </rPh>
    <rPh sb="156" eb="158">
      <t>ソンザイ</t>
    </rPh>
    <rPh sb="162" eb="165">
      <t>バイタイカ</t>
    </rPh>
    <rPh sb="166" eb="168">
      <t>シュホウ</t>
    </rPh>
    <rPh sb="169" eb="171">
      <t>ホウシン</t>
    </rPh>
    <rPh sb="173" eb="175">
      <t>ジゲン</t>
    </rPh>
    <rPh sb="179" eb="181">
      <t>ドウニュウ</t>
    </rPh>
    <rPh sb="185" eb="187">
      <t>ネンド</t>
    </rPh>
    <rPh sb="190" eb="192">
      <t>ジギョウ</t>
    </rPh>
    <rPh sb="192" eb="194">
      <t>ケイカク</t>
    </rPh>
    <rPh sb="195" eb="197">
      <t>フクスウ</t>
    </rPh>
    <rPh sb="197" eb="199">
      <t>ネンド</t>
    </rPh>
    <rPh sb="199" eb="201">
      <t>ジギョウ</t>
    </rPh>
    <rPh sb="202" eb="204">
      <t>バアイ</t>
    </rPh>
    <rPh sb="205" eb="206">
      <t>レイ</t>
    </rPh>
    <rPh sb="207" eb="209">
      <t>セッケイ</t>
    </rPh>
    <rPh sb="210" eb="212">
      <t>コウジ</t>
    </rPh>
    <rPh sb="219" eb="221">
      <t>キニュウ</t>
    </rPh>
    <phoneticPr fontId="5"/>
  </si>
  <si>
    <t>⑧「定義」欄には、指標の数値等がどのように算出されるのかがわかるように記入すること。</t>
    <rPh sb="2" eb="4">
      <t>テイギ</t>
    </rPh>
    <rPh sb="5" eb="6">
      <t>ラン</t>
    </rPh>
    <rPh sb="9" eb="11">
      <t>シヒョウ</t>
    </rPh>
    <rPh sb="12" eb="14">
      <t>スウチ</t>
    </rPh>
    <rPh sb="14" eb="15">
      <t>トウ</t>
    </rPh>
    <rPh sb="21" eb="23">
      <t>サンシュツ</t>
    </rPh>
    <rPh sb="35" eb="37">
      <t>キニュウ</t>
    </rPh>
    <phoneticPr fontId="5"/>
  </si>
  <si>
    <t>⑨「調査等の方法」欄には、指標に係る目標値を把握するための調査等の方法について記入すること。</t>
    <rPh sb="2" eb="4">
      <t>チョウサ</t>
    </rPh>
    <rPh sb="4" eb="5">
      <t>トウ</t>
    </rPh>
    <rPh sb="6" eb="8">
      <t>ホウホウ</t>
    </rPh>
    <rPh sb="9" eb="10">
      <t>ラン</t>
    </rPh>
    <rPh sb="13" eb="15">
      <t>シヒョウ</t>
    </rPh>
    <rPh sb="16" eb="17">
      <t>カカ</t>
    </rPh>
    <rPh sb="18" eb="21">
      <t>モクヒョウチ</t>
    </rPh>
    <rPh sb="22" eb="24">
      <t>ハアク</t>
    </rPh>
    <rPh sb="29" eb="31">
      <t>チョウサ</t>
    </rPh>
    <rPh sb="31" eb="32">
      <t>トウ</t>
    </rPh>
    <rPh sb="33" eb="35">
      <t>ホウホウ</t>
    </rPh>
    <rPh sb="39" eb="41">
      <t>キニュウ</t>
    </rPh>
    <phoneticPr fontId="5"/>
  </si>
  <si>
    <t>⑩「目標と指標及び目標値の関連性」欄には、指標と目標がどの様に関係しているか、設定した目標値が目標を達成することを如何に反映しているかについて簡潔に記入すること。</t>
    <rPh sb="2" eb="4">
      <t>モクヒョウ</t>
    </rPh>
    <rPh sb="5" eb="7">
      <t>シヒョウ</t>
    </rPh>
    <rPh sb="7" eb="8">
      <t>オヨ</t>
    </rPh>
    <rPh sb="9" eb="12">
      <t>モクヒョウチ</t>
    </rPh>
    <rPh sb="13" eb="15">
      <t>カンレン</t>
    </rPh>
    <rPh sb="15" eb="16">
      <t>セイ</t>
    </rPh>
    <rPh sb="17" eb="18">
      <t>ラン</t>
    </rPh>
    <rPh sb="21" eb="23">
      <t>シヒョウ</t>
    </rPh>
    <rPh sb="24" eb="26">
      <t>モクヒョウ</t>
    </rPh>
    <rPh sb="29" eb="30">
      <t>ヨウ</t>
    </rPh>
    <rPh sb="31" eb="33">
      <t>カンケイ</t>
    </rPh>
    <rPh sb="39" eb="41">
      <t>セッテイ</t>
    </rPh>
    <rPh sb="43" eb="46">
      <t>モクヒョウチ</t>
    </rPh>
    <rPh sb="47" eb="49">
      <t>モクヒョウ</t>
    </rPh>
    <rPh sb="50" eb="52">
      <t>タッセイ</t>
    </rPh>
    <rPh sb="57" eb="59">
      <t>イカン</t>
    </rPh>
    <rPh sb="60" eb="62">
      <t>ハンエイ</t>
    </rPh>
    <rPh sb="71" eb="73">
      <t>カンケツ</t>
    </rPh>
    <rPh sb="74" eb="76">
      <t>キニュウ</t>
    </rPh>
    <phoneticPr fontId="5"/>
  </si>
  <si>
    <t>⑪「従前値」欄には、設定した指標の基準年度における実績値を記入すること。</t>
    <rPh sb="2" eb="4">
      <t>ジュウゼン</t>
    </rPh>
    <rPh sb="4" eb="5">
      <t>チ</t>
    </rPh>
    <rPh sb="6" eb="7">
      <t>ラン</t>
    </rPh>
    <rPh sb="10" eb="12">
      <t>セッテイ</t>
    </rPh>
    <rPh sb="14" eb="16">
      <t>シヒョウ</t>
    </rPh>
    <rPh sb="17" eb="19">
      <t>キジュン</t>
    </rPh>
    <rPh sb="19" eb="21">
      <t>ネンド</t>
    </rPh>
    <rPh sb="25" eb="27">
      <t>ジッセキ</t>
    </rPh>
    <rPh sb="27" eb="28">
      <t>アタイ</t>
    </rPh>
    <rPh sb="29" eb="31">
      <t>キニュウ</t>
    </rPh>
    <phoneticPr fontId="5"/>
  </si>
  <si>
    <t>⑫「基準年度」欄には、指標の従前値を算出した基準となる年度を記入すること。ただし、基準年度は国立公園多言語解説等整備計画に位置づけられている補助対象事業が補助金を受けて着手される時点より前とする。</t>
    <rPh sb="2" eb="4">
      <t>キジュン</t>
    </rPh>
    <rPh sb="4" eb="6">
      <t>ネンド</t>
    </rPh>
    <rPh sb="7" eb="8">
      <t>ラン</t>
    </rPh>
    <rPh sb="11" eb="13">
      <t>シヒョウ</t>
    </rPh>
    <rPh sb="14" eb="16">
      <t>ジュウゼン</t>
    </rPh>
    <rPh sb="16" eb="17">
      <t>チ</t>
    </rPh>
    <rPh sb="18" eb="20">
      <t>サンシュツ</t>
    </rPh>
    <rPh sb="22" eb="24">
      <t>キジュン</t>
    </rPh>
    <rPh sb="27" eb="29">
      <t>ネンド</t>
    </rPh>
    <rPh sb="30" eb="32">
      <t>キニュウ</t>
    </rPh>
    <rPh sb="41" eb="43">
      <t>キジュン</t>
    </rPh>
    <rPh sb="43" eb="45">
      <t>ネンド</t>
    </rPh>
    <rPh sb="46" eb="48">
      <t>コクリツ</t>
    </rPh>
    <rPh sb="48" eb="50">
      <t>コウエン</t>
    </rPh>
    <rPh sb="50" eb="53">
      <t>タゲンゴ</t>
    </rPh>
    <rPh sb="53" eb="56">
      <t>カイセツナド</t>
    </rPh>
    <rPh sb="56" eb="58">
      <t>セイビ</t>
    </rPh>
    <rPh sb="58" eb="60">
      <t>ケイカク</t>
    </rPh>
    <rPh sb="61" eb="63">
      <t>イチ</t>
    </rPh>
    <rPh sb="70" eb="72">
      <t>ホジョ</t>
    </rPh>
    <rPh sb="72" eb="74">
      <t>タイショウ</t>
    </rPh>
    <rPh sb="74" eb="76">
      <t>ジギョウ</t>
    </rPh>
    <rPh sb="77" eb="80">
      <t>ホジョキン</t>
    </rPh>
    <rPh sb="81" eb="82">
      <t>ウ</t>
    </rPh>
    <rPh sb="84" eb="86">
      <t>チャクシュ</t>
    </rPh>
    <rPh sb="89" eb="91">
      <t>ジテン</t>
    </rPh>
    <rPh sb="93" eb="94">
      <t>マエ</t>
    </rPh>
    <phoneticPr fontId="5"/>
  </si>
  <si>
    <t>⑬「目標値」欄には、設定した指標の目標年度における目標値を記入すること。</t>
    <rPh sb="2" eb="5">
      <t>モクヒョウチ</t>
    </rPh>
    <rPh sb="6" eb="7">
      <t>ラン</t>
    </rPh>
    <rPh sb="10" eb="12">
      <t>セッテイ</t>
    </rPh>
    <rPh sb="14" eb="16">
      <t>シヒョウ</t>
    </rPh>
    <rPh sb="17" eb="19">
      <t>モクヒョウ</t>
    </rPh>
    <rPh sb="19" eb="21">
      <t>ネンド</t>
    </rPh>
    <rPh sb="25" eb="28">
      <t>モクヒョウチ</t>
    </rPh>
    <rPh sb="29" eb="31">
      <t>キニュウ</t>
    </rPh>
    <phoneticPr fontId="5"/>
  </si>
  <si>
    <t>⑭「目標年度」欄には、原則として事業計画の最終年度を記入することとするが、指標に係る調査等の関係でこれによりがたい場合はこの限りではない。</t>
    <rPh sb="2" eb="4">
      <t>モクヒョウ</t>
    </rPh>
    <rPh sb="4" eb="6">
      <t>ネンド</t>
    </rPh>
    <rPh sb="7" eb="8">
      <t>ラン</t>
    </rPh>
    <rPh sb="11" eb="13">
      <t>ゲンソク</t>
    </rPh>
    <rPh sb="16" eb="18">
      <t>ジギョウ</t>
    </rPh>
    <rPh sb="18" eb="20">
      <t>ケイカク</t>
    </rPh>
    <rPh sb="21" eb="23">
      <t>サイシュウ</t>
    </rPh>
    <rPh sb="23" eb="25">
      <t>ネンド</t>
    </rPh>
    <rPh sb="26" eb="28">
      <t>キニュウ</t>
    </rPh>
    <rPh sb="37" eb="39">
      <t>シヒョウ</t>
    </rPh>
    <rPh sb="40" eb="41">
      <t>カカ</t>
    </rPh>
    <rPh sb="42" eb="44">
      <t>チョウサ</t>
    </rPh>
    <rPh sb="44" eb="45">
      <t>トウ</t>
    </rPh>
    <rPh sb="46" eb="48">
      <t>カンケイ</t>
    </rPh>
    <rPh sb="57" eb="59">
      <t>バアイ</t>
    </rPh>
    <rPh sb="62" eb="63">
      <t>カギ</t>
    </rPh>
    <phoneticPr fontId="5"/>
  </si>
  <si>
    <t>⑮「その他必要な事項」欄には、計画に関する特筆すべき事項について示すものとする。</t>
    <rPh sb="4" eb="5">
      <t>タ</t>
    </rPh>
    <rPh sb="5" eb="7">
      <t>ヒツヨウ</t>
    </rPh>
    <rPh sb="8" eb="10">
      <t>ジコウ</t>
    </rPh>
    <rPh sb="11" eb="12">
      <t>ラン</t>
    </rPh>
    <rPh sb="15" eb="17">
      <t>ケイカク</t>
    </rPh>
    <rPh sb="18" eb="19">
      <t>カン</t>
    </rPh>
    <rPh sb="21" eb="23">
      <t>トクヒツ</t>
    </rPh>
    <rPh sb="26" eb="28">
      <t>ジコウ</t>
    </rPh>
    <rPh sb="32" eb="33">
      <t>シメ</t>
    </rPh>
    <phoneticPr fontId="5"/>
  </si>
  <si>
    <t>国立公園等名称</t>
    <rPh sb="0" eb="2">
      <t>コクリツ</t>
    </rPh>
    <rPh sb="2" eb="4">
      <t>コウエン</t>
    </rPh>
    <rPh sb="4" eb="5">
      <t>ナド</t>
    </rPh>
    <rPh sb="5" eb="6">
      <t>メイ</t>
    </rPh>
    <rPh sb="6" eb="7">
      <t>ショウ</t>
    </rPh>
    <phoneticPr fontId="5"/>
  </si>
  <si>
    <t>⑦「指標」欄には、原則として、数値で表現できるものを記入すること。（国立公園等（対象施設単位も可）における外国人利用者数、外国人利用者満足度など）</t>
    <rPh sb="2" eb="4">
      <t>シヒョウ</t>
    </rPh>
    <rPh sb="5" eb="6">
      <t>ラン</t>
    </rPh>
    <rPh sb="9" eb="11">
      <t>ゲンソク</t>
    </rPh>
    <rPh sb="15" eb="17">
      <t>スウチ</t>
    </rPh>
    <rPh sb="18" eb="20">
      <t>ヒョウゲン</t>
    </rPh>
    <rPh sb="26" eb="28">
      <t>キニュウ</t>
    </rPh>
    <rPh sb="34" eb="36">
      <t>コクリツ</t>
    </rPh>
    <rPh sb="36" eb="38">
      <t>コウエン</t>
    </rPh>
    <rPh sb="38" eb="39">
      <t>ナド</t>
    </rPh>
    <rPh sb="40" eb="42">
      <t>タイショウ</t>
    </rPh>
    <rPh sb="42" eb="44">
      <t>シセツ</t>
    </rPh>
    <rPh sb="44" eb="46">
      <t>タンイ</t>
    </rPh>
    <rPh sb="47" eb="48">
      <t>カ</t>
    </rPh>
    <rPh sb="53" eb="56">
      <t>ガイコクジン</t>
    </rPh>
    <rPh sb="56" eb="59">
      <t>リヨウシャ</t>
    </rPh>
    <rPh sb="59" eb="60">
      <t>スウ</t>
    </rPh>
    <rPh sb="61" eb="64">
      <t>ガイコクジン</t>
    </rPh>
    <rPh sb="64" eb="67">
      <t>リヨウシャ</t>
    </rPh>
    <rPh sb="67" eb="70">
      <t>マンゾクド</t>
    </rPh>
    <phoneticPr fontId="5"/>
  </si>
  <si>
    <t>文については「整備実施一覧」及び該当する英文解説文を添付すること。令和３年度に作成予定の英文解説文を活用予定の場合</t>
    <phoneticPr fontId="9"/>
  </si>
  <si>
    <t>には、観光庁への申請時に提出した「整備対象一覧表」またはそれと同等な情報が記載された書類を添付すること。）</t>
    <phoneticPr fontId="9"/>
  </si>
  <si>
    <t xml:space="preserve">　  
     </t>
    <phoneticPr fontId="9"/>
  </si>
  <si>
    <t>（　　　　　                                                                                                    )</t>
    <phoneticPr fontId="9"/>
  </si>
  <si>
    <t>（選択してください）　　　　　　　　　　　　　　　　　　　　　　　　　　　　　▼</t>
    <phoneticPr fontId="4"/>
  </si>
  <si>
    <t>■</t>
  </si>
  <si>
    <t>令和３年度国立公園等多言語解説等整備事業</t>
    <rPh sb="5" eb="7">
      <t>コクリツ</t>
    </rPh>
    <rPh sb="7" eb="9">
      <t>コウエン</t>
    </rPh>
    <rPh sb="9" eb="10">
      <t>ナド</t>
    </rPh>
    <rPh sb="10" eb="13">
      <t>タゲンゴ</t>
    </rPh>
    <rPh sb="13" eb="15">
      <t>カイセツ</t>
    </rPh>
    <rPh sb="15" eb="16">
      <t>ナド</t>
    </rPh>
    <rPh sb="16" eb="18">
      <t>セイビ</t>
    </rPh>
    <phoneticPr fontId="9"/>
  </si>
  <si>
    <t>補助事業に係る消費税仕入税額控除の取扱いについて（チェックリスト）</t>
    <phoneticPr fontId="9"/>
  </si>
  <si>
    <t>４． 補助事業に係る消費税仕入税額控除の取扱いについて（チェックリスト）</t>
    <phoneticPr fontId="8"/>
  </si>
  <si>
    <t>令和3年度国立公園等資源整備事業費補助金（国立公園等多言語解説等整備事業）に係る応募申請書</t>
    <rPh sb="5" eb="7">
      <t>コクリツ</t>
    </rPh>
    <rPh sb="7" eb="9">
      <t>コウエン</t>
    </rPh>
    <rPh sb="9" eb="10">
      <t>ナド</t>
    </rPh>
    <rPh sb="10" eb="12">
      <t>シゲン</t>
    </rPh>
    <rPh sb="12" eb="14">
      <t>セイビ</t>
    </rPh>
    <rPh sb="14" eb="16">
      <t>ジギョウ</t>
    </rPh>
    <rPh sb="16" eb="17">
      <t>ヒ</t>
    </rPh>
    <rPh sb="17" eb="20">
      <t>ホジョキン</t>
    </rPh>
    <rPh sb="21" eb="25">
      <t>コクリツコウエン</t>
    </rPh>
    <rPh sb="25" eb="26">
      <t>ナド</t>
    </rPh>
    <rPh sb="26" eb="29">
      <t>タゲンゴ</t>
    </rPh>
    <rPh sb="29" eb="31">
      <t>カイセツ</t>
    </rPh>
    <rPh sb="31" eb="32">
      <t>ナド</t>
    </rPh>
    <rPh sb="32" eb="34">
      <t>セイビ</t>
    </rPh>
    <rPh sb="34" eb="36">
      <t>ジギョウ</t>
    </rPh>
    <phoneticPr fontId="8"/>
  </si>
  <si>
    <t>４． 補助事業に係る消費税仕入税額控除の取扱いチェックリスト（別紙３）</t>
    <phoneticPr fontId="8"/>
  </si>
  <si>
    <t>「５． その他参考資料」として、以下の①～③に示す書類を添付すること。なお、必要に応じて追加書類の提出を求める可能性がある。</t>
    <phoneticPr fontId="9"/>
  </si>
  <si>
    <t>地域活性化への該当</t>
    <rPh sb="0" eb="2">
      <t>チイキ</t>
    </rPh>
    <rPh sb="2" eb="5">
      <t>カッセイカ</t>
    </rPh>
    <rPh sb="7" eb="9">
      <t>ガイトウ</t>
    </rPh>
    <phoneticPr fontId="4"/>
  </si>
  <si>
    <t>申請区分のウからクに該当</t>
    <rPh sb="0" eb="2">
      <t>シンセイ</t>
    </rPh>
    <rPh sb="2" eb="4">
      <t>クブン</t>
    </rPh>
    <rPh sb="10" eb="12">
      <t>ガイトウ</t>
    </rPh>
    <phoneticPr fontId="4"/>
  </si>
  <si>
    <t>ワーケーションの実施にかかる事業</t>
    <rPh sb="8" eb="10">
      <t>ジッシ</t>
    </rPh>
    <rPh sb="14" eb="16">
      <t>ジギョウ</t>
    </rPh>
    <phoneticPr fontId="4"/>
  </si>
  <si>
    <t>ワーケーションのための環境整備に係る事業</t>
    <rPh sb="11" eb="13">
      <t>カンキョウ</t>
    </rPh>
    <rPh sb="13" eb="15">
      <t>セイビ</t>
    </rPh>
    <rPh sb="16" eb="17">
      <t>カカ</t>
    </rPh>
    <rPh sb="18" eb="20">
      <t>ジギョウ</t>
    </rPh>
    <phoneticPr fontId="4"/>
  </si>
  <si>
    <t>地方公共団体が出資している法人等が実施する地域活性化を目的とした事業に該当</t>
  </si>
  <si>
    <t>公益的・公共的な性格を有する場合</t>
    <phoneticPr fontId="4"/>
  </si>
  <si>
    <r>
      <t xml:space="preserve">(4) 補助対象経費支出予定額
</t>
    </r>
    <r>
      <rPr>
        <sz val="10"/>
        <rFont val="游ゴシック Medium"/>
        <family val="3"/>
        <charset val="128"/>
      </rPr>
      <t>　※申請時は、（1）と同じ
　　金額になります。</t>
    </r>
    <rPh sb="4" eb="6">
      <t>ホジョ</t>
    </rPh>
    <rPh sb="6" eb="8">
      <t>タイショウ</t>
    </rPh>
    <rPh sb="8" eb="10">
      <t>ケイヒ</t>
    </rPh>
    <rPh sb="10" eb="12">
      <t>シシュツ</t>
    </rPh>
    <rPh sb="12" eb="14">
      <t>ヨテイ</t>
    </rPh>
    <rPh sb="14" eb="15">
      <t>ガク</t>
    </rPh>
    <rPh sb="15" eb="16">
      <t>テイガク</t>
    </rPh>
    <rPh sb="18" eb="20">
      <t>シンセイ</t>
    </rPh>
    <rPh sb="20" eb="21">
      <t>ジ</t>
    </rPh>
    <rPh sb="27" eb="28">
      <t>オナ</t>
    </rPh>
    <rPh sb="32" eb="34">
      <t>キンガク</t>
    </rPh>
    <phoneticPr fontId="5"/>
  </si>
  <si>
    <t>(5) 基準額</t>
    <rPh sb="4" eb="7">
      <t>キジュンガク</t>
    </rPh>
    <phoneticPr fontId="4"/>
  </si>
  <si>
    <t>　※採択通知に記載された額</t>
    <rPh sb="2" eb="4">
      <t>サイタク</t>
    </rPh>
    <rPh sb="4" eb="6">
      <t>ツウチ</t>
    </rPh>
    <rPh sb="7" eb="9">
      <t>キサイ</t>
    </rPh>
    <rPh sb="12" eb="13">
      <t>ガク</t>
    </rPh>
    <phoneticPr fontId="5"/>
  </si>
  <si>
    <t>※必要項目が入力されると自動計算します。</t>
    <phoneticPr fontId="4"/>
  </si>
  <si>
    <t>人件費</t>
    <rPh sb="0" eb="3">
      <t>ジンケンヒ</t>
    </rPh>
    <phoneticPr fontId="4"/>
  </si>
  <si>
    <t>諸謝金</t>
  </si>
  <si>
    <t>旅費</t>
  </si>
  <si>
    <t>備品費</t>
  </si>
  <si>
    <t>消耗品費</t>
  </si>
  <si>
    <t>印刷製本費</t>
  </si>
  <si>
    <t>通信運搬費</t>
  </si>
  <si>
    <t>借料及び損料</t>
  </si>
  <si>
    <t>会議費</t>
  </si>
  <si>
    <t>賃金</t>
  </si>
  <si>
    <t>社会保険料</t>
  </si>
  <si>
    <t>雑役務費</t>
  </si>
  <si>
    <t>資材購入費</t>
  </si>
  <si>
    <t>※消費税込みで申請する場合は、消費税額が加算されます。</t>
    <rPh sb="1" eb="4">
      <t>ショウヒゼイ</t>
    </rPh>
    <rPh sb="3" eb="5">
      <t>ゼイコ</t>
    </rPh>
    <rPh sb="7" eb="8">
      <t>ショウ</t>
    </rPh>
    <rPh sb="10" eb="12">
      <t>バアイ</t>
    </rPh>
    <rPh sb="14" eb="17">
      <t>ショウヒゼイ</t>
    </rPh>
    <rPh sb="18" eb="19">
      <t>ガク</t>
    </rPh>
    <rPh sb="20" eb="22">
      <t>カサン</t>
    </rPh>
    <phoneticPr fontId="4"/>
  </si>
  <si>
    <t>国立公園等多言語解説等整備事業経費内訳（工事を含まない事業）</t>
    <rPh sb="0" eb="5">
      <t>コクリツコウエンナド</t>
    </rPh>
    <rPh sb="5" eb="8">
      <t>タゲンゴ</t>
    </rPh>
    <rPh sb="8" eb="10">
      <t>カイセツ</t>
    </rPh>
    <rPh sb="10" eb="11">
      <t>ナド</t>
    </rPh>
    <rPh sb="11" eb="13">
      <t>セイビ</t>
    </rPh>
    <rPh sb="13" eb="15">
      <t>ジギョウ</t>
    </rPh>
    <rPh sb="17" eb="19">
      <t>ウチワケ</t>
    </rPh>
    <rPh sb="20" eb="22">
      <t>コウジ</t>
    </rPh>
    <rPh sb="23" eb="24">
      <t>フク</t>
    </rPh>
    <rPh sb="27" eb="29">
      <t>ジギョウ</t>
    </rPh>
    <phoneticPr fontId="9"/>
  </si>
  <si>
    <t>国立公園等多言語解説等整備事業経費内訳（工事事業）</t>
    <rPh sb="0" eb="5">
      <t>コクリツコウエンナド</t>
    </rPh>
    <rPh sb="5" eb="8">
      <t>タゲンゴ</t>
    </rPh>
    <rPh sb="8" eb="10">
      <t>カイセツ</t>
    </rPh>
    <rPh sb="10" eb="11">
      <t>ナド</t>
    </rPh>
    <rPh sb="11" eb="13">
      <t>セイビ</t>
    </rPh>
    <rPh sb="13" eb="15">
      <t>ジギョウ</t>
    </rPh>
    <rPh sb="17" eb="19">
      <t>ウチワケ</t>
    </rPh>
    <rPh sb="20" eb="22">
      <t>コウジ</t>
    </rPh>
    <rPh sb="22" eb="24">
      <t>ジギョウ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</si>
</sst>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2">
    <font>
      <sz val="10"/>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font>
    <font>
      <sz val="6"/>
      <name val="ＭＳ Ｐゴシック"/>
      <family val="3"/>
      <charset val="128"/>
    </font>
    <font>
      <sz val="11"/>
      <color theme="1"/>
      <name val="游ゴシック"/>
      <family val="3"/>
      <charset val="128"/>
      <scheme val="minor"/>
    </font>
    <font>
      <sz val="10"/>
      <color theme="1"/>
      <name val="游ゴシック"/>
      <family val="3"/>
      <charset val="128"/>
      <scheme val="minor"/>
    </font>
    <font>
      <sz val="11"/>
      <color theme="1"/>
      <name val="游ゴシック"/>
      <family val="2"/>
      <charset val="128"/>
      <scheme val="minor"/>
    </font>
    <font>
      <sz val="6"/>
      <name val="游ゴシック"/>
      <family val="3"/>
      <charset val="128"/>
      <scheme val="minor"/>
    </font>
    <font>
      <sz val="11"/>
      <name val="ＭＳ Ｐゴシック"/>
      <family val="3"/>
      <charset val="128"/>
    </font>
    <font>
      <sz val="12"/>
      <color rgb="FFFF0000"/>
      <name val="游ゴシック Medium"/>
      <family val="3"/>
      <charset val="128"/>
    </font>
    <font>
      <sz val="11"/>
      <name val="游ゴシック Medium"/>
      <family val="3"/>
      <charset val="128"/>
    </font>
    <font>
      <sz val="14"/>
      <name val="游ゴシック Medium"/>
      <family val="3"/>
      <charset val="128"/>
    </font>
    <font>
      <sz val="12"/>
      <name val="游ゴシック Medium"/>
      <family val="3"/>
      <charset val="128"/>
    </font>
    <font>
      <b/>
      <sz val="14"/>
      <name val="游ゴシック Medium"/>
      <family val="3"/>
      <charset val="128"/>
    </font>
    <font>
      <sz val="10"/>
      <name val="游ゴシック Medium"/>
      <family val="3"/>
      <charset val="128"/>
    </font>
    <font>
      <sz val="11"/>
      <color rgb="FFFF0000"/>
      <name val="游ゴシック Medium"/>
      <family val="3"/>
      <charset val="128"/>
    </font>
    <font>
      <b/>
      <sz val="12"/>
      <name val="游ゴシック Medium"/>
      <family val="3"/>
      <charset val="128"/>
    </font>
    <font>
      <sz val="11"/>
      <color theme="0"/>
      <name val="游ゴシック Medium"/>
      <family val="3"/>
      <charset val="128"/>
    </font>
    <font>
      <sz val="6"/>
      <color theme="0"/>
      <name val="ＭＳ Ｐ明朝"/>
      <family val="1"/>
      <charset val="128"/>
    </font>
    <font>
      <sz val="8"/>
      <color theme="0"/>
      <name val="游ゴシック Medium"/>
      <family val="3"/>
      <charset val="128"/>
    </font>
    <font>
      <b/>
      <sz val="8"/>
      <color theme="0"/>
      <name val="游ゴシック Medium"/>
      <family val="3"/>
      <charset val="128"/>
    </font>
    <font>
      <sz val="9"/>
      <color theme="1"/>
      <name val="游ゴシック"/>
      <family val="3"/>
      <charset val="128"/>
      <scheme val="minor"/>
    </font>
    <font>
      <sz val="8"/>
      <color theme="1"/>
      <name val="游ゴシック"/>
      <family val="3"/>
      <charset val="128"/>
      <scheme val="minor"/>
    </font>
    <font>
      <sz val="14"/>
      <color theme="1"/>
      <name val="游ゴシック"/>
      <family val="3"/>
      <charset val="128"/>
      <scheme val="minor"/>
    </font>
    <font>
      <sz val="8"/>
      <color theme="1"/>
      <name val="ＭＳ 明朝"/>
      <family val="1"/>
      <charset val="128"/>
    </font>
    <font>
      <sz val="12"/>
      <color theme="1"/>
      <name val="游ゴシック"/>
      <family val="3"/>
      <charset val="128"/>
      <scheme val="minor"/>
    </font>
    <font>
      <b/>
      <sz val="18"/>
      <name val="游ゴシック Medium"/>
      <family val="3"/>
      <charset val="128"/>
    </font>
    <font>
      <b/>
      <sz val="10"/>
      <color theme="1"/>
      <name val="游ゴシック"/>
      <family val="3"/>
      <charset val="128"/>
      <scheme val="minor"/>
    </font>
    <font>
      <sz val="10"/>
      <color theme="0"/>
      <name val="游ゴシック"/>
      <family val="3"/>
      <charset val="128"/>
      <scheme val="minor"/>
    </font>
    <font>
      <sz val="10"/>
      <name val="游ゴシック"/>
      <family val="3"/>
      <charset val="128"/>
      <scheme val="minor"/>
    </font>
    <font>
      <sz val="6"/>
      <name val="游ゴシック"/>
      <family val="2"/>
      <charset val="128"/>
      <scheme val="minor"/>
    </font>
    <font>
      <b/>
      <sz val="11"/>
      <color theme="1"/>
      <name val="游ゴシック"/>
      <family val="3"/>
      <charset val="128"/>
      <scheme val="minor"/>
    </font>
    <font>
      <b/>
      <sz val="10"/>
      <color theme="0" tint="-0.499984740745262"/>
      <name val="游ゴシック"/>
      <family val="3"/>
      <charset val="128"/>
      <scheme val="minor"/>
    </font>
    <font>
      <b/>
      <sz val="9"/>
      <color theme="1"/>
      <name val="游ゴシック"/>
      <family val="3"/>
      <charset val="128"/>
      <scheme val="minor"/>
    </font>
    <font>
      <sz val="10"/>
      <color theme="1"/>
      <name val="游ゴシック"/>
      <family val="2"/>
      <charset val="128"/>
      <scheme val="minor"/>
    </font>
    <font>
      <sz val="8"/>
      <name val="ＭＳ Ｐ明朝"/>
      <family val="1"/>
      <charset val="128"/>
    </font>
    <font>
      <b/>
      <sz val="11"/>
      <color rgb="FFFF0000"/>
      <name val="游ゴシック"/>
      <family val="3"/>
      <charset val="128"/>
      <scheme val="minor"/>
    </font>
    <font>
      <sz val="12"/>
      <color theme="1"/>
      <name val="ＭＳ 明朝"/>
      <family val="1"/>
      <charset val="128"/>
    </font>
    <font>
      <sz val="18"/>
      <color theme="1"/>
      <name val="游ゴシック"/>
      <family val="2"/>
      <charset val="128"/>
      <scheme val="minor"/>
    </font>
    <font>
      <b/>
      <sz val="12"/>
      <color rgb="FFFF0000"/>
      <name val="游ゴシック"/>
      <family val="3"/>
      <charset val="128"/>
      <scheme val="minor"/>
    </font>
    <font>
      <sz val="10"/>
      <color rgb="FFFF0000"/>
      <name val="游ゴシック"/>
      <family val="3"/>
      <charset val="128"/>
      <scheme val="minor"/>
    </font>
    <font>
      <sz val="10"/>
      <color rgb="FFFF0000"/>
      <name val="Arial"/>
      <family val="2"/>
    </font>
    <font>
      <sz val="10"/>
      <color rgb="FFFF0000"/>
      <name val="ＭＳ Ｐゴシック"/>
      <family val="2"/>
      <charset val="128"/>
    </font>
    <font>
      <sz val="10"/>
      <color theme="1"/>
      <name val="Arial"/>
      <family val="2"/>
    </font>
    <font>
      <sz val="10"/>
      <color theme="1"/>
      <name val="游ゴシック"/>
      <family val="3"/>
      <charset val="128"/>
    </font>
    <font>
      <b/>
      <sz val="11"/>
      <color indexed="81"/>
      <name val="MS P ゴシック"/>
      <family val="3"/>
      <charset val="128"/>
    </font>
    <font>
      <sz val="16"/>
      <color theme="1"/>
      <name val="ＭＳ Ｐゴシック"/>
      <family val="3"/>
      <charset val="128"/>
    </font>
    <font>
      <sz val="11"/>
      <color theme="1"/>
      <name val="ＭＳ Ｐゴシック"/>
      <family val="3"/>
      <charset val="128"/>
    </font>
    <font>
      <sz val="14"/>
      <color theme="1"/>
      <name val="ＭＳ Ｐゴシック"/>
      <family val="3"/>
      <charset val="128"/>
    </font>
    <font>
      <sz val="8"/>
      <color rgb="FFFF0000"/>
      <name val="ＭＳ Ｐ明朝"/>
      <family val="1"/>
      <charset val="128"/>
    </font>
  </fonts>
  <fills count="11">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indexed="9"/>
        <bgColor indexed="64"/>
      </patternFill>
    </fill>
  </fills>
  <borders count="160">
    <border>
      <left/>
      <right/>
      <top/>
      <bottom/>
      <diagonal/>
    </border>
    <border>
      <left style="thin">
        <color indexed="64"/>
      </left>
      <right/>
      <top style="hair">
        <color indexed="64"/>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bottom/>
      <diagonal/>
    </border>
    <border>
      <left/>
      <right/>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medium">
        <color indexed="64"/>
      </top>
      <bottom style="hair">
        <color indexed="64"/>
      </bottom>
      <diagonal/>
    </border>
    <border>
      <left style="thin">
        <color indexed="64"/>
      </left>
      <right style="medium">
        <color indexed="64"/>
      </right>
      <top/>
      <bottom style="thin">
        <color indexed="64"/>
      </bottom>
      <diagonal/>
    </border>
    <border>
      <left/>
      <right style="hair">
        <color theme="0" tint="-0.499984740745262"/>
      </right>
      <top/>
      <bottom style="medium">
        <color indexed="64"/>
      </bottom>
      <diagonal/>
    </border>
    <border>
      <left style="hair">
        <color theme="0" tint="-0.499984740745262"/>
      </left>
      <right style="hair">
        <color theme="0" tint="-0.499984740745262"/>
      </right>
      <top/>
      <bottom style="medium">
        <color indexed="64"/>
      </bottom>
      <diagonal/>
    </border>
    <border>
      <left style="hair">
        <color theme="0" tint="-0.499984740745262"/>
      </left>
      <right style="medium">
        <color indexed="64"/>
      </right>
      <top/>
      <bottom style="medium">
        <color indexed="64"/>
      </bottom>
      <diagonal/>
    </border>
    <border>
      <left style="hair">
        <color indexed="64"/>
      </left>
      <right/>
      <top style="hair">
        <color indexed="64"/>
      </top>
      <bottom style="hair">
        <color indexed="64"/>
      </bottom>
      <diagonal/>
    </border>
    <border>
      <left style="hair">
        <color indexed="64"/>
      </left>
      <right/>
      <top style="medium">
        <color indexed="64"/>
      </top>
      <bottom style="thin">
        <color indexed="64"/>
      </bottom>
      <diagonal/>
    </border>
    <border diagonalUp="1">
      <left style="thin">
        <color indexed="64"/>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thin">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style="hair">
        <color indexed="64"/>
      </top>
      <bottom style="hair">
        <color indexed="64"/>
      </bottom>
      <diagonal/>
    </border>
    <border>
      <left/>
      <right style="thin">
        <color indexed="64"/>
      </right>
      <top/>
      <bottom style="hair">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hair">
        <color indexed="64"/>
      </left>
      <right/>
      <top/>
      <bottom style="hair">
        <color indexed="64"/>
      </bottom>
      <diagonal/>
    </border>
    <border>
      <left style="hair">
        <color indexed="64"/>
      </left>
      <right/>
      <top style="thin">
        <color indexed="64"/>
      </top>
      <bottom style="thin">
        <color indexed="64"/>
      </bottom>
      <diagonal/>
    </border>
    <border>
      <left style="medium">
        <color indexed="64"/>
      </left>
      <right style="hair">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style="medium">
        <color indexed="64"/>
      </right>
      <top style="hair">
        <color indexed="64"/>
      </top>
      <bottom style="double">
        <color indexed="64"/>
      </bottom>
      <diagonal/>
    </border>
    <border>
      <left style="thin">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medium">
        <color indexed="64"/>
      </top>
      <bottom style="medium">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thin">
        <color indexed="64"/>
      </right>
      <top style="medium">
        <color indexed="64"/>
      </top>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thin">
        <color indexed="64"/>
      </right>
      <top style="thin">
        <color indexed="64"/>
      </top>
      <bottom style="medium">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right/>
      <top style="medium">
        <color indexed="64"/>
      </top>
      <bottom style="hair">
        <color indexed="64"/>
      </bottom>
      <diagonal/>
    </border>
    <border>
      <left/>
      <right style="medium">
        <color indexed="64"/>
      </right>
      <top style="medium">
        <color indexed="64"/>
      </top>
      <bottom style="hair">
        <color indexed="64"/>
      </bottom>
      <diagonal/>
    </border>
    <border diagonalUp="1">
      <left style="thin">
        <color indexed="64"/>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left/>
      <right style="thin">
        <color indexed="64"/>
      </right>
      <top style="medium">
        <color indexed="64"/>
      </top>
      <bottom style="medium">
        <color indexed="64"/>
      </bottom>
      <diagonal/>
    </border>
    <border>
      <left/>
      <right style="medium">
        <color indexed="64"/>
      </right>
      <top/>
      <bottom style="hair">
        <color indexed="64"/>
      </bottom>
      <diagonal/>
    </border>
    <border>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8"/>
      </right>
      <top style="thin">
        <color indexed="64"/>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style="thin">
        <color indexed="64"/>
      </top>
      <bottom/>
      <diagonal/>
    </border>
    <border>
      <left style="hair">
        <color indexed="64"/>
      </left>
      <right style="thin">
        <color indexed="64"/>
      </right>
      <top style="hair">
        <color indexed="64"/>
      </top>
      <bottom style="thin">
        <color indexed="64"/>
      </bottom>
      <diagonal/>
    </border>
    <border>
      <left/>
      <right style="thin">
        <color indexed="8"/>
      </right>
      <top/>
      <bottom style="thin">
        <color indexed="64"/>
      </bottom>
      <diagonal/>
    </border>
    <border>
      <left style="thin">
        <color indexed="8"/>
      </left>
      <right/>
      <top/>
      <bottom/>
      <diagonal/>
    </border>
    <border>
      <left/>
      <right style="thin">
        <color indexed="8"/>
      </right>
      <top/>
      <bottom/>
      <diagonal/>
    </border>
    <border>
      <left style="thin">
        <color indexed="8"/>
      </left>
      <right/>
      <top/>
      <bottom style="thin">
        <color indexed="64"/>
      </bottom>
      <diagonal/>
    </border>
    <border>
      <left style="hair">
        <color indexed="64"/>
      </left>
      <right style="medium">
        <color indexed="64"/>
      </right>
      <top style="hair">
        <color indexed="64"/>
      </top>
      <bottom style="thin">
        <color indexed="64"/>
      </bottom>
      <diagonal/>
    </border>
    <border>
      <left/>
      <right style="hair">
        <color indexed="64"/>
      </right>
      <top style="thin">
        <color indexed="64"/>
      </top>
      <bottom style="hair">
        <color indexed="64"/>
      </bottom>
      <diagonal/>
    </border>
    <border>
      <left/>
      <right style="thin">
        <color indexed="8"/>
      </right>
      <top style="thin">
        <color indexed="64"/>
      </top>
      <bottom style="hair">
        <color indexed="64"/>
      </bottom>
      <diagonal/>
    </border>
    <border>
      <left/>
      <right style="thin">
        <color indexed="8"/>
      </right>
      <top style="thin">
        <color indexed="8"/>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8"/>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right style="thin">
        <color indexed="8"/>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style="thin">
        <color indexed="64"/>
      </bottom>
      <diagonal/>
    </border>
  </borders>
  <cellStyleXfs count="12">
    <xf numFmtId="0" fontId="0" fillId="0" borderId="0">
      <alignment vertical="center"/>
    </xf>
    <xf numFmtId="0" fontId="6" fillId="0" borderId="0"/>
    <xf numFmtId="38" fontId="7"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0" fontId="10" fillId="0" borderId="0"/>
    <xf numFmtId="0" fontId="3"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0" fontId="10" fillId="0" borderId="0" applyProtection="0"/>
  </cellStyleXfs>
  <cellXfs count="922">
    <xf numFmtId="0" fontId="0" fillId="0" borderId="0" xfId="0">
      <alignment vertical="center"/>
    </xf>
    <xf numFmtId="0" fontId="12" fillId="0" borderId="0" xfId="1" applyFont="1" applyAlignment="1">
      <alignment horizontal="left" vertical="top" wrapText="1"/>
    </xf>
    <xf numFmtId="0" fontId="13" fillId="2" borderId="0" xfId="1" applyFont="1" applyFill="1" applyAlignment="1">
      <alignment horizontal="left" vertical="center"/>
    </xf>
    <xf numFmtId="0" fontId="14" fillId="2" borderId="0" xfId="1" applyFont="1" applyFill="1" applyAlignment="1">
      <alignment horizontal="left" vertical="top" wrapText="1"/>
    </xf>
    <xf numFmtId="0" fontId="15" fillId="2" borderId="4" xfId="1" applyFont="1" applyFill="1" applyBorder="1" applyAlignment="1">
      <alignment horizontal="distributed" vertical="center"/>
    </xf>
    <xf numFmtId="0" fontId="15" fillId="2" borderId="0" xfId="1" applyFont="1" applyFill="1" applyAlignment="1">
      <alignment horizontal="center" vertical="center" wrapText="1"/>
    </xf>
    <xf numFmtId="3" fontId="14" fillId="0" borderId="6" xfId="1" applyNumberFormat="1" applyFont="1" applyBorder="1" applyAlignment="1">
      <alignment horizontal="right" vertical="center" wrapText="1"/>
    </xf>
    <xf numFmtId="0" fontId="14" fillId="0" borderId="0" xfId="1" applyFont="1" applyAlignment="1">
      <alignment horizontal="right" vertical="center" wrapText="1"/>
    </xf>
    <xf numFmtId="3" fontId="14" fillId="0" borderId="0" xfId="1" applyNumberFormat="1" applyFont="1" applyAlignment="1">
      <alignment horizontal="right" vertical="center" wrapText="1"/>
    </xf>
    <xf numFmtId="3" fontId="14" fillId="3" borderId="5" xfId="1" applyNumberFormat="1" applyFont="1" applyFill="1" applyBorder="1" applyAlignment="1">
      <alignment horizontal="right" vertical="center" wrapText="1"/>
    </xf>
    <xf numFmtId="3" fontId="12" fillId="0" borderId="0" xfId="1" applyNumberFormat="1" applyFont="1" applyAlignment="1">
      <alignment horizontal="left" vertical="top" wrapText="1"/>
    </xf>
    <xf numFmtId="3" fontId="14" fillId="3" borderId="1" xfId="0" applyNumberFormat="1" applyFont="1" applyFill="1" applyBorder="1" applyAlignment="1" applyProtection="1">
      <alignment horizontal="right" vertical="center" wrapText="1"/>
      <protection locked="0"/>
    </xf>
    <xf numFmtId="38" fontId="14" fillId="3" borderId="1" xfId="2" applyFont="1" applyFill="1" applyBorder="1" applyAlignment="1" applyProtection="1">
      <alignment horizontal="right" vertical="center" wrapText="1"/>
      <protection locked="0"/>
    </xf>
    <xf numFmtId="0" fontId="14" fillId="0" borderId="19" xfId="1" applyFont="1" applyBorder="1" applyAlignment="1">
      <alignment horizontal="center" vertical="center" wrapText="1"/>
    </xf>
    <xf numFmtId="0" fontId="14" fillId="0" borderId="20" xfId="1" applyFont="1" applyBorder="1" applyAlignment="1">
      <alignment horizontal="center" vertical="center" wrapText="1"/>
    </xf>
    <xf numFmtId="0" fontId="19" fillId="0" borderId="0" xfId="1" applyFont="1" applyAlignment="1">
      <alignment horizontal="left" vertical="top"/>
    </xf>
    <xf numFmtId="0" fontId="20" fillId="0" borderId="0" xfId="1" applyFont="1" applyAlignment="1">
      <alignment horizontal="left" vertical="top"/>
    </xf>
    <xf numFmtId="3" fontId="14" fillId="0" borderId="44" xfId="1" applyNumberFormat="1" applyFont="1" applyBorder="1" applyAlignment="1">
      <alignment horizontal="right" vertical="center" wrapText="1"/>
    </xf>
    <xf numFmtId="12" fontId="19" fillId="0" borderId="0" xfId="1" applyNumberFormat="1" applyFont="1" applyAlignment="1">
      <alignment horizontal="left" vertical="top"/>
    </xf>
    <xf numFmtId="0" fontId="17" fillId="0" borderId="0" xfId="1" applyFont="1" applyAlignment="1">
      <alignment horizontal="left" vertical="top" wrapText="1"/>
    </xf>
    <xf numFmtId="0" fontId="23" fillId="0" borderId="0" xfId="0" applyFont="1">
      <alignment vertical="center"/>
    </xf>
    <xf numFmtId="0" fontId="0" fillId="0" borderId="0" xfId="0" applyAlignment="1">
      <alignment horizontal="right" vertical="center"/>
    </xf>
    <xf numFmtId="0" fontId="24" fillId="0" borderId="0" xfId="0" applyFont="1" applyAlignment="1">
      <alignment vertical="top"/>
    </xf>
    <xf numFmtId="0" fontId="24" fillId="0" borderId="0" xfId="0" applyFont="1" applyAlignment="1">
      <alignment vertical="center"/>
    </xf>
    <xf numFmtId="0" fontId="0" fillId="0" borderId="0" xfId="0" applyAlignment="1">
      <alignment vertical="top"/>
    </xf>
    <xf numFmtId="0" fontId="24" fillId="0" borderId="0" xfId="0" applyFont="1" applyAlignment="1">
      <alignment vertical="top"/>
    </xf>
    <xf numFmtId="0" fontId="0" fillId="0" borderId="0" xfId="0" applyBorder="1" applyAlignment="1">
      <alignment vertical="top" wrapText="1"/>
    </xf>
    <xf numFmtId="0" fontId="24" fillId="0" borderId="43" xfId="0" applyFont="1" applyBorder="1" applyAlignment="1">
      <alignment vertical="top" wrapText="1"/>
    </xf>
    <xf numFmtId="0" fontId="0" fillId="0" borderId="43" xfId="0" applyBorder="1">
      <alignment vertical="center"/>
    </xf>
    <xf numFmtId="0" fontId="24" fillId="0" borderId="12" xfId="0" applyFont="1" applyBorder="1" applyAlignment="1">
      <alignment vertical="top"/>
    </xf>
    <xf numFmtId="0" fontId="0" fillId="0" borderId="0" xfId="0" applyBorder="1" applyAlignment="1">
      <alignment vertical="top" wrapText="1"/>
    </xf>
    <xf numFmtId="12" fontId="23" fillId="0" borderId="0" xfId="0" applyNumberFormat="1" applyFont="1">
      <alignment vertical="center"/>
    </xf>
    <xf numFmtId="0" fontId="0" fillId="3" borderId="0" xfId="0" applyFill="1" applyAlignment="1" applyProtection="1">
      <alignment horizontal="right" vertical="center"/>
      <protection locked="0"/>
    </xf>
    <xf numFmtId="0" fontId="24" fillId="0" borderId="67" xfId="0" applyFont="1" applyBorder="1" applyAlignment="1">
      <alignment horizontal="center" vertical="center" wrapText="1"/>
    </xf>
    <xf numFmtId="0" fontId="24" fillId="0" borderId="12" xfId="0" applyFont="1" applyBorder="1" applyAlignment="1">
      <alignment vertical="top" wrapText="1"/>
    </xf>
    <xf numFmtId="0" fontId="24" fillId="0" borderId="12" xfId="0" applyFont="1" applyBorder="1" applyAlignment="1">
      <alignment vertical="top"/>
    </xf>
    <xf numFmtId="0" fontId="0" fillId="0" borderId="0" xfId="0" applyBorder="1" applyProtection="1">
      <alignment vertical="center"/>
      <protection locked="0"/>
    </xf>
    <xf numFmtId="0" fontId="0" fillId="0" borderId="0" xfId="0" applyBorder="1" applyAlignment="1">
      <alignment horizontal="center" vertical="center" wrapText="1"/>
    </xf>
    <xf numFmtId="0" fontId="0" fillId="0" borderId="0" xfId="0" applyBorder="1" applyAlignment="1">
      <alignment horizontal="left" vertical="center"/>
    </xf>
    <xf numFmtId="0" fontId="0" fillId="0" borderId="98" xfId="0" applyBorder="1" applyAlignment="1" applyProtection="1">
      <alignment vertical="center" wrapText="1"/>
      <protection locked="0"/>
    </xf>
    <xf numFmtId="0" fontId="0" fillId="3" borderId="39" xfId="0" applyFill="1" applyBorder="1" applyAlignment="1">
      <alignment horizontal="center" vertical="top" wrapText="1"/>
    </xf>
    <xf numFmtId="0" fontId="0" fillId="0" borderId="10" xfId="0" applyBorder="1">
      <alignment vertical="center"/>
    </xf>
    <xf numFmtId="0" fontId="0" fillId="0" borderId="12" xfId="0" applyBorder="1">
      <alignment vertical="center"/>
    </xf>
    <xf numFmtId="0" fontId="0" fillId="0" borderId="13" xfId="0" applyBorder="1">
      <alignment vertical="center"/>
    </xf>
    <xf numFmtId="0" fontId="0" fillId="0" borderId="11" xfId="0" applyBorder="1" applyAlignment="1">
      <alignment horizontal="center" vertical="center"/>
    </xf>
    <xf numFmtId="0" fontId="0" fillId="0" borderId="9" xfId="0" applyBorder="1">
      <alignment vertical="center"/>
    </xf>
    <xf numFmtId="0" fontId="0" fillId="0" borderId="92" xfId="0" applyBorder="1" applyAlignment="1">
      <alignment horizontal="center" vertical="center"/>
    </xf>
    <xf numFmtId="0" fontId="0" fillId="0" borderId="7" xfId="0" applyBorder="1" applyAlignment="1">
      <alignment horizontal="center" vertical="center"/>
    </xf>
    <xf numFmtId="0" fontId="0" fillId="0" borderId="93" xfId="0" applyBorder="1" applyAlignment="1">
      <alignment horizontal="center" vertical="center"/>
    </xf>
    <xf numFmtId="0" fontId="0" fillId="0" borderId="47" xfId="0" applyBorder="1" applyAlignment="1">
      <alignment horizontal="center" vertical="center"/>
    </xf>
    <xf numFmtId="0" fontId="0" fillId="0" borderId="7" xfId="0" applyBorder="1">
      <alignment vertical="center"/>
    </xf>
    <xf numFmtId="0" fontId="0" fillId="0" borderId="0" xfId="0" applyAlignment="1">
      <alignment vertical="center" wrapText="1"/>
    </xf>
    <xf numFmtId="0" fontId="0" fillId="0" borderId="41" xfId="0" applyBorder="1">
      <alignment vertical="center"/>
    </xf>
    <xf numFmtId="0" fontId="0" fillId="0" borderId="86" xfId="0" applyBorder="1" applyAlignment="1">
      <alignment horizontal="center" vertical="center" wrapText="1"/>
    </xf>
    <xf numFmtId="0" fontId="30" fillId="0" borderId="0" xfId="0" applyFont="1">
      <alignment vertical="center"/>
    </xf>
    <xf numFmtId="0" fontId="0" fillId="0" borderId="0" xfId="0" applyAlignment="1">
      <alignment horizontal="right" vertical="top"/>
    </xf>
    <xf numFmtId="0" fontId="0" fillId="3" borderId="93" xfId="0" applyFill="1"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0" fontId="31" fillId="0" borderId="0" xfId="0" applyFont="1">
      <alignment vertical="center"/>
    </xf>
    <xf numFmtId="0" fontId="29" fillId="0" borderId="39" xfId="8" applyFont="1" applyBorder="1" applyAlignment="1">
      <alignment horizontal="center" vertical="center"/>
    </xf>
    <xf numFmtId="0" fontId="29" fillId="0" borderId="39" xfId="8" applyFont="1" applyBorder="1" applyAlignment="1">
      <alignment horizontal="center" vertical="center" wrapText="1"/>
    </xf>
    <xf numFmtId="0" fontId="29" fillId="0" borderId="41" xfId="8" applyFont="1" applyBorder="1" applyAlignment="1">
      <alignment horizontal="center" vertical="center"/>
    </xf>
    <xf numFmtId="0" fontId="29" fillId="5" borderId="86" xfId="8" applyFont="1" applyFill="1" applyBorder="1" applyAlignment="1">
      <alignment horizontal="center" vertical="center" wrapText="1"/>
    </xf>
    <xf numFmtId="0" fontId="29" fillId="5" borderId="86" xfId="8" applyFont="1" applyFill="1" applyBorder="1" applyAlignment="1">
      <alignment horizontal="center" vertical="center"/>
    </xf>
    <xf numFmtId="0" fontId="29" fillId="0" borderId="86" xfId="8" applyFont="1" applyBorder="1" applyAlignment="1">
      <alignment horizontal="center" vertical="center"/>
    </xf>
    <xf numFmtId="0" fontId="29" fillId="7" borderId="92" xfId="8" applyFont="1" applyFill="1" applyBorder="1" applyAlignment="1">
      <alignment horizontal="center" vertical="center" wrapText="1"/>
    </xf>
    <xf numFmtId="0" fontId="2" fillId="0" borderId="0" xfId="8">
      <alignment vertical="center"/>
    </xf>
    <xf numFmtId="0" fontId="29" fillId="8" borderId="92" xfId="8" applyFont="1" applyFill="1" applyBorder="1" applyAlignment="1">
      <alignment vertical="center" wrapText="1"/>
    </xf>
    <xf numFmtId="0" fontId="29" fillId="0" borderId="92" xfId="8" applyFont="1" applyBorder="1" applyAlignment="1">
      <alignment vertical="center" wrapText="1"/>
    </xf>
    <xf numFmtId="0" fontId="29" fillId="0" borderId="92" xfId="8" applyFont="1" applyBorder="1" applyAlignment="1">
      <alignment horizontal="center" vertical="center" wrapText="1"/>
    </xf>
    <xf numFmtId="0" fontId="29" fillId="0" borderId="11" xfId="8" applyFont="1" applyBorder="1" applyAlignment="1">
      <alignment horizontal="center" vertical="center"/>
    </xf>
    <xf numFmtId="0" fontId="29" fillId="0" borderId="11" xfId="8" applyFont="1" applyBorder="1" applyAlignment="1">
      <alignment horizontal="center" vertical="center" wrapText="1"/>
    </xf>
    <xf numFmtId="0" fontId="33" fillId="0" borderId="92" xfId="8" applyFont="1" applyBorder="1" applyAlignment="1">
      <alignment horizontal="center" vertical="center"/>
    </xf>
    <xf numFmtId="0" fontId="33" fillId="0" borderId="12" xfId="8" applyFont="1" applyBorder="1" applyAlignment="1">
      <alignment horizontal="center" vertical="center"/>
    </xf>
    <xf numFmtId="0" fontId="33" fillId="0" borderId="92" xfId="8" applyFont="1" applyBorder="1" applyAlignment="1">
      <alignment horizontal="center" vertical="center" wrapText="1"/>
    </xf>
    <xf numFmtId="0" fontId="29" fillId="0" borderId="92" xfId="8" applyFont="1" applyBorder="1" applyAlignment="1">
      <alignment horizontal="center" vertical="center"/>
    </xf>
    <xf numFmtId="0" fontId="29" fillId="5" borderId="92" xfId="8" applyFont="1" applyFill="1" applyBorder="1" applyAlignment="1">
      <alignment horizontal="center" vertical="center" wrapText="1"/>
    </xf>
    <xf numFmtId="0" fontId="29" fillId="5" borderId="92" xfId="8" applyFont="1" applyFill="1" applyBorder="1" applyAlignment="1">
      <alignment vertical="center" wrapText="1"/>
    </xf>
    <xf numFmtId="0" fontId="29" fillId="0" borderId="93" xfId="8" applyFont="1" applyBorder="1" applyAlignment="1">
      <alignment horizontal="center" vertical="center" wrapText="1"/>
    </xf>
    <xf numFmtId="0" fontId="29" fillId="8" borderId="11" xfId="8" applyFont="1" applyFill="1" applyBorder="1" applyAlignment="1">
      <alignment horizontal="center" vertical="center" wrapText="1"/>
    </xf>
    <xf numFmtId="0" fontId="33" fillId="8" borderId="11" xfId="8" applyFont="1" applyFill="1" applyBorder="1" applyAlignment="1">
      <alignment horizontal="center" vertical="center" wrapText="1"/>
    </xf>
    <xf numFmtId="0" fontId="33" fillId="0" borderId="11" xfId="8" applyFont="1" applyBorder="1" applyAlignment="1">
      <alignment horizontal="center" vertical="center" wrapText="1"/>
    </xf>
    <xf numFmtId="0" fontId="35" fillId="0" borderId="47" xfId="8" applyFont="1" applyBorder="1" applyAlignment="1">
      <alignment horizontal="center" vertical="center" wrapText="1" shrinkToFit="1"/>
    </xf>
    <xf numFmtId="0" fontId="35" fillId="0" borderId="47" xfId="8" applyFont="1" applyBorder="1" applyAlignment="1">
      <alignment horizontal="center" vertical="center" wrapText="1"/>
    </xf>
    <xf numFmtId="0" fontId="29" fillId="7" borderId="47" xfId="8" applyFont="1" applyFill="1" applyBorder="1" applyAlignment="1">
      <alignment horizontal="center" vertical="center" wrapText="1"/>
    </xf>
    <xf numFmtId="0" fontId="7" fillId="0" borderId="47" xfId="8" applyFont="1" applyBorder="1" applyAlignment="1">
      <alignment horizontal="center" vertical="center" wrapText="1"/>
    </xf>
    <xf numFmtId="0" fontId="7" fillId="4" borderId="47" xfId="8" applyFont="1" applyFill="1" applyBorder="1" applyAlignment="1">
      <alignment horizontal="center" vertical="center" wrapText="1"/>
    </xf>
    <xf numFmtId="0" fontId="0" fillId="0" borderId="86" xfId="0" applyBorder="1">
      <alignment vertical="center"/>
    </xf>
    <xf numFmtId="38" fontId="0" fillId="0" borderId="86" xfId="0" applyNumberFormat="1" applyBorder="1">
      <alignment vertical="center"/>
    </xf>
    <xf numFmtId="3" fontId="0" fillId="0" borderId="86" xfId="0" applyNumberFormat="1" applyBorder="1">
      <alignment vertical="center"/>
    </xf>
    <xf numFmtId="12" fontId="0" fillId="0" borderId="86" xfId="0" applyNumberFormat="1" applyBorder="1">
      <alignment vertical="center"/>
    </xf>
    <xf numFmtId="0" fontId="0" fillId="0" borderId="94" xfId="0" applyBorder="1">
      <alignment vertical="center"/>
    </xf>
    <xf numFmtId="0" fontId="24" fillId="0" borderId="0" xfId="0" applyFont="1" applyBorder="1" applyAlignment="1">
      <alignment vertical="top"/>
    </xf>
    <xf numFmtId="0" fontId="24" fillId="0" borderId="47" xfId="0" applyFont="1" applyBorder="1" applyAlignment="1">
      <alignment vertical="top"/>
    </xf>
    <xf numFmtId="0" fontId="24" fillId="0" borderId="43" xfId="0" applyFont="1" applyBorder="1" applyAlignment="1">
      <alignment vertical="top"/>
    </xf>
    <xf numFmtId="0" fontId="24" fillId="0" borderId="9" xfId="0" applyFont="1" applyBorder="1" applyAlignment="1">
      <alignment vertical="top"/>
    </xf>
    <xf numFmtId="0" fontId="24" fillId="0" borderId="10" xfId="0" applyFont="1" applyBorder="1" applyAlignment="1">
      <alignment vertical="top"/>
    </xf>
    <xf numFmtId="0" fontId="24" fillId="0" borderId="8" xfId="0" applyFont="1" applyBorder="1" applyAlignment="1">
      <alignment vertical="top"/>
    </xf>
    <xf numFmtId="0" fontId="24" fillId="0" borderId="12" xfId="0" applyFont="1" applyBorder="1" applyAlignment="1">
      <alignment vertical="top"/>
    </xf>
    <xf numFmtId="0" fontId="0" fillId="0" borderId="0" xfId="0" applyBorder="1" applyAlignment="1" applyProtection="1">
      <alignment horizontal="left" vertical="top" wrapText="1"/>
      <protection locked="0"/>
    </xf>
    <xf numFmtId="0" fontId="24" fillId="0" borderId="0" xfId="0" applyFont="1" applyBorder="1">
      <alignment vertical="center"/>
    </xf>
    <xf numFmtId="0" fontId="12" fillId="0" borderId="0" xfId="1" applyFont="1" applyAlignment="1">
      <alignment horizontal="left" vertical="top"/>
    </xf>
    <xf numFmtId="0" fontId="37" fillId="0" borderId="0" xfId="1" applyFont="1" applyAlignment="1">
      <alignment horizontal="left" vertical="top" wrapText="1"/>
    </xf>
    <xf numFmtId="12" fontId="15" fillId="0" borderId="4" xfId="1" quotePrefix="1" applyNumberFormat="1" applyFont="1" applyBorder="1" applyAlignment="1">
      <alignment horizontal="center" vertical="center" wrapText="1"/>
    </xf>
    <xf numFmtId="0" fontId="21" fillId="0" borderId="0" xfId="1" applyFont="1" applyAlignment="1">
      <alignment horizontal="center" vertical="center"/>
    </xf>
    <xf numFmtId="0" fontId="15" fillId="2" borderId="0" xfId="1" applyFont="1" applyFill="1" applyAlignment="1">
      <alignment horizontal="distributed" vertical="center"/>
    </xf>
    <xf numFmtId="0" fontId="15" fillId="2" borderId="0" xfId="1" applyFont="1" applyFill="1" applyAlignment="1">
      <alignment horizontal="left" vertical="center" wrapText="1"/>
    </xf>
    <xf numFmtId="12" fontId="15" fillId="0" borderId="0" xfId="1" quotePrefix="1" applyNumberFormat="1" applyFont="1" applyAlignment="1">
      <alignment horizontal="left" vertical="center" wrapText="1"/>
    </xf>
    <xf numFmtId="12" fontId="37" fillId="0" borderId="0" xfId="1" quotePrefix="1" applyNumberFormat="1" applyFont="1" applyAlignment="1">
      <alignment horizontal="left" vertical="center" wrapText="1"/>
    </xf>
    <xf numFmtId="12" fontId="20" fillId="0" borderId="0" xfId="1" quotePrefix="1" applyNumberFormat="1" applyFont="1" applyAlignment="1">
      <alignment horizontal="left" vertical="center"/>
    </xf>
    <xf numFmtId="0" fontId="15" fillId="2" borderId="0" xfId="1" applyFont="1" applyFill="1" applyAlignment="1">
      <alignment vertical="center" wrapText="1"/>
    </xf>
    <xf numFmtId="12" fontId="12" fillId="0" borderId="0" xfId="1" quotePrefix="1" applyNumberFormat="1" applyFont="1" applyAlignment="1">
      <alignment horizontal="left" vertical="top" wrapText="1"/>
    </xf>
    <xf numFmtId="0" fontId="22" fillId="0" borderId="0" xfId="1" applyFont="1" applyAlignment="1">
      <alignment horizontal="center" vertical="center"/>
    </xf>
    <xf numFmtId="0" fontId="18" fillId="0" borderId="4" xfId="1" applyFont="1" applyBorder="1" applyAlignment="1">
      <alignment horizontal="center" vertical="center"/>
    </xf>
    <xf numFmtId="0" fontId="18" fillId="0" borderId="4" xfId="1" applyFont="1" applyBorder="1" applyAlignment="1">
      <alignment horizontal="left" vertical="center" wrapText="1"/>
    </xf>
    <xf numFmtId="0" fontId="15" fillId="2" borderId="0" xfId="1" applyFont="1" applyFill="1" applyAlignment="1">
      <alignment horizontal="center" vertical="center"/>
    </xf>
    <xf numFmtId="0" fontId="15" fillId="0" borderId="68" xfId="1" applyFont="1" applyBorder="1" applyAlignment="1">
      <alignment horizontal="center" vertical="center" wrapText="1"/>
    </xf>
    <xf numFmtId="0" fontId="15" fillId="0" borderId="68" xfId="1" applyFont="1" applyBorder="1" applyAlignment="1">
      <alignment horizontal="left" vertical="center" wrapText="1" indent="1"/>
    </xf>
    <xf numFmtId="0" fontId="15" fillId="2" borderId="0" xfId="1" applyFont="1" applyFill="1" applyAlignment="1">
      <alignment horizontal="left"/>
    </xf>
    <xf numFmtId="12" fontId="15" fillId="2" borderId="0" xfId="1" quotePrefix="1" applyNumberFormat="1" applyFont="1" applyFill="1" applyAlignment="1">
      <alignment horizontal="left" vertical="center" wrapText="1"/>
    </xf>
    <xf numFmtId="0" fontId="12" fillId="0" borderId="0" xfId="1" quotePrefix="1" applyFont="1" applyAlignment="1">
      <alignment horizontal="left" vertical="top" wrapText="1"/>
    </xf>
    <xf numFmtId="3" fontId="14" fillId="0" borderId="5" xfId="1" applyNumberFormat="1" applyFont="1" applyBorder="1" applyAlignment="1">
      <alignment horizontal="right" vertical="center" wrapText="1"/>
    </xf>
    <xf numFmtId="38" fontId="14" fillId="0" borderId="1" xfId="1" applyNumberFormat="1" applyFont="1" applyBorder="1" applyAlignment="1">
      <alignment horizontal="right" vertical="center" wrapText="1"/>
    </xf>
    <xf numFmtId="3" fontId="14" fillId="0" borderId="1" xfId="1" applyNumberFormat="1" applyFont="1" applyBorder="1" applyAlignment="1">
      <alignment horizontal="right" vertical="center" wrapText="1"/>
    </xf>
    <xf numFmtId="3" fontId="14" fillId="0" borderId="43" xfId="1" applyNumberFormat="1" applyFont="1" applyBorder="1" applyAlignment="1">
      <alignment horizontal="right" vertical="center" wrapText="1"/>
    </xf>
    <xf numFmtId="0" fontId="16" fillId="0" borderId="84" xfId="1" applyFont="1" applyBorder="1" applyAlignment="1">
      <alignment horizontal="right" vertical="top" wrapText="1"/>
    </xf>
    <xf numFmtId="0" fontId="14" fillId="0" borderId="0" xfId="1" applyFont="1" applyAlignment="1">
      <alignment horizontal="left" vertical="center" wrapText="1"/>
    </xf>
    <xf numFmtId="0" fontId="11" fillId="0" borderId="0" xfId="1" applyFont="1" applyAlignment="1">
      <alignment horizontal="left" vertical="center"/>
    </xf>
    <xf numFmtId="0" fontId="14" fillId="0" borderId="0" xfId="1" applyFont="1" applyAlignment="1">
      <alignment horizontal="center" vertical="center" wrapText="1"/>
    </xf>
    <xf numFmtId="0" fontId="14" fillId="0" borderId="0" xfId="1" applyFont="1" applyAlignment="1">
      <alignment horizontal="right" vertical="center" indent="1"/>
    </xf>
    <xf numFmtId="3" fontId="14" fillId="0" borderId="0" xfId="1" applyNumberFormat="1" applyFont="1" applyAlignment="1">
      <alignment horizontal="center" vertical="center" wrapText="1"/>
    </xf>
    <xf numFmtId="0" fontId="14" fillId="0" borderId="2" xfId="1" applyFont="1" applyBorder="1" applyAlignment="1">
      <alignment horizontal="center" vertical="center" wrapText="1"/>
    </xf>
    <xf numFmtId="0" fontId="14" fillId="0" borderId="12" xfId="1" applyFont="1" applyBorder="1" applyAlignment="1">
      <alignment horizontal="center" vertical="center"/>
    </xf>
    <xf numFmtId="0" fontId="14" fillId="0" borderId="13" xfId="1" applyFont="1" applyBorder="1" applyAlignment="1">
      <alignment horizontal="center" vertical="center"/>
    </xf>
    <xf numFmtId="0" fontId="14" fillId="0" borderId="42" xfId="1" applyFont="1" applyBorder="1" applyAlignment="1">
      <alignment horizontal="center" vertical="center"/>
    </xf>
    <xf numFmtId="0" fontId="14" fillId="0" borderId="45" xfId="1" applyFont="1" applyBorder="1" applyAlignment="1">
      <alignment horizontal="center" vertical="center"/>
    </xf>
    <xf numFmtId="0" fontId="14" fillId="0" borderId="81" xfId="1" applyFont="1" applyBorder="1" applyAlignment="1">
      <alignment horizontal="center" vertical="center"/>
    </xf>
    <xf numFmtId="0" fontId="14" fillId="0" borderId="82" xfId="1" applyFont="1" applyBorder="1" applyAlignment="1">
      <alignment horizontal="center" vertical="center"/>
    </xf>
    <xf numFmtId="0" fontId="12" fillId="0" borderId="100" xfId="1" applyFont="1" applyBorder="1" applyAlignment="1">
      <alignment horizontal="center" vertical="center" shrinkToFit="1"/>
    </xf>
    <xf numFmtId="0" fontId="12" fillId="0" borderId="3" xfId="1" applyFont="1" applyBorder="1" applyAlignment="1">
      <alignment horizontal="center" vertical="center" shrinkToFit="1"/>
    </xf>
    <xf numFmtId="0" fontId="14" fillId="0" borderId="100" xfId="1" applyFont="1" applyBorder="1" applyAlignment="1">
      <alignment horizontal="center" vertical="center" shrinkToFit="1"/>
    </xf>
    <xf numFmtId="0" fontId="14" fillId="0" borderId="80" xfId="1" applyFont="1" applyBorder="1" applyAlignment="1">
      <alignment horizontal="center" vertical="center" shrinkToFit="1"/>
    </xf>
    <xf numFmtId="0" fontId="12" fillId="0" borderId="81" xfId="1" applyFont="1" applyBorder="1" applyAlignment="1">
      <alignment horizontal="center" vertical="center" shrinkToFit="1"/>
    </xf>
    <xf numFmtId="0" fontId="12" fillId="0" borderId="18" xfId="1" applyFont="1" applyBorder="1" applyAlignment="1">
      <alignment horizontal="center" vertical="center" shrinkToFit="1"/>
    </xf>
    <xf numFmtId="0" fontId="14" fillId="0" borderId="43" xfId="1" applyFont="1" applyBorder="1" applyAlignment="1">
      <alignment horizontal="center" vertical="center"/>
    </xf>
    <xf numFmtId="0" fontId="14" fillId="0" borderId="0" xfId="1" applyFont="1" applyAlignment="1">
      <alignment horizontal="center" vertical="center"/>
    </xf>
    <xf numFmtId="0" fontId="14" fillId="0" borderId="44" xfId="1" applyFont="1" applyBorder="1" applyAlignment="1">
      <alignment horizontal="center" vertical="center"/>
    </xf>
    <xf numFmtId="0" fontId="11" fillId="0" borderId="0" xfId="0" applyFont="1">
      <alignment vertical="center"/>
    </xf>
    <xf numFmtId="0" fontId="1" fillId="0" borderId="0" xfId="9">
      <alignment vertical="center"/>
    </xf>
    <xf numFmtId="0" fontId="1" fillId="0" borderId="0" xfId="9" applyAlignment="1">
      <alignment horizontal="left" vertical="center"/>
    </xf>
    <xf numFmtId="0" fontId="1" fillId="0" borderId="0" xfId="9" applyAlignment="1">
      <alignment horizontal="center" vertical="center"/>
    </xf>
    <xf numFmtId="38" fontId="0" fillId="0" borderId="0" xfId="10" applyFont="1" applyAlignment="1">
      <alignment horizontal="center" vertical="center"/>
    </xf>
    <xf numFmtId="38" fontId="0" fillId="0" borderId="0" xfId="10" applyFont="1" applyAlignment="1">
      <alignment horizontal="center" vertical="center" shrinkToFit="1"/>
    </xf>
    <xf numFmtId="0" fontId="38" fillId="0" borderId="0" xfId="9" applyFont="1" applyAlignment="1">
      <alignment horizontal="center" vertical="center"/>
    </xf>
    <xf numFmtId="38" fontId="0" fillId="0" borderId="39" xfId="10" applyFont="1" applyBorder="1" applyAlignment="1">
      <alignment horizontal="left" vertical="center" shrinkToFit="1"/>
    </xf>
    <xf numFmtId="38" fontId="0" fillId="0" borderId="86" xfId="10" applyFont="1" applyBorder="1" applyAlignment="1">
      <alignment horizontal="center" vertical="center"/>
    </xf>
    <xf numFmtId="0" fontId="40" fillId="0" borderId="0" xfId="9" applyFont="1" applyAlignment="1">
      <alignment horizontal="left" vertical="center"/>
    </xf>
    <xf numFmtId="38" fontId="0" fillId="0" borderId="39" xfId="10" applyFont="1" applyBorder="1" applyAlignment="1">
      <alignment horizontal="left" vertical="center"/>
    </xf>
    <xf numFmtId="38" fontId="0" fillId="0" borderId="10" xfId="10" applyFont="1" applyBorder="1" applyAlignment="1">
      <alignment horizontal="center" vertical="center" shrinkToFit="1"/>
    </xf>
    <xf numFmtId="0" fontId="25" fillId="0" borderId="0" xfId="9" applyFont="1" applyAlignment="1">
      <alignment horizontal="center" vertical="center"/>
    </xf>
    <xf numFmtId="0" fontId="25" fillId="9" borderId="39" xfId="9" applyFont="1" applyFill="1" applyBorder="1" applyAlignment="1">
      <alignment horizontal="center" vertical="center"/>
    </xf>
    <xf numFmtId="0" fontId="25" fillId="9" borderId="40" xfId="9" applyFont="1" applyFill="1" applyBorder="1" applyAlignment="1">
      <alignment horizontal="center" vertical="center"/>
    </xf>
    <xf numFmtId="0" fontId="25" fillId="9" borderId="41" xfId="9" applyFont="1" applyFill="1" applyBorder="1" applyAlignment="1">
      <alignment horizontal="center" vertical="center"/>
    </xf>
    <xf numFmtId="0" fontId="6" fillId="9" borderId="86" xfId="10" applyNumberFormat="1" applyFont="1" applyFill="1" applyBorder="1" applyAlignment="1">
      <alignment horizontal="center" vertical="center" shrinkToFit="1"/>
    </xf>
    <xf numFmtId="0" fontId="6" fillId="0" borderId="0" xfId="9" applyFont="1" applyAlignment="1">
      <alignment horizontal="center" vertical="center"/>
    </xf>
    <xf numFmtId="0" fontId="6" fillId="9" borderId="86" xfId="10" applyNumberFormat="1" applyFont="1" applyFill="1" applyBorder="1" applyAlignment="1">
      <alignment horizontal="center" vertical="center" wrapText="1" shrinkToFit="1"/>
    </xf>
    <xf numFmtId="0" fontId="36" fillId="0" borderId="86" xfId="9" applyFont="1" applyBorder="1" applyAlignment="1">
      <alignment horizontal="center" vertical="center"/>
    </xf>
    <xf numFmtId="38" fontId="45" fillId="0" borderId="86" xfId="10" applyFont="1" applyBorder="1" applyAlignment="1">
      <alignment horizontal="right" vertical="center" shrinkToFit="1"/>
    </xf>
    <xf numFmtId="38" fontId="45" fillId="0" borderId="86" xfId="10" applyFont="1" applyBorder="1" applyAlignment="1">
      <alignment horizontal="right" vertical="center"/>
    </xf>
    <xf numFmtId="0" fontId="38" fillId="0" borderId="86" xfId="9" applyFont="1" applyBorder="1" applyAlignment="1">
      <alignment horizontal="center" vertical="center"/>
    </xf>
    <xf numFmtId="0" fontId="36" fillId="0" borderId="86" xfId="9" applyFont="1" applyBorder="1" applyAlignment="1">
      <alignment vertical="center" shrinkToFit="1"/>
    </xf>
    <xf numFmtId="0" fontId="36" fillId="0" borderId="86" xfId="9" applyFont="1" applyBorder="1" applyAlignment="1">
      <alignment horizontal="left" vertical="center"/>
    </xf>
    <xf numFmtId="38" fontId="45" fillId="0" borderId="86" xfId="10" applyFont="1" applyBorder="1" applyAlignment="1">
      <alignment horizontal="center" vertical="center"/>
    </xf>
    <xf numFmtId="38" fontId="45" fillId="0" borderId="39" xfId="10" applyFont="1" applyBorder="1" applyAlignment="1">
      <alignment horizontal="center" vertical="center"/>
    </xf>
    <xf numFmtId="38" fontId="45" fillId="0" borderId="39" xfId="2" applyFont="1" applyBorder="1">
      <alignment vertical="center"/>
    </xf>
    <xf numFmtId="38" fontId="45" fillId="0" borderId="86" xfId="10" applyFont="1" applyBorder="1">
      <alignment vertical="center"/>
    </xf>
    <xf numFmtId="38" fontId="45" fillId="0" borderId="41" xfId="10" applyFont="1" applyBorder="1">
      <alignment vertical="center"/>
    </xf>
    <xf numFmtId="0" fontId="45" fillId="0" borderId="41" xfId="9" applyFont="1" applyBorder="1" applyAlignment="1">
      <alignment horizontal="center" vertical="center"/>
    </xf>
    <xf numFmtId="0" fontId="36" fillId="0" borderId="86" xfId="9" applyFont="1" applyBorder="1">
      <alignment vertical="center"/>
    </xf>
    <xf numFmtId="49" fontId="36" fillId="0" borderId="86" xfId="9" applyNumberFormat="1" applyFont="1" applyBorder="1">
      <alignment vertical="center"/>
    </xf>
    <xf numFmtId="0" fontId="45" fillId="0" borderId="86" xfId="9" applyFont="1" applyBorder="1" applyAlignment="1">
      <alignment horizontal="center" vertical="center"/>
    </xf>
    <xf numFmtId="0" fontId="45" fillId="0" borderId="39" xfId="9" applyFont="1" applyBorder="1" applyAlignment="1">
      <alignment horizontal="center" vertical="center"/>
    </xf>
    <xf numFmtId="0" fontId="36" fillId="0" borderId="92" xfId="9" applyFont="1" applyBorder="1" applyAlignment="1">
      <alignment horizontal="center" vertical="center"/>
    </xf>
    <xf numFmtId="0" fontId="36" fillId="0" borderId="101" xfId="9" applyFont="1" applyBorder="1" applyAlignment="1">
      <alignment horizontal="center" vertical="center"/>
    </xf>
    <xf numFmtId="0" fontId="36" fillId="0" borderId="102" xfId="9" applyFont="1" applyBorder="1">
      <alignment vertical="center"/>
    </xf>
    <xf numFmtId="0" fontId="45" fillId="0" borderId="102" xfId="9" applyFont="1" applyBorder="1">
      <alignment vertical="center"/>
    </xf>
    <xf numFmtId="0" fontId="45" fillId="0" borderId="103" xfId="9" applyFont="1" applyBorder="1">
      <alignment vertical="center"/>
    </xf>
    <xf numFmtId="38" fontId="45" fillId="0" borderId="101" xfId="10" applyFont="1" applyBorder="1">
      <alignment vertical="center"/>
    </xf>
    <xf numFmtId="0" fontId="45" fillId="0" borderId="104" xfId="9" applyFont="1" applyBorder="1">
      <alignment vertical="center"/>
    </xf>
    <xf numFmtId="38" fontId="45" fillId="0" borderId="101" xfId="10" applyFont="1" applyBorder="1" applyAlignment="1">
      <alignment horizontal="right" vertical="center" shrinkToFit="1"/>
    </xf>
    <xf numFmtId="38" fontId="45" fillId="0" borderId="101" xfId="10" applyFont="1" applyBorder="1" applyAlignment="1">
      <alignment horizontal="right" vertical="center"/>
    </xf>
    <xf numFmtId="0" fontId="38" fillId="0" borderId="101" xfId="9" applyFont="1" applyBorder="1" applyAlignment="1">
      <alignment horizontal="center" vertical="center"/>
    </xf>
    <xf numFmtId="0" fontId="7" fillId="0" borderId="48" xfId="9" applyFont="1" applyBorder="1">
      <alignment vertical="center"/>
    </xf>
    <xf numFmtId="49" fontId="7" fillId="0" borderId="106" xfId="9" applyNumberFormat="1" applyFont="1" applyBorder="1">
      <alignment vertical="center"/>
    </xf>
    <xf numFmtId="0" fontId="45" fillId="0" borderId="106" xfId="9" applyFont="1" applyBorder="1" applyAlignment="1">
      <alignment horizontal="center" vertical="center"/>
    </xf>
    <xf numFmtId="0" fontId="45" fillId="0" borderId="107" xfId="9" applyFont="1" applyBorder="1" applyAlignment="1">
      <alignment horizontal="center" vertical="center"/>
    </xf>
    <xf numFmtId="0" fontId="45" fillId="0" borderId="107" xfId="9" applyFont="1" applyBorder="1">
      <alignment vertical="center"/>
    </xf>
    <xf numFmtId="38" fontId="45" fillId="0" borderId="48" xfId="10" applyFont="1" applyBorder="1">
      <alignment vertical="center"/>
    </xf>
    <xf numFmtId="38" fontId="45" fillId="0" borderId="14" xfId="10" applyFont="1" applyBorder="1">
      <alignment vertical="center"/>
    </xf>
    <xf numFmtId="38" fontId="45" fillId="0" borderId="7" xfId="10" applyFont="1" applyBorder="1" applyAlignment="1">
      <alignment horizontal="right" vertical="center" shrinkToFit="1"/>
    </xf>
    <xf numFmtId="38" fontId="45" fillId="0" borderId="7" xfId="10" applyFont="1" applyBorder="1" applyAlignment="1">
      <alignment horizontal="right" vertical="center"/>
    </xf>
    <xf numFmtId="0" fontId="38" fillId="0" borderId="7" xfId="9" applyFont="1" applyBorder="1" applyAlignment="1">
      <alignment horizontal="center" vertical="center"/>
    </xf>
    <xf numFmtId="0" fontId="7" fillId="0" borderId="86" xfId="9" applyFont="1" applyBorder="1">
      <alignment vertical="center"/>
    </xf>
    <xf numFmtId="49" fontId="7" fillId="0" borderId="94" xfId="9" applyNumberFormat="1" applyFont="1" applyBorder="1">
      <alignment vertical="center"/>
    </xf>
    <xf numFmtId="0" fontId="45" fillId="0" borderId="94" xfId="9" applyFont="1" applyBorder="1" applyAlignment="1">
      <alignment horizontal="center" vertical="center"/>
    </xf>
    <xf numFmtId="0" fontId="45" fillId="0" borderId="108" xfId="9" applyFont="1" applyBorder="1" applyAlignment="1">
      <alignment horizontal="center" vertical="center"/>
    </xf>
    <xf numFmtId="0" fontId="45" fillId="0" borderId="108" xfId="9" applyFont="1" applyBorder="1">
      <alignment vertical="center"/>
    </xf>
    <xf numFmtId="0" fontId="7" fillId="0" borderId="101" xfId="9" applyFont="1" applyBorder="1">
      <alignment vertical="center"/>
    </xf>
    <xf numFmtId="49" fontId="7" fillId="0" borderId="102" xfId="9" applyNumberFormat="1" applyFont="1" applyBorder="1">
      <alignment vertical="center"/>
    </xf>
    <xf numFmtId="0" fontId="45" fillId="0" borderId="102" xfId="9" applyFont="1" applyBorder="1" applyAlignment="1">
      <alignment horizontal="center" vertical="center"/>
    </xf>
    <xf numFmtId="0" fontId="45" fillId="0" borderId="103" xfId="9" applyFont="1" applyBorder="1" applyAlignment="1">
      <alignment horizontal="center" vertical="center"/>
    </xf>
    <xf numFmtId="38" fontId="45" fillId="0" borderId="109" xfId="10" applyFont="1" applyBorder="1">
      <alignment vertical="center"/>
    </xf>
    <xf numFmtId="0" fontId="36" fillId="0" borderId="110" xfId="9" applyFont="1" applyBorder="1" applyAlignment="1">
      <alignment horizontal="center" vertical="center"/>
    </xf>
    <xf numFmtId="0" fontId="0" fillId="0" borderId="7" xfId="9" applyFont="1" applyBorder="1">
      <alignment vertical="center"/>
    </xf>
    <xf numFmtId="49" fontId="7" fillId="0" borderId="110" xfId="9" applyNumberFormat="1" applyFont="1" applyBorder="1">
      <alignment vertical="center"/>
    </xf>
    <xf numFmtId="0" fontId="45" fillId="0" borderId="110" xfId="9" applyFont="1" applyBorder="1" applyAlignment="1">
      <alignment horizontal="center" vertical="center"/>
    </xf>
    <xf numFmtId="0" fontId="45" fillId="0" borderId="111" xfId="9" applyFont="1" applyBorder="1" applyAlignment="1">
      <alignment horizontal="center" vertical="center"/>
    </xf>
    <xf numFmtId="0" fontId="45" fillId="0" borderId="111" xfId="9" applyFont="1" applyBorder="1">
      <alignment vertical="center"/>
    </xf>
    <xf numFmtId="38" fontId="45" fillId="0" borderId="7" xfId="10" applyFont="1" applyBorder="1">
      <alignment vertical="center"/>
    </xf>
    <xf numFmtId="38" fontId="45" fillId="0" borderId="8" xfId="10" applyFont="1" applyBorder="1">
      <alignment vertical="center"/>
    </xf>
    <xf numFmtId="0" fontId="45" fillId="0" borderId="8" xfId="9" applyFont="1" applyBorder="1">
      <alignment vertical="center"/>
    </xf>
    <xf numFmtId="0" fontId="36" fillId="0" borderId="94" xfId="9" applyFont="1" applyBorder="1" applyAlignment="1">
      <alignment horizontal="center" vertical="center"/>
    </xf>
    <xf numFmtId="0" fontId="0" fillId="0" borderId="86" xfId="9" applyFont="1" applyBorder="1">
      <alignment vertical="center"/>
    </xf>
    <xf numFmtId="0" fontId="36" fillId="0" borderId="101" xfId="9" applyFont="1" applyBorder="1">
      <alignment vertical="center"/>
    </xf>
    <xf numFmtId="0" fontId="45" fillId="0" borderId="101" xfId="9" applyFont="1" applyBorder="1">
      <alignment vertical="center"/>
    </xf>
    <xf numFmtId="0" fontId="7" fillId="0" borderId="9" xfId="9" applyFont="1" applyBorder="1" applyAlignment="1">
      <alignment horizontal="center" vertical="center"/>
    </xf>
    <xf numFmtId="0" fontId="7" fillId="0" borderId="10" xfId="9" applyFont="1" applyBorder="1">
      <alignment vertical="center"/>
    </xf>
    <xf numFmtId="0" fontId="45" fillId="0" borderId="10" xfId="9" applyFont="1" applyBorder="1">
      <alignment vertical="center"/>
    </xf>
    <xf numFmtId="38" fontId="45" fillId="0" borderId="7" xfId="9" applyNumberFormat="1" applyFont="1" applyBorder="1">
      <alignment vertical="center"/>
    </xf>
    <xf numFmtId="0" fontId="45" fillId="0" borderId="7" xfId="9" applyFont="1" applyBorder="1">
      <alignment vertical="center"/>
    </xf>
    <xf numFmtId="38" fontId="45" fillId="4" borderId="7" xfId="10" applyFont="1" applyFill="1" applyBorder="1" applyAlignment="1">
      <alignment horizontal="right" vertical="center" shrinkToFit="1"/>
    </xf>
    <xf numFmtId="0" fontId="7" fillId="0" borderId="0" xfId="9" applyFont="1" applyAlignment="1">
      <alignment horizontal="center" vertical="center"/>
    </xf>
    <xf numFmtId="0" fontId="7" fillId="0" borderId="0" xfId="9" applyFont="1">
      <alignment vertical="center"/>
    </xf>
    <xf numFmtId="0" fontId="45" fillId="0" borderId="0" xfId="9" applyFont="1" applyAlignment="1">
      <alignment horizontal="center" vertical="center"/>
    </xf>
    <xf numFmtId="0" fontId="45" fillId="0" borderId="0" xfId="9" applyFont="1">
      <alignment vertical="center"/>
    </xf>
    <xf numFmtId="38" fontId="45" fillId="0" borderId="0" xfId="10" applyFont="1">
      <alignment vertical="center"/>
    </xf>
    <xf numFmtId="38" fontId="45" fillId="0" borderId="0" xfId="10" applyFont="1" applyAlignment="1">
      <alignment horizontal="right" vertical="center" shrinkToFit="1"/>
    </xf>
    <xf numFmtId="38" fontId="46" fillId="0" borderId="11" xfId="10" applyFont="1" applyBorder="1" applyAlignment="1">
      <alignment horizontal="right" vertical="center" shrinkToFit="1"/>
    </xf>
    <xf numFmtId="38" fontId="7" fillId="0" borderId="11" xfId="10" applyFont="1" applyBorder="1" applyAlignment="1">
      <alignment horizontal="right" vertical="center" shrinkToFit="1"/>
    </xf>
    <xf numFmtId="38" fontId="46" fillId="0" borderId="13" xfId="10" applyFont="1" applyBorder="1" applyAlignment="1">
      <alignment horizontal="right" vertical="center" shrinkToFit="1"/>
    </xf>
    <xf numFmtId="38" fontId="45" fillId="0" borderId="13" xfId="10" applyFont="1" applyBorder="1" applyAlignment="1">
      <alignment horizontal="right" vertical="center"/>
    </xf>
    <xf numFmtId="38" fontId="0" fillId="0" borderId="0" xfId="10" applyFont="1">
      <alignment vertical="center"/>
    </xf>
    <xf numFmtId="38" fontId="0" fillId="0" borderId="0" xfId="10" applyFont="1" applyAlignment="1">
      <alignment horizontal="right" vertical="center" shrinkToFit="1"/>
    </xf>
    <xf numFmtId="38" fontId="46" fillId="0" borderId="0" xfId="10" applyFont="1" applyBorder="1" applyAlignment="1">
      <alignment horizontal="right" vertical="center" shrinkToFit="1"/>
    </xf>
    <xf numFmtId="38" fontId="45" fillId="0" borderId="0" xfId="10" applyFont="1" applyBorder="1" applyAlignment="1">
      <alignment horizontal="right" vertical="center"/>
    </xf>
    <xf numFmtId="0" fontId="27" fillId="0" borderId="0" xfId="9" applyFont="1">
      <alignment vertical="center"/>
    </xf>
    <xf numFmtId="38" fontId="0" fillId="0" borderId="0" xfId="10" applyFont="1" applyBorder="1" applyAlignment="1">
      <alignment horizontal="right" vertical="center"/>
    </xf>
    <xf numFmtId="38" fontId="0" fillId="0" borderId="0" xfId="10" applyFont="1" applyAlignment="1">
      <alignment horizontal="right" vertical="center"/>
    </xf>
    <xf numFmtId="0" fontId="24" fillId="0" borderId="81" xfId="0" applyFont="1" applyBorder="1" applyAlignment="1" applyProtection="1">
      <alignment vertical="center" wrapText="1"/>
      <protection locked="0"/>
    </xf>
    <xf numFmtId="0" fontId="24" fillId="0" borderId="82" xfId="0" applyFont="1" applyBorder="1" applyAlignment="1" applyProtection="1">
      <alignment vertical="center" wrapText="1"/>
      <protection locked="0"/>
    </xf>
    <xf numFmtId="0" fontId="24" fillId="0" borderId="12" xfId="0" applyFont="1" applyBorder="1" applyAlignment="1">
      <alignment horizontal="left" vertical="top" wrapText="1"/>
    </xf>
    <xf numFmtId="0" fontId="23" fillId="0" borderId="0" xfId="0" applyFont="1" applyBorder="1" applyAlignment="1">
      <alignment vertical="center"/>
    </xf>
    <xf numFmtId="0" fontId="23" fillId="0" borderId="47" xfId="0" applyFont="1" applyBorder="1" applyAlignment="1">
      <alignment vertical="center"/>
    </xf>
    <xf numFmtId="0" fontId="0" fillId="0" borderId="43"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7" xfId="0" applyBorder="1" applyAlignment="1" applyProtection="1">
      <alignment vertical="top" wrapText="1"/>
      <protection locked="0"/>
    </xf>
    <xf numFmtId="0" fontId="24" fillId="0" borderId="0" xfId="0" applyFont="1" applyBorder="1" applyAlignment="1" applyProtection="1">
      <alignment vertical="top" wrapText="1"/>
      <protection locked="0"/>
    </xf>
    <xf numFmtId="0" fontId="0" fillId="0" borderId="0" xfId="0" applyBorder="1">
      <alignment vertical="center"/>
    </xf>
    <xf numFmtId="0" fontId="0" fillId="0" borderId="0" xfId="0" applyBorder="1" applyAlignment="1" applyProtection="1">
      <alignment vertical="center"/>
      <protection locked="0"/>
    </xf>
    <xf numFmtId="0" fontId="0" fillId="0" borderId="47" xfId="0" applyBorder="1" applyAlignment="1" applyProtection="1">
      <alignment vertical="center"/>
      <protection locked="0"/>
    </xf>
    <xf numFmtId="0" fontId="24" fillId="0" borderId="0" xfId="0" applyFont="1" applyBorder="1" applyAlignment="1">
      <alignment vertical="top"/>
    </xf>
    <xf numFmtId="0" fontId="24" fillId="0" borderId="47" xfId="0" applyFont="1" applyBorder="1" applyAlignment="1">
      <alignment vertical="top"/>
    </xf>
    <xf numFmtId="0" fontId="24" fillId="0" borderId="0" xfId="0" applyFont="1" applyBorder="1" applyAlignment="1">
      <alignment horizontal="left" vertical="top"/>
    </xf>
    <xf numFmtId="0" fontId="24" fillId="0" borderId="47" xfId="0" applyFont="1" applyBorder="1" applyAlignment="1">
      <alignment horizontal="left" vertical="top"/>
    </xf>
    <xf numFmtId="0" fontId="0" fillId="0" borderId="47" xfId="0" applyBorder="1" applyAlignment="1">
      <alignment horizontal="left" vertical="center"/>
    </xf>
    <xf numFmtId="0" fontId="24" fillId="0" borderId="93" xfId="0" applyFont="1" applyBorder="1" applyAlignment="1">
      <alignment horizontal="left" vertical="top"/>
    </xf>
    <xf numFmtId="0" fontId="0" fillId="3" borderId="96" xfId="0" applyFill="1" applyBorder="1" applyAlignment="1" applyProtection="1">
      <alignment horizontal="left" vertical="top" wrapText="1"/>
      <protection locked="0"/>
    </xf>
    <xf numFmtId="0" fontId="48" fillId="10" borderId="0" xfId="11" applyFont="1" applyFill="1"/>
    <xf numFmtId="0" fontId="49" fillId="10" borderId="0" xfId="11" applyFont="1" applyFill="1"/>
    <xf numFmtId="0" fontId="49" fillId="0" borderId="0" xfId="11" applyFont="1"/>
    <xf numFmtId="0" fontId="49" fillId="10" borderId="4" xfId="11" applyFont="1" applyFill="1" applyBorder="1"/>
    <xf numFmtId="0" fontId="49" fillId="10" borderId="4" xfId="11" applyFont="1" applyFill="1" applyBorder="1" applyAlignment="1">
      <alignment horizontal="center" vertical="center"/>
    </xf>
    <xf numFmtId="0" fontId="49" fillId="10" borderId="116" xfId="11" applyFont="1" applyFill="1" applyBorder="1" applyAlignment="1">
      <alignment horizontal="center" vertical="center"/>
    </xf>
    <xf numFmtId="0" fontId="49" fillId="10" borderId="75" xfId="11" applyFont="1" applyFill="1" applyBorder="1" applyAlignment="1">
      <alignment horizontal="center" vertical="center"/>
    </xf>
    <xf numFmtId="0" fontId="49" fillId="10" borderId="87" xfId="11" applyFont="1" applyFill="1" applyBorder="1" applyAlignment="1">
      <alignment horizontal="center" vertical="center"/>
    </xf>
    <xf numFmtId="0" fontId="49" fillId="10" borderId="75" xfId="11" applyFont="1" applyFill="1" applyBorder="1" applyAlignment="1">
      <alignment vertical="center"/>
    </xf>
    <xf numFmtId="0" fontId="49" fillId="10" borderId="4" xfId="11" applyFont="1" applyFill="1" applyBorder="1" applyAlignment="1">
      <alignment vertical="center"/>
    </xf>
    <xf numFmtId="0" fontId="49" fillId="10" borderId="68" xfId="11" applyFont="1" applyFill="1" applyBorder="1" applyAlignment="1">
      <alignment vertical="center"/>
    </xf>
    <xf numFmtId="0" fontId="49" fillId="10" borderId="68" xfId="11" applyFont="1" applyFill="1" applyBorder="1" applyAlignment="1">
      <alignment horizontal="center" vertical="center"/>
    </xf>
    <xf numFmtId="0" fontId="49" fillId="10" borderId="0" xfId="11" applyFont="1" applyFill="1" applyAlignment="1">
      <alignment vertical="center"/>
    </xf>
    <xf numFmtId="0" fontId="49" fillId="10" borderId="0" xfId="11" applyFont="1" applyFill="1" applyAlignment="1">
      <alignment horizontal="center" vertical="center"/>
    </xf>
    <xf numFmtId="0" fontId="49" fillId="10" borderId="95" xfId="11" applyFont="1" applyFill="1" applyBorder="1" applyAlignment="1">
      <alignment horizontal="center" vertical="center"/>
    </xf>
    <xf numFmtId="0" fontId="49" fillId="10" borderId="91" xfId="11" applyFont="1" applyFill="1" applyBorder="1" applyAlignment="1">
      <alignment horizontal="center" vertical="center"/>
    </xf>
    <xf numFmtId="0" fontId="50" fillId="10" borderId="71" xfId="11" applyFont="1" applyFill="1" applyBorder="1"/>
    <xf numFmtId="0" fontId="49" fillId="10" borderId="68" xfId="11" applyFont="1" applyFill="1" applyBorder="1"/>
    <xf numFmtId="0" fontId="49" fillId="10" borderId="72" xfId="11" applyFont="1" applyFill="1" applyBorder="1" applyAlignment="1">
      <alignment vertical="center"/>
    </xf>
    <xf numFmtId="0" fontId="49" fillId="10" borderId="55" xfId="11" applyFont="1" applyFill="1" applyBorder="1" applyAlignment="1">
      <alignment vertical="center"/>
    </xf>
    <xf numFmtId="0" fontId="49" fillId="10" borderId="72" xfId="11" applyFont="1" applyFill="1" applyBorder="1"/>
    <xf numFmtId="0" fontId="50" fillId="10" borderId="70" xfId="11" applyFont="1" applyFill="1" applyBorder="1"/>
    <xf numFmtId="0" fontId="49" fillId="10" borderId="12" xfId="11" applyFont="1" applyFill="1" applyBorder="1"/>
    <xf numFmtId="0" fontId="49" fillId="10" borderId="13" xfId="11" applyFont="1" applyFill="1" applyBorder="1"/>
    <xf numFmtId="0" fontId="49" fillId="10" borderId="42" xfId="11" applyFont="1" applyFill="1" applyBorder="1"/>
    <xf numFmtId="0" fontId="49" fillId="10" borderId="70" xfId="11" applyFont="1" applyFill="1" applyBorder="1"/>
    <xf numFmtId="0" fontId="49" fillId="10" borderId="119" xfId="11" applyFont="1" applyFill="1" applyBorder="1" applyAlignment="1">
      <alignment vertical="center"/>
    </xf>
    <xf numFmtId="0" fontId="49" fillId="10" borderId="120" xfId="11" applyFont="1" applyFill="1" applyBorder="1" applyAlignment="1">
      <alignment vertical="center"/>
    </xf>
    <xf numFmtId="0" fontId="49" fillId="10" borderId="83" xfId="11" applyFont="1" applyFill="1" applyBorder="1" applyAlignment="1">
      <alignment vertical="center"/>
    </xf>
    <xf numFmtId="0" fontId="49" fillId="10" borderId="121" xfId="11" applyFont="1" applyFill="1" applyBorder="1" applyAlignment="1">
      <alignment vertical="center" wrapText="1"/>
    </xf>
    <xf numFmtId="0" fontId="49" fillId="10" borderId="55" xfId="11" applyFont="1" applyFill="1" applyBorder="1"/>
    <xf numFmtId="0" fontId="49" fillId="10" borderId="70" xfId="11" applyFont="1" applyFill="1" applyBorder="1" applyAlignment="1">
      <alignment horizontal="center" vertical="center"/>
    </xf>
    <xf numFmtId="0" fontId="49" fillId="10" borderId="11" xfId="11" applyFont="1" applyFill="1" applyBorder="1"/>
    <xf numFmtId="0" fontId="49" fillId="10" borderId="12" xfId="11" applyFont="1" applyFill="1" applyBorder="1" applyAlignment="1">
      <alignment horizontal="left" vertical="center"/>
    </xf>
    <xf numFmtId="0" fontId="49" fillId="10" borderId="13" xfId="11" applyFont="1" applyFill="1" applyBorder="1" applyAlignment="1">
      <alignment horizontal="center" vertical="center"/>
    </xf>
    <xf numFmtId="0" fontId="49" fillId="10" borderId="19" xfId="11" applyFont="1" applyFill="1" applyBorder="1" applyAlignment="1">
      <alignment horizontal="center" vertical="center"/>
    </xf>
    <xf numFmtId="0" fontId="49" fillId="10" borderId="136" xfId="11" applyFont="1" applyFill="1" applyBorder="1" applyAlignment="1">
      <alignment horizontal="center"/>
    </xf>
    <xf numFmtId="0" fontId="49" fillId="10" borderId="9" xfId="11" applyFont="1" applyFill="1" applyBorder="1" applyAlignment="1">
      <alignment horizontal="center" vertical="center"/>
    </xf>
    <xf numFmtId="0" fontId="49" fillId="10" borderId="10" xfId="11" applyFont="1" applyFill="1" applyBorder="1" applyAlignment="1">
      <alignment horizontal="center" vertical="center"/>
    </xf>
    <xf numFmtId="0" fontId="49" fillId="10" borderId="141" xfId="11" applyFont="1" applyFill="1" applyBorder="1" applyAlignment="1">
      <alignment horizontal="center"/>
    </xf>
    <xf numFmtId="0" fontId="49" fillId="10" borderId="19" xfId="11" applyFont="1" applyFill="1" applyBorder="1"/>
    <xf numFmtId="0" fontId="50" fillId="0" borderId="71" xfId="11" applyFont="1" applyBorder="1" applyAlignment="1">
      <alignment vertical="center"/>
    </xf>
    <xf numFmtId="0" fontId="49" fillId="0" borderId="68" xfId="11" applyFont="1" applyBorder="1" applyAlignment="1">
      <alignment vertical="center"/>
    </xf>
    <xf numFmtId="0" fontId="49" fillId="0" borderId="68" xfId="11" applyFont="1" applyBorder="1" applyAlignment="1">
      <alignment horizontal="center" vertical="center"/>
    </xf>
    <xf numFmtId="0" fontId="49" fillId="0" borderId="68" xfId="11" applyFont="1" applyBorder="1" applyAlignment="1">
      <alignment vertical="top"/>
    </xf>
    <xf numFmtId="0" fontId="49" fillId="0" borderId="68" xfId="11" applyFont="1" applyBorder="1" applyAlignment="1">
      <alignment horizontal="center"/>
    </xf>
    <xf numFmtId="0" fontId="49" fillId="0" borderId="72" xfId="11" applyFont="1" applyBorder="1" applyAlignment="1">
      <alignment horizontal="center"/>
    </xf>
    <xf numFmtId="0" fontId="48" fillId="0" borderId="0" xfId="11" applyFont="1"/>
    <xf numFmtId="0" fontId="49" fillId="0" borderId="0" xfId="11" applyFont="1" applyAlignment="1">
      <alignment vertical="center"/>
    </xf>
    <xf numFmtId="0" fontId="49" fillId="0" borderId="0" xfId="11" applyFont="1" applyAlignment="1">
      <alignment horizontal="center" vertical="center"/>
    </xf>
    <xf numFmtId="0" fontId="49" fillId="0" borderId="0" xfId="11" applyFont="1" applyAlignment="1">
      <alignment vertical="top"/>
    </xf>
    <xf numFmtId="0" fontId="49" fillId="0" borderId="0" xfId="11" applyFont="1" applyAlignment="1">
      <alignment horizontal="center"/>
    </xf>
    <xf numFmtId="0" fontId="49" fillId="10" borderId="0" xfId="11" applyFont="1" applyFill="1" applyAlignment="1">
      <alignment horizontal="right"/>
    </xf>
    <xf numFmtId="0" fontId="48" fillId="0" borderId="0" xfId="11" applyFont="1" applyAlignment="1">
      <alignment vertical="top"/>
    </xf>
    <xf numFmtId="0" fontId="48" fillId="0" borderId="0" xfId="11" applyFont="1" applyAlignment="1">
      <alignment horizontal="left" vertical="top"/>
    </xf>
    <xf numFmtId="0" fontId="50" fillId="0" borderId="0" xfId="11" applyFont="1" applyAlignment="1">
      <alignment horizontal="left" vertical="top"/>
    </xf>
    <xf numFmtId="0" fontId="49" fillId="0" borderId="0" xfId="11" applyFont="1" applyAlignment="1">
      <alignment horizontal="left" vertical="top"/>
    </xf>
    <xf numFmtId="0" fontId="24" fillId="0" borderId="0" xfId="0" applyFont="1" applyBorder="1" applyAlignment="1">
      <alignment vertical="top"/>
    </xf>
    <xf numFmtId="0" fontId="39" fillId="0" borderId="0" xfId="0" applyFont="1">
      <alignment vertical="center"/>
    </xf>
    <xf numFmtId="0" fontId="24" fillId="0" borderId="81" xfId="0" applyFont="1" applyBorder="1" applyAlignment="1" applyProtection="1">
      <alignment horizontal="center" vertical="center" wrapText="1"/>
    </xf>
    <xf numFmtId="0" fontId="24" fillId="0" borderId="43" xfId="0" applyFont="1" applyBorder="1" applyAlignment="1" applyProtection="1">
      <alignment vertical="top" wrapText="1"/>
      <protection locked="0"/>
    </xf>
    <xf numFmtId="0" fontId="24" fillId="0" borderId="86" xfId="0" applyFont="1" applyBorder="1" applyAlignment="1" applyProtection="1">
      <alignment vertical="top"/>
      <protection locked="0"/>
    </xf>
    <xf numFmtId="0" fontId="49" fillId="10" borderId="75" xfId="11" applyFont="1" applyFill="1" applyBorder="1" applyAlignment="1" applyProtection="1">
      <alignment vertical="center"/>
      <protection locked="0"/>
    </xf>
    <xf numFmtId="0" fontId="49" fillId="10" borderId="84" xfId="11" applyFont="1" applyFill="1" applyBorder="1" applyAlignment="1" applyProtection="1">
      <alignment vertical="center"/>
      <protection locked="0"/>
    </xf>
    <xf numFmtId="0" fontId="49" fillId="10" borderId="85" xfId="11" applyFont="1" applyFill="1" applyBorder="1" applyAlignment="1" applyProtection="1">
      <alignment vertical="center"/>
      <protection locked="0"/>
    </xf>
    <xf numFmtId="0" fontId="49" fillId="10" borderId="46" xfId="11" applyFont="1" applyFill="1" applyBorder="1" applyAlignment="1" applyProtection="1">
      <alignment vertical="center"/>
      <protection locked="0"/>
    </xf>
    <xf numFmtId="0" fontId="49" fillId="10" borderId="45" xfId="11" applyFont="1" applyFill="1" applyBorder="1" applyAlignment="1" applyProtection="1">
      <alignment vertical="top"/>
      <protection locked="0"/>
    </xf>
    <xf numFmtId="0" fontId="49" fillId="10" borderId="81" xfId="11" applyFont="1" applyFill="1" applyBorder="1" applyAlignment="1" applyProtection="1">
      <alignment vertical="top"/>
      <protection locked="0"/>
    </xf>
    <xf numFmtId="0" fontId="49" fillId="10" borderId="18" xfId="11" applyFont="1" applyFill="1" applyBorder="1" applyAlignment="1" applyProtection="1">
      <alignment vertical="top"/>
      <protection locked="0"/>
    </xf>
    <xf numFmtId="0" fontId="49" fillId="10" borderId="1" xfId="11" applyFont="1" applyFill="1" applyBorder="1" applyAlignment="1" applyProtection="1">
      <alignment vertical="top"/>
      <protection locked="0"/>
    </xf>
    <xf numFmtId="0" fontId="49" fillId="10" borderId="5" xfId="11" applyFont="1" applyFill="1" applyBorder="1" applyAlignment="1" applyProtection="1">
      <alignment vertical="top"/>
      <protection locked="0"/>
    </xf>
    <xf numFmtId="0" fontId="49" fillId="10" borderId="130" xfId="11" applyFont="1" applyFill="1" applyBorder="1" applyAlignment="1" applyProtection="1">
      <alignment vertical="top"/>
      <protection locked="0"/>
    </xf>
    <xf numFmtId="0" fontId="49" fillId="10" borderId="125" xfId="11" applyFont="1" applyFill="1" applyBorder="1" applyAlignment="1" applyProtection="1">
      <alignment vertical="top"/>
      <protection locked="0"/>
    </xf>
    <xf numFmtId="0" fontId="49" fillId="10" borderId="126" xfId="11" applyFont="1" applyFill="1" applyBorder="1" applyAlignment="1" applyProtection="1">
      <alignment vertical="top"/>
      <protection locked="0"/>
    </xf>
    <xf numFmtId="0" fontId="49" fillId="10" borderId="123" xfId="11" applyFont="1" applyFill="1" applyBorder="1" applyAlignment="1" applyProtection="1">
      <alignment vertical="center" wrapText="1"/>
      <protection locked="0"/>
    </xf>
    <xf numFmtId="0" fontId="49" fillId="10" borderId="124" xfId="11" applyFont="1" applyFill="1" applyBorder="1" applyAlignment="1" applyProtection="1">
      <alignment vertical="top"/>
      <protection locked="0"/>
    </xf>
    <xf numFmtId="0" fontId="49" fillId="10" borderId="127" xfId="11" applyFont="1" applyFill="1" applyBorder="1" applyAlignment="1" applyProtection="1">
      <alignment vertical="top"/>
      <protection locked="0"/>
    </xf>
    <xf numFmtId="0" fontId="49" fillId="10" borderId="131" xfId="11" applyFont="1" applyFill="1" applyBorder="1" applyAlignment="1" applyProtection="1">
      <alignment vertical="top"/>
      <protection locked="0"/>
    </xf>
    <xf numFmtId="0" fontId="49" fillId="10" borderId="84" xfId="11" applyFont="1" applyFill="1" applyBorder="1" applyAlignment="1" applyProtection="1">
      <alignment horizontal="left" vertical="center"/>
      <protection locked="0"/>
    </xf>
    <xf numFmtId="0" fontId="49" fillId="10" borderId="85" xfId="11" applyFont="1" applyFill="1" applyBorder="1" applyAlignment="1" applyProtection="1">
      <alignment horizontal="left" vertical="center"/>
      <protection locked="0"/>
    </xf>
    <xf numFmtId="0" fontId="49" fillId="10" borderId="46" xfId="11" applyFont="1" applyFill="1" applyBorder="1" applyAlignment="1" applyProtection="1">
      <alignment horizontal="left" vertical="center"/>
      <protection locked="0"/>
    </xf>
    <xf numFmtId="0" fontId="49" fillId="10" borderId="128" xfId="11" applyFont="1" applyFill="1" applyBorder="1" applyAlignment="1" applyProtection="1">
      <alignment vertical="top"/>
      <protection locked="0"/>
    </xf>
    <xf numFmtId="0" fontId="49" fillId="10" borderId="117" xfId="11" applyFont="1" applyFill="1" applyBorder="1" applyAlignment="1" applyProtection="1">
      <alignment vertical="center"/>
      <protection locked="0"/>
    </xf>
    <xf numFmtId="0" fontId="49" fillId="10" borderId="82" xfId="11" applyFont="1" applyFill="1" applyBorder="1" applyAlignment="1" applyProtection="1">
      <alignment vertical="top"/>
      <protection locked="0"/>
    </xf>
    <xf numFmtId="0" fontId="49" fillId="10" borderId="129" xfId="11" applyFont="1" applyFill="1" applyBorder="1" applyAlignment="1" applyProtection="1">
      <alignment vertical="top"/>
      <protection locked="0"/>
    </xf>
    <xf numFmtId="0" fontId="49" fillId="10" borderId="6" xfId="11" applyFont="1" applyFill="1" applyBorder="1" applyAlignment="1" applyProtection="1">
      <alignment vertical="top"/>
      <protection locked="0"/>
    </xf>
    <xf numFmtId="0" fontId="49" fillId="10" borderId="17" xfId="11" applyFont="1" applyFill="1" applyBorder="1" applyAlignment="1" applyProtection="1">
      <alignment horizontal="center" vertical="center"/>
      <protection locked="0"/>
    </xf>
    <xf numFmtId="0" fontId="49" fillId="10" borderId="147" xfId="11" applyFont="1" applyFill="1" applyBorder="1" applyAlignment="1" applyProtection="1">
      <alignment horizontal="center" vertical="center"/>
      <protection locked="0"/>
    </xf>
    <xf numFmtId="0" fontId="49" fillId="10" borderId="151" xfId="11" applyFont="1" applyFill="1" applyBorder="1" applyAlignment="1" applyProtection="1">
      <alignment horizontal="center" vertical="center"/>
      <protection locked="0"/>
    </xf>
    <xf numFmtId="0" fontId="49" fillId="10" borderId="119" xfId="11" applyFont="1" applyFill="1" applyBorder="1" applyAlignment="1" applyProtection="1">
      <alignment vertical="center"/>
      <protection locked="0"/>
    </xf>
    <xf numFmtId="0" fontId="49" fillId="10" borderId="120" xfId="11" applyFont="1" applyFill="1" applyBorder="1" applyAlignment="1" applyProtection="1">
      <alignment vertical="center"/>
      <protection locked="0"/>
    </xf>
    <xf numFmtId="0" fontId="49" fillId="10" borderId="143" xfId="11" applyFont="1" applyFill="1" applyBorder="1" applyAlignment="1" applyProtection="1">
      <alignment vertical="center"/>
      <protection locked="0"/>
    </xf>
    <xf numFmtId="0" fontId="49" fillId="10" borderId="45" xfId="11" applyFont="1" applyFill="1" applyBorder="1" applyAlignment="1" applyProtection="1">
      <alignment vertical="center"/>
      <protection locked="0"/>
    </xf>
    <xf numFmtId="0" fontId="49" fillId="10" borderId="81" xfId="11" applyFont="1" applyFill="1" applyBorder="1" applyAlignment="1" applyProtection="1">
      <alignment vertical="center"/>
      <protection locked="0"/>
    </xf>
    <xf numFmtId="0" fontId="49" fillId="10" borderId="148" xfId="11" applyFont="1" applyFill="1" applyBorder="1" applyAlignment="1" applyProtection="1">
      <alignment vertical="center"/>
      <protection locked="0"/>
    </xf>
    <xf numFmtId="0" fontId="49" fillId="10" borderId="128" xfId="11" applyFont="1" applyFill="1" applyBorder="1" applyAlignment="1" applyProtection="1">
      <alignment vertical="center"/>
      <protection locked="0"/>
    </xf>
    <xf numFmtId="0" fontId="49" fillId="10" borderId="125" xfId="11" applyFont="1" applyFill="1" applyBorder="1" applyAlignment="1" applyProtection="1">
      <alignment vertical="center"/>
      <protection locked="0"/>
    </xf>
    <xf numFmtId="0" fontId="49" fillId="10" borderId="152" xfId="11" applyFont="1" applyFill="1" applyBorder="1" applyAlignment="1" applyProtection="1">
      <alignment vertical="center"/>
      <protection locked="0"/>
    </xf>
    <xf numFmtId="0" fontId="49" fillId="10" borderId="144" xfId="11" applyFont="1" applyFill="1" applyBorder="1" applyAlignment="1" applyProtection="1">
      <alignment vertical="top"/>
      <protection locked="0"/>
    </xf>
    <xf numFmtId="0" fontId="49" fillId="10" borderId="148" xfId="11" applyFont="1" applyFill="1" applyBorder="1" applyAlignment="1" applyProtection="1">
      <alignment vertical="top"/>
      <protection locked="0"/>
    </xf>
    <xf numFmtId="0" fontId="49" fillId="10" borderId="152" xfId="11" applyFont="1" applyFill="1" applyBorder="1" applyAlignment="1" applyProtection="1">
      <alignment vertical="top"/>
      <protection locked="0"/>
    </xf>
    <xf numFmtId="0" fontId="49" fillId="10" borderId="120" xfId="11" applyFont="1" applyFill="1" applyBorder="1" applyAlignment="1" applyProtection="1">
      <alignment vertical="top"/>
      <protection locked="0"/>
    </xf>
    <xf numFmtId="0" fontId="49" fillId="10" borderId="83" xfId="11" applyFont="1" applyFill="1" applyBorder="1" applyAlignment="1" applyProtection="1">
      <alignment vertical="top"/>
      <protection locked="0"/>
    </xf>
    <xf numFmtId="0" fontId="49" fillId="10" borderId="17" xfId="11" applyFont="1" applyFill="1" applyBorder="1" applyAlignment="1" applyProtection="1">
      <alignment horizontal="center"/>
      <protection locked="0"/>
    </xf>
    <xf numFmtId="0" fontId="49" fillId="10" borderId="147" xfId="11" applyFont="1" applyFill="1" applyBorder="1" applyAlignment="1" applyProtection="1">
      <alignment horizontal="center"/>
      <protection locked="0"/>
    </xf>
    <xf numFmtId="0" fontId="49" fillId="10" borderId="151" xfId="11" applyFont="1" applyFill="1" applyBorder="1" applyAlignment="1" applyProtection="1">
      <alignment horizontal="center"/>
      <protection locked="0"/>
    </xf>
    <xf numFmtId="0" fontId="49" fillId="10" borderId="145" xfId="11" applyFont="1" applyFill="1" applyBorder="1" applyAlignment="1" applyProtection="1">
      <alignment horizontal="center"/>
      <protection locked="0"/>
    </xf>
    <xf numFmtId="0" fontId="49" fillId="10" borderId="149" xfId="11" applyFont="1" applyFill="1" applyBorder="1" applyAlignment="1" applyProtection="1">
      <alignment horizontal="center"/>
      <protection locked="0"/>
    </xf>
    <xf numFmtId="0" fontId="49" fillId="10" borderId="153" xfId="11" applyFont="1" applyFill="1" applyBorder="1" applyAlignment="1" applyProtection="1">
      <alignment horizontal="center"/>
      <protection locked="0"/>
    </xf>
    <xf numFmtId="0" fontId="42" fillId="0" borderId="7" xfId="9" applyFont="1" applyBorder="1" applyAlignment="1" applyProtection="1">
      <alignment vertical="center" shrinkToFit="1"/>
      <protection locked="0"/>
    </xf>
    <xf numFmtId="0" fontId="42" fillId="0" borderId="7" xfId="9" applyFont="1" applyBorder="1" applyAlignment="1" applyProtection="1">
      <alignment horizontal="center" vertical="center" shrinkToFit="1"/>
      <protection locked="0"/>
    </xf>
    <xf numFmtId="38" fontId="43" fillId="0" borderId="7" xfId="10" applyFont="1" applyBorder="1" applyAlignment="1" applyProtection="1">
      <alignment horizontal="center" vertical="center"/>
      <protection locked="0"/>
    </xf>
    <xf numFmtId="38" fontId="44" fillId="0" borderId="9" xfId="10" applyFont="1" applyBorder="1" applyAlignment="1" applyProtection="1">
      <alignment horizontal="center" vertical="center"/>
      <protection locked="0"/>
    </xf>
    <xf numFmtId="38" fontId="43" fillId="0" borderId="9" xfId="10" applyFont="1" applyBorder="1" applyProtection="1">
      <alignment vertical="center"/>
      <protection locked="0"/>
    </xf>
    <xf numFmtId="38" fontId="43" fillId="0" borderId="86" xfId="10" applyFont="1" applyBorder="1" applyProtection="1">
      <alignment vertical="center"/>
      <protection locked="0"/>
    </xf>
    <xf numFmtId="38" fontId="43" fillId="0" borderId="41" xfId="10" applyFont="1" applyBorder="1" applyProtection="1">
      <alignment vertical="center"/>
      <protection locked="0"/>
    </xf>
    <xf numFmtId="0" fontId="43" fillId="0" borderId="41" xfId="9" applyFont="1" applyBorder="1" applyProtection="1">
      <alignment vertical="center"/>
      <protection locked="0"/>
    </xf>
    <xf numFmtId="38" fontId="43" fillId="0" borderId="86" xfId="10" applyFont="1" applyBorder="1" applyAlignment="1" applyProtection="1">
      <alignment horizontal="right" vertical="center" shrinkToFit="1"/>
      <protection locked="0"/>
    </xf>
    <xf numFmtId="38" fontId="45" fillId="0" borderId="86" xfId="10" applyFont="1" applyBorder="1" applyAlignment="1" applyProtection="1">
      <alignment horizontal="right" vertical="center" shrinkToFit="1"/>
      <protection locked="0"/>
    </xf>
    <xf numFmtId="0" fontId="42" fillId="0" borderId="86" xfId="9" applyFont="1" applyBorder="1" applyAlignment="1" applyProtection="1">
      <alignment vertical="center" shrinkToFit="1"/>
      <protection locked="0"/>
    </xf>
    <xf numFmtId="0" fontId="42" fillId="0" borderId="86" xfId="9" applyFont="1" applyBorder="1" applyAlignment="1" applyProtection="1">
      <alignment horizontal="center" vertical="center" shrinkToFit="1"/>
      <protection locked="0"/>
    </xf>
    <xf numFmtId="38" fontId="43" fillId="0" borderId="86" xfId="10" applyFont="1" applyBorder="1" applyAlignment="1" applyProtection="1">
      <alignment horizontal="center" vertical="center"/>
      <protection locked="0"/>
    </xf>
    <xf numFmtId="38" fontId="44" fillId="0" borderId="39" xfId="10" applyFont="1" applyBorder="1" applyAlignment="1" applyProtection="1">
      <alignment horizontal="center" vertical="center"/>
      <protection locked="0"/>
    </xf>
    <xf numFmtId="38" fontId="43" fillId="0" borderId="39" xfId="10" applyFont="1" applyBorder="1" applyProtection="1">
      <alignment vertical="center"/>
      <protection locked="0"/>
    </xf>
    <xf numFmtId="38" fontId="43" fillId="0" borderId="39" xfId="10" applyFont="1" applyBorder="1" applyAlignment="1" applyProtection="1">
      <alignment horizontal="center" vertical="center"/>
      <protection locked="0"/>
    </xf>
    <xf numFmtId="0" fontId="36" fillId="0" borderId="86" xfId="9" applyFont="1" applyBorder="1" applyAlignment="1" applyProtection="1">
      <alignment vertical="center" shrinkToFit="1"/>
      <protection locked="0"/>
    </xf>
    <xf numFmtId="0" fontId="36" fillId="0" borderId="86" xfId="9" applyFont="1" applyBorder="1" applyAlignment="1" applyProtection="1">
      <alignment horizontal="left" vertical="center"/>
      <protection locked="0"/>
    </xf>
    <xf numFmtId="38" fontId="45" fillId="0" borderId="86" xfId="10" applyFont="1" applyBorder="1" applyAlignment="1" applyProtection="1">
      <alignment horizontal="center" vertical="center"/>
      <protection locked="0"/>
    </xf>
    <xf numFmtId="38" fontId="45" fillId="0" borderId="39" xfId="10" applyFont="1" applyBorder="1" applyAlignment="1" applyProtection="1">
      <alignment horizontal="center" vertical="center"/>
      <protection locked="0"/>
    </xf>
    <xf numFmtId="38" fontId="45" fillId="0" borderId="39" xfId="2" applyFont="1" applyBorder="1" applyProtection="1">
      <alignment vertical="center"/>
      <protection locked="0"/>
    </xf>
    <xf numFmtId="38" fontId="45" fillId="0" borderId="86" xfId="10" applyFont="1" applyBorder="1" applyProtection="1">
      <alignment vertical="center"/>
      <protection locked="0"/>
    </xf>
    <xf numFmtId="38" fontId="45" fillId="0" borderId="41" xfId="10" applyFont="1" applyBorder="1" applyProtection="1">
      <alignment vertical="center"/>
      <protection locked="0"/>
    </xf>
    <xf numFmtId="0" fontId="45" fillId="0" borderId="41" xfId="9" applyFont="1" applyBorder="1" applyAlignment="1" applyProtection="1">
      <alignment horizontal="center" vertical="center"/>
      <protection locked="0"/>
    </xf>
    <xf numFmtId="0" fontId="36" fillId="0" borderId="92" xfId="9" applyFont="1" applyBorder="1" applyProtection="1">
      <alignment vertical="center"/>
      <protection locked="0"/>
    </xf>
    <xf numFmtId="49" fontId="36" fillId="0" borderId="92" xfId="9" applyNumberFormat="1" applyFont="1" applyBorder="1" applyProtection="1">
      <alignment vertical="center"/>
      <protection locked="0"/>
    </xf>
    <xf numFmtId="0" fontId="45" fillId="0" borderId="92" xfId="9" applyFont="1" applyBorder="1" applyAlignment="1" applyProtection="1">
      <alignment horizontal="center" vertical="center"/>
      <protection locked="0"/>
    </xf>
    <xf numFmtId="0" fontId="45" fillId="0" borderId="12" xfId="9" applyFont="1" applyBorder="1" applyAlignment="1" applyProtection="1">
      <alignment horizontal="center" vertical="center"/>
      <protection locked="0"/>
    </xf>
    <xf numFmtId="38" fontId="45" fillId="0" borderId="12" xfId="2" applyFont="1" applyBorder="1" applyProtection="1">
      <alignment vertical="center"/>
      <protection locked="0"/>
    </xf>
    <xf numFmtId="38" fontId="45" fillId="0" borderId="11" xfId="10" applyFont="1" applyBorder="1" applyProtection="1">
      <alignment vertical="center"/>
      <protection locked="0"/>
    </xf>
    <xf numFmtId="0" fontId="45" fillId="0" borderId="11" xfId="9" applyFont="1" applyBorder="1" applyProtection="1">
      <alignment vertical="center"/>
      <protection locked="0"/>
    </xf>
    <xf numFmtId="38" fontId="45" fillId="0" borderId="92" xfId="10" applyFont="1" applyBorder="1" applyAlignment="1" applyProtection="1">
      <alignment horizontal="right" vertical="center" shrinkToFit="1"/>
      <protection locked="0"/>
    </xf>
    <xf numFmtId="0" fontId="45" fillId="0" borderId="14" xfId="9" applyFont="1" applyBorder="1" applyProtection="1">
      <alignment vertical="center"/>
      <protection locked="0"/>
    </xf>
    <xf numFmtId="38" fontId="45" fillId="0" borderId="48" xfId="10" applyFont="1" applyBorder="1" applyAlignment="1" applyProtection="1">
      <alignment horizontal="right" vertical="center" shrinkToFit="1"/>
      <protection locked="0"/>
    </xf>
    <xf numFmtId="0" fontId="45" fillId="0" borderId="41" xfId="9" applyFont="1" applyBorder="1" applyProtection="1">
      <alignment vertical="center"/>
      <protection locked="0"/>
    </xf>
    <xf numFmtId="0" fontId="45" fillId="0" borderId="109" xfId="9" applyFont="1" applyBorder="1" applyProtection="1">
      <alignment vertical="center"/>
      <protection locked="0"/>
    </xf>
    <xf numFmtId="38" fontId="45" fillId="0" borderId="101" xfId="10" applyFont="1" applyBorder="1" applyAlignment="1" applyProtection="1">
      <alignment horizontal="right" vertical="center" shrinkToFit="1"/>
      <protection locked="0"/>
    </xf>
    <xf numFmtId="0" fontId="45" fillId="0" borderId="8" xfId="9" applyFont="1" applyBorder="1" applyProtection="1">
      <alignment vertical="center"/>
      <protection locked="0"/>
    </xf>
    <xf numFmtId="38" fontId="45" fillId="0" borderId="7" xfId="10" applyFont="1" applyBorder="1" applyAlignment="1" applyProtection="1">
      <alignment horizontal="right" vertical="center" shrinkToFit="1"/>
      <protection locked="0"/>
    </xf>
    <xf numFmtId="3" fontId="14" fillId="3" borderId="5" xfId="1" applyNumberFormat="1" applyFont="1" applyFill="1" applyBorder="1" applyAlignment="1" applyProtection="1">
      <alignment horizontal="right" vertical="center" shrinkToFit="1"/>
      <protection locked="0"/>
    </xf>
    <xf numFmtId="0" fontId="19" fillId="0" borderId="0" xfId="1" applyFont="1" applyAlignment="1">
      <alignment horizontal="left" vertical="top" wrapText="1"/>
    </xf>
    <xf numFmtId="0" fontId="51" fillId="0" borderId="0" xfId="1" applyFont="1" applyAlignment="1">
      <alignment horizontal="left" vertical="top" wrapText="1"/>
    </xf>
    <xf numFmtId="12" fontId="51" fillId="0" borderId="0" xfId="1" quotePrefix="1" applyNumberFormat="1" applyFont="1" applyAlignment="1">
      <alignment horizontal="left" vertical="center" wrapText="1"/>
    </xf>
    <xf numFmtId="12" fontId="17" fillId="0" borderId="0" xfId="1" quotePrefix="1" applyNumberFormat="1" applyFont="1" applyAlignment="1">
      <alignment horizontal="left" vertical="top" wrapText="1"/>
    </xf>
    <xf numFmtId="2" fontId="19" fillId="0" borderId="0" xfId="1" applyNumberFormat="1" applyFont="1" applyAlignment="1">
      <alignment horizontal="left" vertical="top" wrapText="1"/>
    </xf>
    <xf numFmtId="2" fontId="12" fillId="0" borderId="0" xfId="1" applyNumberFormat="1" applyFont="1" applyAlignment="1">
      <alignment horizontal="left" vertical="top" wrapText="1"/>
    </xf>
    <xf numFmtId="0" fontId="17" fillId="0" borderId="0" xfId="1" quotePrefix="1" applyFont="1" applyAlignment="1">
      <alignment horizontal="left" vertical="top" wrapText="1"/>
    </xf>
    <xf numFmtId="0" fontId="14" fillId="0" borderId="154" xfId="1" applyFont="1" applyBorder="1" applyAlignment="1">
      <alignment horizontal="center" vertical="center" wrapText="1"/>
    </xf>
    <xf numFmtId="0" fontId="12" fillId="0" borderId="156" xfId="1" applyFont="1" applyBorder="1" applyAlignment="1">
      <alignment horizontal="center" vertical="center" shrinkToFit="1"/>
    </xf>
    <xf numFmtId="0" fontId="14" fillId="0" borderId="9" xfId="1" applyFont="1" applyBorder="1" applyAlignment="1">
      <alignment horizontal="center" vertical="center"/>
    </xf>
    <xf numFmtId="0" fontId="14" fillId="0" borderId="10" xfId="1" applyFont="1" applyBorder="1" applyAlignment="1">
      <alignment horizontal="center" vertical="center"/>
    </xf>
    <xf numFmtId="0" fontId="14" fillId="0" borderId="159" xfId="1" applyFont="1" applyBorder="1" applyAlignment="1">
      <alignment horizontal="center" vertical="center"/>
    </xf>
    <xf numFmtId="0" fontId="0" fillId="3" borderId="50" xfId="0" applyFill="1" applyBorder="1" applyAlignment="1" applyProtection="1">
      <alignment vertical="top" wrapText="1"/>
      <protection locked="0"/>
    </xf>
    <xf numFmtId="0" fontId="0" fillId="3" borderId="40" xfId="0" applyFill="1" applyBorder="1" applyAlignment="1" applyProtection="1">
      <alignment vertical="top" wrapText="1"/>
      <protection locked="0"/>
    </xf>
    <xf numFmtId="0" fontId="0" fillId="3" borderId="41" xfId="0" applyFill="1" applyBorder="1" applyAlignment="1" applyProtection="1">
      <alignment vertical="top" wrapText="1"/>
      <protection locked="0"/>
    </xf>
    <xf numFmtId="0" fontId="24" fillId="0" borderId="0" xfId="0" applyFont="1" applyAlignment="1">
      <alignment vertical="top" wrapText="1"/>
    </xf>
    <xf numFmtId="0" fontId="0" fillId="3" borderId="39" xfId="0" applyFill="1" applyBorder="1" applyAlignment="1" applyProtection="1">
      <alignment horizontal="left" vertical="top" wrapText="1"/>
      <protection locked="0"/>
    </xf>
    <xf numFmtId="0" fontId="0" fillId="3" borderId="40" xfId="0" applyFill="1" applyBorder="1" applyAlignment="1" applyProtection="1">
      <alignment horizontal="left" vertical="top" wrapText="1"/>
      <protection locked="0"/>
    </xf>
    <xf numFmtId="0" fontId="0" fillId="3" borderId="41" xfId="0" applyFill="1" applyBorder="1" applyAlignment="1" applyProtection="1">
      <alignment horizontal="left" vertical="top" wrapText="1"/>
      <protection locked="0"/>
    </xf>
    <xf numFmtId="0" fontId="0" fillId="3" borderId="97" xfId="0" applyFill="1" applyBorder="1" applyAlignment="1" applyProtection="1">
      <alignment horizontal="left" vertical="top" wrapText="1"/>
      <protection locked="0"/>
    </xf>
    <xf numFmtId="0" fontId="0" fillId="3" borderId="50" xfId="0" applyFill="1" applyBorder="1" applyAlignment="1" applyProtection="1">
      <alignment horizontal="left" vertical="top" wrapText="1"/>
      <protection locked="0"/>
    </xf>
    <xf numFmtId="0" fontId="24" fillId="0" borderId="12" xfId="0" applyFont="1" applyBorder="1" applyAlignment="1">
      <alignment vertical="top" wrapText="1"/>
    </xf>
    <xf numFmtId="0" fontId="24" fillId="0" borderId="13" xfId="0" applyFont="1" applyBorder="1" applyAlignment="1">
      <alignment vertical="top" wrapText="1"/>
    </xf>
    <xf numFmtId="0" fontId="24" fillId="0" borderId="11" xfId="0" applyFont="1" applyBorder="1" applyAlignment="1">
      <alignment vertical="top" wrapText="1"/>
    </xf>
    <xf numFmtId="0" fontId="0" fillId="3" borderId="9" xfId="0" applyFill="1" applyBorder="1" applyAlignment="1" applyProtection="1">
      <alignment horizontal="left" wrapText="1"/>
      <protection locked="0"/>
    </xf>
    <xf numFmtId="0" fontId="0" fillId="3" borderId="10" xfId="0" applyFill="1" applyBorder="1" applyAlignment="1" applyProtection="1">
      <alignment horizontal="left" wrapText="1"/>
      <protection locked="0"/>
    </xf>
    <xf numFmtId="0" fontId="0" fillId="3" borderId="8" xfId="0" applyFill="1" applyBorder="1" applyAlignment="1" applyProtection="1">
      <alignment horizontal="left" wrapText="1"/>
      <protection locked="0"/>
    </xf>
    <xf numFmtId="0" fontId="0" fillId="0" borderId="86" xfId="0" applyBorder="1" applyAlignment="1">
      <alignment horizontal="center" vertical="top" wrapText="1"/>
    </xf>
    <xf numFmtId="0" fontId="0" fillId="0" borderId="10" xfId="0" applyBorder="1">
      <alignment vertical="center"/>
    </xf>
    <xf numFmtId="0" fontId="0" fillId="0" borderId="71" xfId="0" applyBorder="1" applyAlignment="1">
      <alignment vertical="center" wrapText="1"/>
    </xf>
    <xf numFmtId="0" fontId="0" fillId="0" borderId="68" xfId="0" applyBorder="1" applyAlignment="1">
      <alignment vertical="center" wrapText="1"/>
    </xf>
    <xf numFmtId="0" fontId="0" fillId="0" borderId="69" xfId="0" applyBorder="1" applyAlignment="1">
      <alignment vertical="center" wrapText="1"/>
    </xf>
    <xf numFmtId="0" fontId="0" fillId="0" borderId="55" xfId="0" applyBorder="1" applyAlignment="1">
      <alignment vertical="center" wrapText="1"/>
    </xf>
    <xf numFmtId="0" fontId="0" fillId="0" borderId="4" xfId="0" applyBorder="1" applyAlignment="1">
      <alignment vertical="center" wrapText="1"/>
    </xf>
    <xf numFmtId="0" fontId="0" fillId="0" borderId="56" xfId="0" applyBorder="1" applyAlignment="1">
      <alignment vertical="center" wrapText="1"/>
    </xf>
    <xf numFmtId="0" fontId="0" fillId="0" borderId="12"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9" xfId="0" applyBorder="1" applyAlignment="1">
      <alignment horizontal="center" wrapText="1"/>
    </xf>
    <xf numFmtId="0" fontId="0" fillId="0" borderId="10" xfId="0" applyBorder="1" applyAlignment="1">
      <alignment horizontal="center" wrapText="1"/>
    </xf>
    <xf numFmtId="0" fontId="0" fillId="0" borderId="8" xfId="0" applyBorder="1" applyAlignment="1">
      <alignment horizontal="center" wrapText="1"/>
    </xf>
    <xf numFmtId="0" fontId="24" fillId="0" borderId="67" xfId="0" applyFont="1" applyBorder="1">
      <alignment vertical="center"/>
    </xf>
    <xf numFmtId="0" fontId="24" fillId="0" borderId="68" xfId="0" applyFont="1" applyBorder="1">
      <alignment vertical="center"/>
    </xf>
    <xf numFmtId="0" fontId="24" fillId="0" borderId="72" xfId="0" applyFont="1" applyBorder="1">
      <alignment vertical="center"/>
    </xf>
    <xf numFmtId="0" fontId="24" fillId="0" borderId="67" xfId="0" applyFont="1" applyBorder="1" applyAlignment="1">
      <alignment vertical="center" wrapText="1"/>
    </xf>
    <xf numFmtId="0" fontId="24" fillId="0" borderId="68" xfId="0" applyFont="1" applyBorder="1" applyAlignment="1">
      <alignment vertical="center" wrapText="1"/>
    </xf>
    <xf numFmtId="0" fontId="24" fillId="0" borderId="72" xfId="0" applyFont="1" applyBorder="1" applyAlignment="1">
      <alignment vertical="center" wrapText="1"/>
    </xf>
    <xf numFmtId="38" fontId="0" fillId="0" borderId="57" xfId="2" applyFont="1" applyFill="1" applyBorder="1" applyAlignment="1">
      <alignment horizontal="left" vertical="center" wrapText="1"/>
    </xf>
    <xf numFmtId="38" fontId="0" fillId="0" borderId="4" xfId="2" applyFont="1" applyFill="1" applyBorder="1" applyAlignment="1">
      <alignment horizontal="left" vertical="center" wrapText="1"/>
    </xf>
    <xf numFmtId="38" fontId="0" fillId="0" borderId="58" xfId="2" applyFont="1" applyFill="1" applyBorder="1" applyAlignment="1">
      <alignment horizontal="left" vertical="center" wrapText="1"/>
    </xf>
    <xf numFmtId="0" fontId="0" fillId="3" borderId="95" xfId="0" applyFill="1" applyBorder="1" applyProtection="1">
      <alignment vertical="center"/>
      <protection locked="0"/>
    </xf>
    <xf numFmtId="0" fontId="0" fillId="3" borderId="75" xfId="0" applyFill="1" applyBorder="1" applyProtection="1">
      <alignment vertical="center"/>
      <protection locked="0"/>
    </xf>
    <xf numFmtId="0" fontId="0" fillId="3" borderId="74" xfId="0" applyFill="1" applyBorder="1" applyProtection="1">
      <alignment vertical="center"/>
      <protection locked="0"/>
    </xf>
    <xf numFmtId="0" fontId="0" fillId="3" borderId="57" xfId="0" applyFill="1" applyBorder="1" applyAlignment="1" applyProtection="1">
      <alignment horizontal="left" vertical="center" wrapText="1"/>
      <protection locked="0"/>
    </xf>
    <xf numFmtId="0" fontId="0" fillId="3" borderId="4" xfId="0" applyFill="1" applyBorder="1" applyAlignment="1" applyProtection="1">
      <alignment horizontal="left" vertical="center" wrapText="1"/>
      <protection locked="0"/>
    </xf>
    <xf numFmtId="0" fontId="0" fillId="3" borderId="58" xfId="0" applyFill="1" applyBorder="1" applyAlignment="1" applyProtection="1">
      <alignment horizontal="left" vertical="center" wrapText="1"/>
      <protection locked="0"/>
    </xf>
    <xf numFmtId="0" fontId="0" fillId="0" borderId="0" xfId="0" applyAlignment="1">
      <alignment horizontal="center" vertical="center"/>
    </xf>
    <xf numFmtId="0" fontId="27" fillId="0" borderId="0" xfId="0" applyFont="1" applyFill="1" applyAlignment="1" applyProtection="1">
      <alignment horizontal="center" vertical="top" wrapText="1"/>
    </xf>
    <xf numFmtId="0" fontId="0" fillId="0" borderId="0" xfId="0" applyAlignment="1">
      <alignment horizontal="left" vertical="center"/>
    </xf>
    <xf numFmtId="0" fontId="0" fillId="0" borderId="0" xfId="0" applyAlignment="1">
      <alignment horizontal="right" vertical="center"/>
    </xf>
    <xf numFmtId="0" fontId="24" fillId="0" borderId="9" xfId="0" applyFont="1" applyBorder="1" applyAlignment="1">
      <alignment horizontal="left" vertical="center"/>
    </xf>
    <xf numFmtId="0" fontId="24" fillId="0" borderId="10" xfId="0" applyFont="1" applyBorder="1" applyAlignment="1">
      <alignment horizontal="left" vertical="center"/>
    </xf>
    <xf numFmtId="0" fontId="24" fillId="0" borderId="8" xfId="0" applyFont="1" applyBorder="1" applyAlignment="1">
      <alignment horizontal="left" vertical="center"/>
    </xf>
    <xf numFmtId="0" fontId="0" fillId="0" borderId="0" xfId="0" applyBorder="1" applyAlignment="1" applyProtection="1">
      <alignment horizontal="left" vertical="top" wrapText="1"/>
      <protection locked="0"/>
    </xf>
    <xf numFmtId="0" fontId="0" fillId="0" borderId="47" xfId="0" applyBorder="1" applyAlignment="1" applyProtection="1">
      <alignment horizontal="left" vertical="top" wrapText="1"/>
      <protection locked="0"/>
    </xf>
    <xf numFmtId="0" fontId="24" fillId="0" borderId="13" xfId="0" applyFont="1" applyBorder="1" applyAlignment="1">
      <alignment vertical="top"/>
    </xf>
    <xf numFmtId="0" fontId="24" fillId="0" borderId="11" xfId="0" applyFont="1" applyBorder="1" applyAlignment="1">
      <alignment vertical="top"/>
    </xf>
    <xf numFmtId="0" fontId="24" fillId="0" borderId="0" xfId="0" applyFont="1" applyBorder="1" applyAlignment="1">
      <alignment vertical="top"/>
    </xf>
    <xf numFmtId="0" fontId="24" fillId="0" borderId="47" xfId="0" applyFont="1" applyBorder="1" applyAlignment="1">
      <alignment vertical="top"/>
    </xf>
    <xf numFmtId="0" fontId="0" fillId="0" borderId="86" xfId="0" applyBorder="1" applyAlignment="1" applyProtection="1">
      <alignment horizontal="left" vertical="center" shrinkToFit="1"/>
      <protection locked="0"/>
    </xf>
    <xf numFmtId="0" fontId="0" fillId="0" borderId="86" xfId="0" applyBorder="1" applyAlignment="1">
      <alignment horizontal="left" vertical="center" shrinkToFit="1"/>
    </xf>
    <xf numFmtId="0" fontId="24" fillId="0" borderId="9" xfId="0" applyFont="1" applyBorder="1" applyAlignment="1" applyProtection="1">
      <alignment horizontal="center" vertical="top" wrapText="1"/>
      <protection locked="0"/>
    </xf>
    <xf numFmtId="0" fontId="24" fillId="0" borderId="10" xfId="0" applyFont="1" applyBorder="1" applyAlignment="1" applyProtection="1">
      <alignment horizontal="center" vertical="top" wrapText="1"/>
      <protection locked="0"/>
    </xf>
    <xf numFmtId="0" fontId="24" fillId="0" borderId="8" xfId="0" applyFont="1" applyBorder="1" applyAlignment="1" applyProtection="1">
      <alignment horizontal="center" vertical="top" wrapText="1"/>
      <protection locked="0"/>
    </xf>
    <xf numFmtId="0" fontId="24" fillId="0" borderId="43" xfId="0" applyFont="1" applyBorder="1" applyAlignment="1" applyProtection="1">
      <alignment horizontal="center" vertical="top"/>
      <protection locked="0"/>
    </xf>
    <xf numFmtId="0" fontId="24" fillId="0" borderId="0" xfId="0" applyFont="1" applyBorder="1" applyAlignment="1" applyProtection="1">
      <alignment horizontal="center" vertical="top"/>
      <protection locked="0"/>
    </xf>
    <xf numFmtId="0" fontId="24" fillId="0" borderId="47" xfId="0" applyFont="1" applyBorder="1" applyAlignment="1" applyProtection="1">
      <alignment horizontal="center" vertical="top"/>
      <protection locked="0"/>
    </xf>
    <xf numFmtId="0" fontId="24" fillId="0" borderId="9" xfId="0" applyFont="1" applyBorder="1" applyAlignment="1" applyProtection="1">
      <alignment horizontal="center" vertical="top"/>
      <protection locked="0"/>
    </xf>
    <xf numFmtId="0" fontId="24" fillId="0" borderId="10" xfId="0" applyFont="1" applyBorder="1" applyAlignment="1" applyProtection="1">
      <alignment horizontal="center" vertical="top"/>
      <protection locked="0"/>
    </xf>
    <xf numFmtId="0" fontId="24" fillId="0" borderId="8" xfId="0" applyFont="1" applyBorder="1" applyAlignment="1" applyProtection="1">
      <alignment horizontal="center" vertical="top"/>
      <protection locked="0"/>
    </xf>
    <xf numFmtId="0" fontId="26" fillId="0" borderId="13" xfId="0" applyFont="1" applyBorder="1" applyAlignment="1">
      <alignment vertical="top"/>
    </xf>
    <xf numFmtId="0" fontId="26" fillId="0" borderId="11" xfId="0" applyFont="1" applyBorder="1" applyAlignment="1">
      <alignment vertical="top"/>
    </xf>
    <xf numFmtId="0" fontId="24" fillId="0" borderId="43" xfId="0" applyFont="1" applyBorder="1" applyAlignment="1">
      <alignment horizontal="center" vertical="top" wrapText="1"/>
    </xf>
    <xf numFmtId="0" fontId="24" fillId="0" borderId="0" xfId="0" applyFont="1" applyBorder="1" applyAlignment="1">
      <alignment horizontal="center" vertical="top" wrapText="1"/>
    </xf>
    <xf numFmtId="0" fontId="24" fillId="0" borderId="47" xfId="0" applyFont="1" applyBorder="1" applyAlignment="1">
      <alignment horizontal="center" vertical="top" wrapText="1"/>
    </xf>
    <xf numFmtId="0" fontId="24" fillId="0" borderId="9" xfId="0" applyFont="1" applyBorder="1" applyAlignment="1">
      <alignment horizontal="center" vertical="top" wrapText="1"/>
    </xf>
    <xf numFmtId="0" fontId="24" fillId="0" borderId="10" xfId="0" applyFont="1" applyBorder="1" applyAlignment="1">
      <alignment horizontal="center" vertical="top" wrapText="1"/>
    </xf>
    <xf numFmtId="0" fontId="24" fillId="0" borderId="8" xfId="0" applyFont="1" applyBorder="1" applyAlignment="1">
      <alignment horizontal="center" vertical="top" wrapText="1"/>
    </xf>
    <xf numFmtId="0" fontId="0" fillId="0" borderId="10" xfId="0" applyBorder="1" applyAlignment="1">
      <alignment vertical="top" wrapText="1"/>
    </xf>
    <xf numFmtId="0" fontId="24" fillId="0" borderId="0" xfId="0" applyFont="1" applyBorder="1" applyAlignment="1">
      <alignment vertical="top" wrapText="1"/>
    </xf>
    <xf numFmtId="0" fontId="24" fillId="0" borderId="47" xfId="0" applyFont="1" applyBorder="1" applyAlignment="1">
      <alignment vertical="top" wrapText="1"/>
    </xf>
    <xf numFmtId="0" fontId="24" fillId="0" borderId="10" xfId="0" applyFont="1" applyBorder="1" applyAlignment="1">
      <alignment horizontal="center" vertical="top"/>
    </xf>
    <xf numFmtId="0" fontId="24" fillId="0" borderId="8" xfId="0" applyFont="1" applyBorder="1" applyAlignment="1">
      <alignment horizontal="center" vertical="top"/>
    </xf>
    <xf numFmtId="0" fontId="0" fillId="0" borderId="43"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24" fillId="0" borderId="13" xfId="0" applyFont="1" applyBorder="1" applyAlignment="1">
      <alignment horizontal="left" vertical="top"/>
    </xf>
    <xf numFmtId="0" fontId="24" fillId="0" borderId="11" xfId="0" applyFont="1" applyBorder="1" applyAlignment="1">
      <alignment horizontal="left" vertical="top"/>
    </xf>
    <xf numFmtId="0" fontId="24" fillId="0" borderId="0" xfId="0" applyFont="1" applyBorder="1" applyAlignment="1">
      <alignment horizontal="left" vertical="center"/>
    </xf>
    <xf numFmtId="0" fontId="24" fillId="0" borderId="47" xfId="0" applyFont="1" applyBorder="1" applyAlignment="1">
      <alignment horizontal="left" vertical="center"/>
    </xf>
    <xf numFmtId="0" fontId="24" fillId="0" borderId="40" xfId="0" applyFont="1" applyBorder="1" applyAlignment="1">
      <alignment horizontal="center" vertical="top"/>
    </xf>
    <xf numFmtId="0" fontId="24" fillId="0" borderId="41" xfId="0" applyFont="1" applyBorder="1" applyAlignment="1">
      <alignment horizontal="center" vertical="top"/>
    </xf>
    <xf numFmtId="0" fontId="24" fillId="0" borderId="0" xfId="0" applyFont="1" applyBorder="1" applyAlignment="1">
      <alignment horizontal="left" vertical="top"/>
    </xf>
    <xf numFmtId="0" fontId="24" fillId="0" borderId="47" xfId="0" applyFont="1" applyBorder="1" applyAlignment="1">
      <alignment horizontal="left" vertical="top"/>
    </xf>
    <xf numFmtId="0" fontId="0" fillId="0" borderId="0" xfId="0" applyAlignment="1" applyProtection="1">
      <alignment horizontal="left" vertical="center"/>
      <protection locked="0"/>
    </xf>
    <xf numFmtId="0" fontId="0" fillId="0" borderId="47" xfId="0" applyBorder="1" applyAlignment="1" applyProtection="1">
      <alignment horizontal="left" vertical="center"/>
      <protection locked="0"/>
    </xf>
    <xf numFmtId="0" fontId="24" fillId="0" borderId="0" xfId="0" applyFont="1" applyBorder="1" applyAlignment="1" applyProtection="1">
      <alignment horizontal="left" vertical="top"/>
      <protection locked="0"/>
    </xf>
    <xf numFmtId="0" fontId="24" fillId="0" borderId="47" xfId="0" applyFont="1" applyBorder="1" applyAlignment="1" applyProtection="1">
      <alignment horizontal="left" vertical="top"/>
      <protection locked="0"/>
    </xf>
    <xf numFmtId="0" fontId="24" fillId="0" borderId="112" xfId="0" applyFont="1" applyBorder="1" applyAlignment="1">
      <alignment horizontal="center" vertical="center"/>
    </xf>
    <xf numFmtId="0" fontId="24" fillId="0" borderId="113" xfId="0" applyFont="1" applyBorder="1" applyAlignment="1">
      <alignment horizontal="center" vertical="center"/>
    </xf>
    <xf numFmtId="0" fontId="0" fillId="0" borderId="71" xfId="0" applyBorder="1" applyAlignment="1">
      <alignment horizontal="center" vertical="center" wrapText="1"/>
    </xf>
    <xf numFmtId="0" fontId="0" fillId="0" borderId="68" xfId="0" applyBorder="1" applyAlignment="1">
      <alignment horizontal="center" vertical="center" wrapText="1"/>
    </xf>
    <xf numFmtId="0" fontId="0" fillId="0" borderId="69" xfId="0" applyBorder="1" applyAlignment="1">
      <alignment horizontal="center" vertical="center" wrapText="1"/>
    </xf>
    <xf numFmtId="0" fontId="0" fillId="0" borderId="70" xfId="0" applyBorder="1" applyAlignment="1">
      <alignment horizontal="center" vertical="center" wrapText="1"/>
    </xf>
    <xf numFmtId="0" fontId="0" fillId="0" borderId="0" xfId="0" applyBorder="1" applyAlignment="1">
      <alignment horizontal="center" vertical="center" wrapText="1"/>
    </xf>
    <xf numFmtId="0" fontId="0" fillId="0" borderId="47" xfId="0" applyBorder="1" applyAlignment="1">
      <alignment horizontal="center" vertical="center" wrapText="1"/>
    </xf>
    <xf numFmtId="0" fontId="0" fillId="0" borderId="55" xfId="0" applyBorder="1" applyAlignment="1">
      <alignment horizontal="center" vertical="center" wrapText="1"/>
    </xf>
    <xf numFmtId="0" fontId="0" fillId="0" borderId="4" xfId="0" applyBorder="1" applyAlignment="1">
      <alignment horizontal="center" vertical="center" wrapText="1"/>
    </xf>
    <xf numFmtId="0" fontId="0" fillId="0" borderId="56" xfId="0" applyBorder="1" applyAlignment="1">
      <alignment horizontal="center" vertical="center" wrapText="1"/>
    </xf>
    <xf numFmtId="0" fontId="0" fillId="0" borderId="1"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0" fillId="0" borderId="81" xfId="0" applyBorder="1" applyAlignment="1" applyProtection="1">
      <alignment horizontal="center" vertical="center" wrapText="1"/>
      <protection locked="0"/>
    </xf>
    <xf numFmtId="0" fontId="0" fillId="0" borderId="82" xfId="0" applyBorder="1" applyAlignment="1" applyProtection="1">
      <alignment horizontal="center" vertical="center" wrapText="1"/>
      <protection locked="0"/>
    </xf>
    <xf numFmtId="0" fontId="0" fillId="0" borderId="0" xfId="0" applyBorder="1" applyAlignment="1">
      <alignment vertical="top" wrapText="1"/>
    </xf>
    <xf numFmtId="0" fontId="0" fillId="0" borderId="13" xfId="0" applyBorder="1" applyAlignment="1">
      <alignment vertical="top" wrapText="1"/>
    </xf>
    <xf numFmtId="0" fontId="24" fillId="0" borderId="0" xfId="0" applyFont="1" applyBorder="1" applyAlignment="1" applyProtection="1">
      <alignment horizontal="left" vertical="top" wrapText="1"/>
    </xf>
    <xf numFmtId="0" fontId="24" fillId="0" borderId="47" xfId="0" applyFont="1" applyBorder="1" applyAlignment="1" applyProtection="1">
      <alignment horizontal="left" vertical="top" wrapText="1"/>
    </xf>
    <xf numFmtId="0" fontId="24" fillId="0" borderId="0" xfId="0" applyFont="1" applyBorder="1" applyAlignment="1" applyProtection="1">
      <alignment horizontal="center" vertical="top" wrapText="1"/>
    </xf>
    <xf numFmtId="0" fontId="24" fillId="0" borderId="47" xfId="0" applyFont="1" applyBorder="1" applyAlignment="1" applyProtection="1">
      <alignment horizontal="center" vertical="top" wrapText="1"/>
    </xf>
    <xf numFmtId="0" fontId="23" fillId="0" borderId="0" xfId="0" applyFont="1" applyAlignment="1">
      <alignment horizontal="center" vertical="center"/>
    </xf>
    <xf numFmtId="0" fontId="0" fillId="0" borderId="91" xfId="0" applyBorder="1" applyAlignment="1">
      <alignment horizontal="center" vertical="center"/>
    </xf>
    <xf numFmtId="0" fontId="0" fillId="0" borderId="87" xfId="0" applyBorder="1" applyAlignment="1">
      <alignment horizontal="center" vertical="center"/>
    </xf>
    <xf numFmtId="0" fontId="0" fillId="0" borderId="87" xfId="0" applyBorder="1" applyAlignment="1">
      <alignment horizontal="left" vertical="center" shrinkToFit="1"/>
    </xf>
    <xf numFmtId="0" fontId="0" fillId="0" borderId="88" xfId="0" applyBorder="1" applyAlignment="1">
      <alignment horizontal="left" vertical="center" shrinkToFit="1"/>
    </xf>
    <xf numFmtId="0" fontId="25" fillId="0" borderId="0" xfId="0" applyFont="1" applyAlignment="1">
      <alignment horizontal="center" vertical="center"/>
    </xf>
    <xf numFmtId="0" fontId="0" fillId="0" borderId="89" xfId="0" applyBorder="1" applyAlignment="1">
      <alignment vertical="center" shrinkToFit="1"/>
    </xf>
    <xf numFmtId="0" fontId="0" fillId="0" borderId="90" xfId="0" applyBorder="1" applyAlignment="1">
      <alignment vertical="center" shrinkToFit="1"/>
    </xf>
    <xf numFmtId="0" fontId="0" fillId="0" borderId="0" xfId="0" applyAlignment="1">
      <alignment horizontal="center" vertical="center" wrapText="1"/>
    </xf>
    <xf numFmtId="0" fontId="0" fillId="0" borderId="86" xfId="0" applyBorder="1" applyAlignment="1">
      <alignment vertical="center" wrapText="1"/>
    </xf>
    <xf numFmtId="0" fontId="0" fillId="0" borderId="39" xfId="0" applyBorder="1" applyAlignment="1">
      <alignment vertical="center" wrapText="1"/>
    </xf>
    <xf numFmtId="0" fontId="0" fillId="0" borderId="40" xfId="0" applyBorder="1" applyAlignment="1">
      <alignment vertical="center" wrapText="1"/>
    </xf>
    <xf numFmtId="0" fontId="0" fillId="0" borderId="41"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1" xfId="0" applyBorder="1" applyAlignment="1">
      <alignment vertical="center" wrapText="1"/>
    </xf>
    <xf numFmtId="0" fontId="0" fillId="0" borderId="43" xfId="0" applyBorder="1" applyAlignment="1">
      <alignment vertical="center" wrapText="1"/>
    </xf>
    <xf numFmtId="0" fontId="0" fillId="0" borderId="0" xfId="0" applyAlignment="1">
      <alignment vertical="center" wrapText="1"/>
    </xf>
    <xf numFmtId="0" fontId="0" fillId="0" borderId="47"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8" xfId="0" applyBorder="1" applyAlignment="1">
      <alignment vertical="center" wrapText="1"/>
    </xf>
    <xf numFmtId="0" fontId="0" fillId="0" borderId="0" xfId="0" applyBorder="1" applyAlignment="1">
      <alignment vertical="center" wrapText="1"/>
    </xf>
    <xf numFmtId="0" fontId="0" fillId="0" borderId="12" xfId="0" applyBorder="1">
      <alignment vertical="center"/>
    </xf>
    <xf numFmtId="0" fontId="0" fillId="0" borderId="13" xfId="0" applyBorder="1">
      <alignment vertical="center"/>
    </xf>
    <xf numFmtId="0" fontId="0" fillId="0" borderId="11" xfId="0" applyBorder="1">
      <alignment vertical="center"/>
    </xf>
    <xf numFmtId="0" fontId="0" fillId="0" borderId="9" xfId="0" applyBorder="1">
      <alignment vertical="center"/>
    </xf>
    <xf numFmtId="0" fontId="0" fillId="0" borderId="8" xfId="0" applyBorder="1">
      <alignment vertical="center"/>
    </xf>
    <xf numFmtId="0" fontId="0" fillId="0" borderId="39" xfId="0" applyFill="1" applyBorder="1" applyAlignment="1" applyProtection="1">
      <alignment horizontal="left" vertical="top" wrapText="1"/>
    </xf>
    <xf numFmtId="0" fontId="0" fillId="0" borderId="40" xfId="0" applyFill="1" applyBorder="1" applyAlignment="1" applyProtection="1">
      <alignment horizontal="left" vertical="top" wrapText="1"/>
    </xf>
    <xf numFmtId="0" fontId="0" fillId="0" borderId="41" xfId="0" applyFill="1" applyBorder="1" applyAlignment="1" applyProtection="1">
      <alignment horizontal="left" vertical="top" wrapText="1"/>
    </xf>
    <xf numFmtId="0" fontId="0" fillId="0" borderId="39" xfId="0" applyFill="1" applyBorder="1" applyAlignment="1" applyProtection="1">
      <alignment horizontal="left" vertical="top" shrinkToFit="1"/>
    </xf>
    <xf numFmtId="0" fontId="0" fillId="0" borderId="40" xfId="0" applyFill="1" applyBorder="1" applyAlignment="1" applyProtection="1">
      <alignment horizontal="left" vertical="top" shrinkToFit="1"/>
    </xf>
    <xf numFmtId="0" fontId="0" fillId="0" borderId="41" xfId="0" applyFill="1" applyBorder="1" applyAlignment="1" applyProtection="1">
      <alignment horizontal="left" vertical="top" shrinkToFi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center" vertical="center"/>
    </xf>
    <xf numFmtId="0" fontId="14" fillId="3" borderId="45" xfId="1" applyFont="1" applyFill="1" applyBorder="1" applyAlignment="1" applyProtection="1">
      <alignment horizontal="center" vertical="center"/>
      <protection locked="0"/>
    </xf>
    <xf numFmtId="0" fontId="14" fillId="3" borderId="81" xfId="1" applyFont="1" applyFill="1" applyBorder="1" applyAlignment="1" applyProtection="1">
      <alignment horizontal="center" vertical="center"/>
      <protection locked="0"/>
    </xf>
    <xf numFmtId="0" fontId="14" fillId="3" borderId="82" xfId="1" applyFont="1" applyFill="1" applyBorder="1" applyAlignment="1" applyProtection="1">
      <alignment horizontal="center" vertical="center"/>
      <protection locked="0"/>
    </xf>
    <xf numFmtId="38" fontId="14" fillId="0" borderId="67" xfId="1" applyNumberFormat="1" applyFont="1" applyBorder="1" applyAlignment="1">
      <alignment horizontal="center" vertical="center" wrapText="1"/>
    </xf>
    <xf numFmtId="38" fontId="14" fillId="0" borderId="69" xfId="1" applyNumberFormat="1" applyFont="1" applyBorder="1" applyAlignment="1">
      <alignment horizontal="center" vertical="center" wrapText="1"/>
    </xf>
    <xf numFmtId="38" fontId="14" fillId="0" borderId="84" xfId="1" applyNumberFormat="1" applyFont="1" applyBorder="1" applyAlignment="1">
      <alignment horizontal="center" vertical="center" wrapText="1"/>
    </xf>
    <xf numFmtId="38" fontId="14" fillId="0" borderId="46" xfId="1" applyNumberFormat="1" applyFont="1" applyBorder="1" applyAlignment="1">
      <alignment horizontal="center" vertical="center" wrapText="1"/>
    </xf>
    <xf numFmtId="0" fontId="16" fillId="0" borderId="85" xfId="1" applyFont="1" applyBorder="1" applyAlignment="1">
      <alignment horizontal="left" vertical="top" wrapText="1"/>
    </xf>
    <xf numFmtId="0" fontId="16" fillId="0" borderId="46" xfId="1" applyFont="1" applyBorder="1" applyAlignment="1">
      <alignment horizontal="left" vertical="top" wrapText="1"/>
    </xf>
    <xf numFmtId="0" fontId="12" fillId="0" borderId="51" xfId="1" applyFont="1" applyBorder="1" applyAlignment="1">
      <alignment horizontal="center" vertical="center" shrinkToFit="1"/>
    </xf>
    <xf numFmtId="0" fontId="12" fillId="0" borderId="3" xfId="1" applyFont="1" applyBorder="1" applyAlignment="1">
      <alignment horizontal="center" vertical="center" shrinkToFit="1"/>
    </xf>
    <xf numFmtId="0" fontId="12" fillId="0" borderId="99" xfId="1" applyFont="1" applyBorder="1" applyAlignment="1">
      <alignment horizontal="center" vertical="center" shrinkToFit="1"/>
    </xf>
    <xf numFmtId="0" fontId="14" fillId="2" borderId="0" xfId="1" applyFont="1" applyFill="1" applyAlignment="1">
      <alignment horizontal="right" vertical="top" wrapText="1"/>
    </xf>
    <xf numFmtId="3" fontId="14" fillId="3" borderId="45" xfId="1" applyNumberFormat="1" applyFont="1" applyFill="1" applyBorder="1" applyAlignment="1" applyProtection="1">
      <alignment horizontal="right" vertical="center" wrapText="1" indent="1"/>
      <protection locked="0"/>
    </xf>
    <xf numFmtId="3" fontId="14" fillId="3" borderId="18" xfId="1" applyNumberFormat="1" applyFont="1" applyFill="1" applyBorder="1" applyAlignment="1" applyProtection="1">
      <alignment horizontal="right" vertical="center" wrapText="1" indent="1"/>
      <protection locked="0"/>
    </xf>
    <xf numFmtId="3" fontId="14" fillId="0" borderId="57" xfId="1" applyNumberFormat="1" applyFont="1" applyBorder="1" applyAlignment="1">
      <alignment horizontal="left" vertical="center" wrapText="1"/>
    </xf>
    <xf numFmtId="3" fontId="14" fillId="0" borderId="4" xfId="1" applyNumberFormat="1" applyFont="1" applyBorder="1" applyAlignment="1">
      <alignment horizontal="left" vertical="center" wrapText="1"/>
    </xf>
    <xf numFmtId="3" fontId="14" fillId="0" borderId="58" xfId="1" applyNumberFormat="1" applyFont="1" applyBorder="1" applyAlignment="1">
      <alignment horizontal="left" vertical="center" wrapText="1"/>
    </xf>
    <xf numFmtId="0" fontId="14" fillId="0" borderId="114" xfId="1" applyFont="1" applyBorder="1" applyAlignment="1">
      <alignment horizontal="center" vertical="center" wrapText="1"/>
    </xf>
    <xf numFmtId="0" fontId="14" fillId="0" borderId="115" xfId="1" applyFont="1" applyBorder="1" applyAlignment="1">
      <alignment horizontal="center" vertical="center" wrapText="1"/>
    </xf>
    <xf numFmtId="0" fontId="14" fillId="0" borderId="55" xfId="1" applyFont="1" applyBorder="1" applyAlignment="1">
      <alignment horizontal="center" vertical="center" wrapText="1"/>
    </xf>
    <xf numFmtId="0" fontId="14" fillId="0" borderId="4" xfId="1" applyFont="1" applyBorder="1" applyAlignment="1">
      <alignment horizontal="center" vertical="center" wrapText="1"/>
    </xf>
    <xf numFmtId="0" fontId="14" fillId="0" borderId="56" xfId="1" applyFont="1" applyBorder="1" applyAlignment="1">
      <alignment horizontal="center" vertical="center" wrapText="1"/>
    </xf>
    <xf numFmtId="38" fontId="14" fillId="0" borderId="57" xfId="2" applyFont="1" applyBorder="1" applyAlignment="1">
      <alignment horizontal="right" vertical="center" indent="1"/>
    </xf>
    <xf numFmtId="38" fontId="14" fillId="0" borderId="56" xfId="2" applyFont="1" applyBorder="1" applyAlignment="1">
      <alignment horizontal="right" vertical="center" indent="1"/>
    </xf>
    <xf numFmtId="0" fontId="15" fillId="0" borderId="4" xfId="1" applyFont="1" applyBorder="1" applyAlignment="1">
      <alignment horizontal="left" vertical="center" wrapText="1"/>
    </xf>
    <xf numFmtId="0" fontId="14" fillId="0" borderId="16" xfId="1" applyFont="1" applyBorder="1" applyAlignment="1">
      <alignment horizontal="center" vertical="center" wrapText="1"/>
    </xf>
    <xf numFmtId="0" fontId="14" fillId="0" borderId="83" xfId="1" applyFont="1" applyBorder="1" applyAlignment="1">
      <alignment horizontal="center" vertical="center" wrapText="1"/>
    </xf>
    <xf numFmtId="0" fontId="14" fillId="0" borderId="7" xfId="1" applyFont="1" applyBorder="1" applyAlignment="1">
      <alignment horizontal="center" vertical="center"/>
    </xf>
    <xf numFmtId="0" fontId="14" fillId="0" borderId="29" xfId="1" applyFont="1" applyBorder="1" applyAlignment="1">
      <alignment horizontal="center" vertical="center"/>
    </xf>
    <xf numFmtId="0" fontId="14" fillId="0" borderId="34" xfId="1" applyFont="1" applyBorder="1" applyAlignment="1">
      <alignment horizontal="center" vertical="center" wrapText="1"/>
    </xf>
    <xf numFmtId="0" fontId="14" fillId="0" borderId="14" xfId="1" applyFont="1" applyBorder="1" applyAlignment="1">
      <alignment horizontal="center" vertical="center" wrapText="1"/>
    </xf>
    <xf numFmtId="0" fontId="28" fillId="2" borderId="0" xfId="1" applyFont="1" applyFill="1" applyAlignment="1">
      <alignment horizontal="center" wrapText="1"/>
    </xf>
    <xf numFmtId="0" fontId="14" fillId="0" borderId="76" xfId="1" applyFont="1" applyBorder="1" applyAlignment="1">
      <alignment horizontal="left" vertical="top" wrapText="1"/>
    </xf>
    <xf numFmtId="0" fontId="14" fillId="0" borderId="22" xfId="1" applyFont="1" applyBorder="1" applyAlignment="1">
      <alignment horizontal="left" vertical="top" wrapText="1"/>
    </xf>
    <xf numFmtId="0" fontId="12" fillId="0" borderId="33" xfId="1" applyFont="1" applyBorder="1" applyAlignment="1">
      <alignment horizontal="center" vertical="center" shrinkToFit="1"/>
    </xf>
    <xf numFmtId="0" fontId="12" fillId="0" borderId="18" xfId="1" applyFont="1" applyBorder="1" applyAlignment="1">
      <alignment horizontal="center" vertical="center" shrinkToFit="1"/>
    </xf>
    <xf numFmtId="0" fontId="14" fillId="0" borderId="8" xfId="1" applyFont="1" applyBorder="1" applyAlignment="1">
      <alignment horizontal="center" vertical="center" wrapText="1"/>
    </xf>
    <xf numFmtId="0" fontId="14" fillId="0" borderId="7" xfId="1" applyFont="1" applyBorder="1" applyAlignment="1">
      <alignment horizontal="center" vertical="center" wrapText="1"/>
    </xf>
    <xf numFmtId="0" fontId="15" fillId="2" borderId="4" xfId="1" applyFont="1" applyFill="1" applyBorder="1" applyAlignment="1">
      <alignment horizontal="center" vertical="center" wrapText="1"/>
    </xf>
    <xf numFmtId="0" fontId="15" fillId="0" borderId="4" xfId="1" applyFont="1" applyBorder="1" applyAlignment="1">
      <alignment horizontal="left" vertical="center" shrinkToFit="1"/>
    </xf>
    <xf numFmtId="0" fontId="28" fillId="2" borderId="0" xfId="1" applyFont="1" applyFill="1" applyAlignment="1">
      <alignment horizontal="center" vertical="top" wrapText="1"/>
    </xf>
    <xf numFmtId="0" fontId="15" fillId="2" borderId="73" xfId="1" applyFont="1" applyFill="1" applyBorder="1" applyAlignment="1">
      <alignment horizontal="center" vertical="center"/>
    </xf>
    <xf numFmtId="0" fontId="15" fillId="2" borderId="74" xfId="1" applyFont="1" applyFill="1" applyBorder="1" applyAlignment="1">
      <alignment horizontal="center" vertical="center"/>
    </xf>
    <xf numFmtId="0" fontId="14" fillId="3" borderId="73" xfId="1" applyFont="1" applyFill="1" applyBorder="1" applyAlignment="1" applyProtection="1">
      <alignment horizontal="left" vertical="center" wrapText="1"/>
      <protection locked="0"/>
    </xf>
    <xf numFmtId="0" fontId="14" fillId="3" borderId="75" xfId="1" applyFont="1" applyFill="1" applyBorder="1" applyAlignment="1" applyProtection="1">
      <alignment horizontal="left" vertical="center" wrapText="1"/>
      <protection locked="0"/>
    </xf>
    <xf numFmtId="0" fontId="14" fillId="3" borderId="74" xfId="1" applyFont="1" applyFill="1" applyBorder="1" applyAlignment="1" applyProtection="1">
      <alignment horizontal="left" vertical="center" wrapText="1"/>
      <protection locked="0"/>
    </xf>
    <xf numFmtId="0" fontId="18" fillId="0" borderId="75" xfId="1" applyFont="1" applyBorder="1" applyAlignment="1">
      <alignment horizontal="center" vertical="center"/>
    </xf>
    <xf numFmtId="0" fontId="18" fillId="0" borderId="75" xfId="1" applyFont="1" applyBorder="1" applyAlignment="1">
      <alignment horizontal="left" vertical="center" wrapText="1"/>
    </xf>
    <xf numFmtId="0" fontId="14" fillId="0" borderId="30" xfId="1" applyFont="1" applyBorder="1" applyAlignment="1">
      <alignment horizontal="center" vertical="top" wrapText="1"/>
    </xf>
    <xf numFmtId="0" fontId="14" fillId="0" borderId="31" xfId="1" applyFont="1" applyBorder="1" applyAlignment="1">
      <alignment horizontal="center" vertical="top" wrapText="1"/>
    </xf>
    <xf numFmtId="0" fontId="14" fillId="0" borderId="32" xfId="1" applyFont="1" applyBorder="1" applyAlignment="1">
      <alignment horizontal="center" vertical="top" wrapText="1"/>
    </xf>
    <xf numFmtId="176" fontId="14" fillId="0" borderId="4" xfId="1" applyNumberFormat="1" applyFont="1" applyBorder="1" applyAlignment="1">
      <alignment horizontal="right" vertical="center" indent="1" shrinkToFit="1"/>
    </xf>
    <xf numFmtId="176" fontId="14" fillId="0" borderId="56" xfId="1" applyNumberFormat="1" applyFont="1" applyBorder="1" applyAlignment="1">
      <alignment horizontal="right" vertical="center" indent="1" shrinkToFit="1"/>
    </xf>
    <xf numFmtId="0" fontId="14" fillId="0" borderId="55" xfId="1" applyFont="1" applyBorder="1" applyAlignment="1">
      <alignment horizontal="center" vertical="center"/>
    </xf>
    <xf numFmtId="0" fontId="14" fillId="0" borderId="4" xfId="1" applyFont="1" applyBorder="1" applyAlignment="1">
      <alignment horizontal="center" vertical="center"/>
    </xf>
    <xf numFmtId="0" fontId="14" fillId="0" borderId="56" xfId="1" applyFont="1" applyBorder="1" applyAlignment="1">
      <alignment horizontal="center" vertical="center"/>
    </xf>
    <xf numFmtId="176" fontId="14" fillId="3" borderId="61" xfId="1" applyNumberFormat="1" applyFont="1" applyFill="1" applyBorder="1" applyAlignment="1" applyProtection="1">
      <alignment horizontal="right" vertical="center" indent="1"/>
      <protection locked="0"/>
    </xf>
    <xf numFmtId="176" fontId="14" fillId="3" borderId="62" xfId="1" applyNumberFormat="1" applyFont="1" applyFill="1" applyBorder="1" applyAlignment="1" applyProtection="1">
      <alignment horizontal="right" vertical="center" indent="1"/>
      <protection locked="0"/>
    </xf>
    <xf numFmtId="0" fontId="14" fillId="0" borderId="70" xfId="1" applyFont="1" applyBorder="1" applyAlignment="1">
      <alignment horizontal="center" vertical="center"/>
    </xf>
    <xf numFmtId="0" fontId="14" fillId="0" borderId="0" xfId="1" applyFont="1" applyAlignment="1">
      <alignment horizontal="center" vertical="center"/>
    </xf>
    <xf numFmtId="0" fontId="14" fillId="0" borderId="47" xfId="1" applyFont="1" applyBorder="1" applyAlignment="1">
      <alignment horizontal="center" vertical="center"/>
    </xf>
    <xf numFmtId="0" fontId="14" fillId="0" borderId="60" xfId="1" applyFont="1" applyBorder="1" applyAlignment="1">
      <alignment horizontal="center" vertical="center"/>
    </xf>
    <xf numFmtId="0" fontId="14" fillId="0" borderId="61" xfId="1" applyFont="1" applyBorder="1" applyAlignment="1">
      <alignment horizontal="center" vertical="center"/>
    </xf>
    <xf numFmtId="0" fontId="14" fillId="0" borderId="62" xfId="1" applyFont="1" applyBorder="1" applyAlignment="1">
      <alignment horizontal="center" vertical="center"/>
    </xf>
    <xf numFmtId="176" fontId="14" fillId="0" borderId="0" xfId="1" applyNumberFormat="1" applyFont="1" applyAlignment="1">
      <alignment horizontal="right" vertical="center" indent="1"/>
    </xf>
    <xf numFmtId="176" fontId="14" fillId="0" borderId="47" xfId="1" applyNumberFormat="1" applyFont="1" applyBorder="1" applyAlignment="1">
      <alignment horizontal="right" vertical="center" indent="1"/>
    </xf>
    <xf numFmtId="0" fontId="14" fillId="0" borderId="12" xfId="1" applyFont="1" applyBorder="1" applyAlignment="1">
      <alignment horizontal="left" vertical="center"/>
    </xf>
    <xf numFmtId="0" fontId="14" fillId="0" borderId="13" xfId="1" applyFont="1" applyBorder="1" applyAlignment="1">
      <alignment horizontal="left" vertical="center"/>
    </xf>
    <xf numFmtId="0" fontId="14" fillId="0" borderId="42" xfId="1" applyFont="1" applyBorder="1" applyAlignment="1">
      <alignment horizontal="left" vertical="center"/>
    </xf>
    <xf numFmtId="0" fontId="11" fillId="0" borderId="63" xfId="1" applyFont="1" applyBorder="1" applyAlignment="1">
      <alignment horizontal="left" vertical="center" shrinkToFit="1"/>
    </xf>
    <xf numFmtId="0" fontId="11" fillId="0" borderId="61" xfId="1" applyFont="1" applyBorder="1" applyAlignment="1">
      <alignment horizontal="left" vertical="center" shrinkToFit="1"/>
    </xf>
    <xf numFmtId="0" fontId="11" fillId="0" borderId="64" xfId="1" applyFont="1" applyBorder="1" applyAlignment="1">
      <alignment horizontal="left" vertical="center" shrinkToFit="1"/>
    </xf>
    <xf numFmtId="3" fontId="14" fillId="0" borderId="45" xfId="1" applyNumberFormat="1" applyFont="1" applyBorder="1" applyAlignment="1">
      <alignment horizontal="right" vertical="center" wrapText="1" indent="1"/>
    </xf>
    <xf numFmtId="3" fontId="14" fillId="0" borderId="18" xfId="1" applyNumberFormat="1" applyFont="1" applyBorder="1" applyAlignment="1">
      <alignment horizontal="right" vertical="center" wrapText="1" indent="1"/>
    </xf>
    <xf numFmtId="0" fontId="14" fillId="0" borderId="35" xfId="0" applyFont="1" applyBorder="1" applyAlignment="1">
      <alignment horizontal="center" vertical="top" wrapText="1"/>
    </xf>
    <xf numFmtId="0" fontId="14" fillId="0" borderId="36" xfId="0" applyFont="1" applyBorder="1" applyAlignment="1">
      <alignment horizontal="center" vertical="top" wrapText="1"/>
    </xf>
    <xf numFmtId="0" fontId="14" fillId="0" borderId="37" xfId="0" applyFont="1" applyBorder="1" applyAlignment="1">
      <alignment horizontal="center" vertical="top" wrapText="1"/>
    </xf>
    <xf numFmtId="0" fontId="14" fillId="0" borderId="38" xfId="0" applyFont="1" applyBorder="1" applyAlignment="1">
      <alignment horizontal="center" vertical="top" wrapText="1"/>
    </xf>
    <xf numFmtId="0" fontId="14" fillId="0" borderId="48" xfId="1" applyFont="1" applyBorder="1" applyAlignment="1">
      <alignment horizontal="center" vertical="center" wrapText="1"/>
    </xf>
    <xf numFmtId="0" fontId="14" fillId="0" borderId="21" xfId="1" applyFont="1" applyBorder="1" applyAlignment="1">
      <alignment horizontal="left" vertical="top" wrapText="1"/>
    </xf>
    <xf numFmtId="0" fontId="14" fillId="0" borderId="24" xfId="1" applyFont="1" applyBorder="1" applyAlignment="1">
      <alignment horizontal="left" vertical="top" wrapText="1"/>
    </xf>
    <xf numFmtId="0" fontId="14" fillId="0" borderId="65" xfId="1" applyFont="1" applyBorder="1" applyAlignment="1">
      <alignment horizontal="left" vertical="top" wrapText="1"/>
    </xf>
    <xf numFmtId="0" fontId="14" fillId="0" borderId="66" xfId="1" applyFont="1" applyBorder="1" applyAlignment="1">
      <alignment horizontal="left" vertical="top" wrapText="1"/>
    </xf>
    <xf numFmtId="0" fontId="14" fillId="0" borderId="28" xfId="1" applyFont="1" applyBorder="1" applyAlignment="1">
      <alignment horizontal="left" vertical="top" wrapText="1"/>
    </xf>
    <xf numFmtId="3" fontId="14" fillId="0" borderId="25" xfId="1" applyNumberFormat="1" applyFont="1" applyBorder="1" applyAlignment="1">
      <alignment horizontal="right" vertical="center" wrapText="1"/>
    </xf>
    <xf numFmtId="0" fontId="14" fillId="0" borderId="26" xfId="1" applyFont="1" applyBorder="1" applyAlignment="1">
      <alignment horizontal="right" vertical="center" wrapText="1"/>
    </xf>
    <xf numFmtId="0" fontId="14" fillId="0" borderId="27" xfId="1" applyFont="1" applyBorder="1" applyAlignment="1">
      <alignment horizontal="right" vertical="center" wrapText="1"/>
    </xf>
    <xf numFmtId="0" fontId="16" fillId="0" borderId="65" xfId="1" applyFont="1" applyBorder="1" applyAlignment="1">
      <alignment horizontal="left" vertical="top" wrapText="1"/>
    </xf>
    <xf numFmtId="0" fontId="14" fillId="0" borderId="49" xfId="1" applyFont="1" applyBorder="1" applyAlignment="1">
      <alignment horizontal="left" vertical="top" wrapText="1"/>
    </xf>
    <xf numFmtId="0" fontId="14" fillId="0" borderId="23" xfId="1" applyFont="1" applyBorder="1" applyAlignment="1">
      <alignment horizontal="left" vertical="top" wrapText="1"/>
    </xf>
    <xf numFmtId="0" fontId="14" fillId="0" borderId="48" xfId="1" applyFont="1" applyBorder="1" applyAlignment="1">
      <alignment horizontal="center" vertical="center"/>
    </xf>
    <xf numFmtId="0" fontId="14" fillId="0" borderId="52" xfId="1" applyFont="1" applyBorder="1" applyAlignment="1">
      <alignment horizontal="center" vertical="center"/>
    </xf>
    <xf numFmtId="3" fontId="14" fillId="0" borderId="1" xfId="0" applyNumberFormat="1" applyFont="1" applyBorder="1" applyAlignment="1">
      <alignment horizontal="right" vertical="center" wrapText="1"/>
    </xf>
    <xf numFmtId="3" fontId="14" fillId="0" borderId="5" xfId="0" applyNumberFormat="1" applyFont="1" applyBorder="1" applyAlignment="1">
      <alignment horizontal="right" vertical="center" wrapText="1"/>
    </xf>
    <xf numFmtId="3" fontId="14" fillId="0" borderId="63" xfId="1" applyNumberFormat="1" applyFont="1" applyBorder="1" applyAlignment="1">
      <alignment horizontal="left" vertical="center" wrapText="1"/>
    </xf>
    <xf numFmtId="3" fontId="14" fillId="0" borderId="61" xfId="1" applyNumberFormat="1" applyFont="1" applyBorder="1" applyAlignment="1">
      <alignment horizontal="left" vertical="center" wrapText="1"/>
    </xf>
    <xf numFmtId="3" fontId="14" fillId="0" borderId="64" xfId="1" applyNumberFormat="1" applyFont="1" applyBorder="1" applyAlignment="1">
      <alignment horizontal="left" vertical="center" wrapText="1"/>
    </xf>
    <xf numFmtId="38" fontId="14" fillId="0" borderId="63" xfId="2" applyFont="1" applyFill="1" applyBorder="1" applyAlignment="1" applyProtection="1">
      <alignment horizontal="right" vertical="center" indent="1"/>
    </xf>
    <xf numFmtId="38" fontId="14" fillId="0" borderId="62" xfId="2" applyFont="1" applyFill="1" applyBorder="1" applyAlignment="1" applyProtection="1">
      <alignment horizontal="right" vertical="center" indent="1"/>
    </xf>
    <xf numFmtId="0" fontId="14" fillId="0" borderId="67" xfId="0" applyFont="1" applyBorder="1" applyAlignment="1">
      <alignment horizontal="left" vertical="top" wrapText="1"/>
    </xf>
    <xf numFmtId="0" fontId="14" fillId="0" borderId="68" xfId="0" applyFont="1" applyBorder="1" applyAlignment="1">
      <alignment horizontal="left" vertical="top" wrapText="1"/>
    </xf>
    <xf numFmtId="0" fontId="14" fillId="0" borderId="69" xfId="0" applyFont="1" applyBorder="1" applyAlignment="1">
      <alignment horizontal="left" vertical="top" wrapText="1"/>
    </xf>
    <xf numFmtId="0" fontId="14" fillId="0" borderId="80" xfId="1" applyFont="1" applyBorder="1" applyAlignment="1">
      <alignment horizontal="center" vertical="center" wrapText="1"/>
    </xf>
    <xf numFmtId="0" fontId="14" fillId="0" borderId="81" xfId="1" applyFont="1" applyBorder="1" applyAlignment="1">
      <alignment horizontal="center" vertical="center" wrapText="1"/>
    </xf>
    <xf numFmtId="0" fontId="14" fillId="0" borderId="18" xfId="1" applyFont="1" applyBorder="1" applyAlignment="1">
      <alignment horizontal="center" vertical="center" wrapText="1"/>
    </xf>
    <xf numFmtId="38" fontId="14" fillId="0" borderId="45" xfId="2" applyFont="1" applyFill="1" applyBorder="1" applyAlignment="1" applyProtection="1">
      <alignment horizontal="right" vertical="center" indent="1"/>
    </xf>
    <xf numFmtId="38" fontId="14" fillId="0" borderId="18" xfId="2" applyFont="1" applyFill="1" applyBorder="1" applyAlignment="1" applyProtection="1">
      <alignment horizontal="right" vertical="center" indent="1"/>
    </xf>
    <xf numFmtId="3" fontId="14" fillId="0" borderId="45" xfId="1" applyNumberFormat="1" applyFont="1" applyBorder="1" applyAlignment="1">
      <alignment horizontal="left" vertical="center" wrapText="1"/>
    </xf>
    <xf numFmtId="3" fontId="14" fillId="0" borderId="81" xfId="1" applyNumberFormat="1" applyFont="1" applyBorder="1" applyAlignment="1">
      <alignment horizontal="left" vertical="center" wrapText="1"/>
    </xf>
    <xf numFmtId="3" fontId="14" fillId="0" borderId="82" xfId="1" applyNumberFormat="1" applyFont="1" applyBorder="1" applyAlignment="1">
      <alignment horizontal="left" vertical="center" wrapText="1"/>
    </xf>
    <xf numFmtId="0" fontId="15" fillId="0" borderId="73" xfId="1" applyFont="1" applyBorder="1" applyAlignment="1">
      <alignment horizontal="center" vertical="center"/>
    </xf>
    <xf numFmtId="0" fontId="15" fillId="0" borderId="74" xfId="1" applyFont="1" applyBorder="1" applyAlignment="1">
      <alignment horizontal="center" vertical="center"/>
    </xf>
    <xf numFmtId="0" fontId="14" fillId="0" borderId="60" xfId="1" applyFont="1" applyBorder="1" applyAlignment="1">
      <alignment horizontal="center" vertical="center" wrapText="1"/>
    </xf>
    <xf numFmtId="0" fontId="14" fillId="0" borderId="61" xfId="1" applyFont="1" applyBorder="1" applyAlignment="1">
      <alignment horizontal="center" vertical="center" wrapText="1"/>
    </xf>
    <xf numFmtId="0" fontId="14" fillId="0" borderId="62" xfId="1" applyFont="1" applyBorder="1" applyAlignment="1">
      <alignment horizontal="center" vertical="center" wrapText="1"/>
    </xf>
    <xf numFmtId="0" fontId="18" fillId="0" borderId="71" xfId="1" applyFont="1" applyBorder="1" applyAlignment="1">
      <alignment horizontal="center" vertical="center" wrapText="1"/>
    </xf>
    <xf numFmtId="0" fontId="18" fillId="0" borderId="72" xfId="1" applyFont="1" applyBorder="1" applyAlignment="1">
      <alignment horizontal="center" vertical="center" wrapText="1"/>
    </xf>
    <xf numFmtId="0" fontId="14" fillId="0" borderId="73" xfId="1" applyFont="1" applyFill="1" applyBorder="1" applyAlignment="1" applyProtection="1">
      <alignment horizontal="left" vertical="center" wrapText="1"/>
    </xf>
    <xf numFmtId="0" fontId="14" fillId="0" borderId="75" xfId="1" applyFont="1" applyFill="1" applyBorder="1" applyAlignment="1" applyProtection="1">
      <alignment horizontal="left" vertical="center" wrapText="1"/>
    </xf>
    <xf numFmtId="0" fontId="14" fillId="0" borderId="74" xfId="1" applyFont="1" applyFill="1" applyBorder="1" applyAlignment="1" applyProtection="1">
      <alignment horizontal="left" vertical="center" wrapText="1"/>
    </xf>
    <xf numFmtId="0" fontId="18" fillId="2" borderId="55" xfId="1" applyFont="1" applyFill="1" applyBorder="1" applyAlignment="1">
      <alignment horizontal="center" vertical="center"/>
    </xf>
    <xf numFmtId="0" fontId="18" fillId="2" borderId="58" xfId="1" applyFont="1" applyFill="1" applyBorder="1" applyAlignment="1">
      <alignment horizontal="center" vertical="center"/>
    </xf>
    <xf numFmtId="0" fontId="14" fillId="0" borderId="77" xfId="1" applyFont="1" applyBorder="1" applyAlignment="1">
      <alignment horizontal="center" vertical="center" wrapText="1"/>
    </xf>
    <xf numFmtId="0" fontId="14" fillId="0" borderId="78" xfId="1" applyFont="1" applyBorder="1" applyAlignment="1">
      <alignment horizontal="center" vertical="center" wrapText="1"/>
    </xf>
    <xf numFmtId="0" fontId="14" fillId="0" borderId="79" xfId="1" applyFont="1" applyBorder="1" applyAlignment="1">
      <alignment horizontal="center" vertical="center" wrapText="1"/>
    </xf>
    <xf numFmtId="3" fontId="14" fillId="0" borderId="67" xfId="1" applyNumberFormat="1" applyFont="1" applyBorder="1" applyAlignment="1">
      <alignment horizontal="left" vertical="center" wrapText="1"/>
    </xf>
    <xf numFmtId="3" fontId="14" fillId="0" borderId="68" xfId="1" applyNumberFormat="1" applyFont="1" applyBorder="1" applyAlignment="1">
      <alignment horizontal="left" vertical="center" wrapText="1"/>
    </xf>
    <xf numFmtId="3" fontId="14" fillId="0" borderId="69" xfId="1" applyNumberFormat="1" applyFont="1" applyBorder="1" applyAlignment="1">
      <alignment horizontal="left" vertical="center" wrapText="1"/>
    </xf>
    <xf numFmtId="38" fontId="14" fillId="3" borderId="12" xfId="2" applyFont="1" applyFill="1" applyBorder="1" applyAlignment="1" applyProtection="1">
      <alignment horizontal="right" vertical="center" indent="1"/>
      <protection locked="0"/>
    </xf>
    <xf numFmtId="38" fontId="14" fillId="3" borderId="11" xfId="2" applyFont="1" applyFill="1" applyBorder="1" applyAlignment="1" applyProtection="1">
      <alignment horizontal="right" vertical="center" indent="1"/>
      <protection locked="0"/>
    </xf>
    <xf numFmtId="3" fontId="14" fillId="0" borderId="71" xfId="1" applyNumberFormat="1" applyFont="1" applyBorder="1" applyAlignment="1">
      <alignment horizontal="left" vertical="center" wrapText="1"/>
    </xf>
    <xf numFmtId="3" fontId="14" fillId="3" borderId="12" xfId="1" applyNumberFormat="1" applyFont="1" applyFill="1" applyBorder="1" applyAlignment="1" applyProtection="1">
      <alignment horizontal="left" vertical="center" wrapText="1"/>
      <protection locked="0"/>
    </xf>
    <xf numFmtId="3" fontId="14" fillId="3" borderId="13" xfId="1" applyNumberFormat="1" applyFont="1" applyFill="1" applyBorder="1" applyAlignment="1" applyProtection="1">
      <alignment horizontal="left" vertical="center" wrapText="1"/>
      <protection locked="0"/>
    </xf>
    <xf numFmtId="3" fontId="14" fillId="3" borderId="42" xfId="1" applyNumberFormat="1" applyFont="1" applyFill="1" applyBorder="1" applyAlignment="1" applyProtection="1">
      <alignment horizontal="left" vertical="center" wrapText="1"/>
      <protection locked="0"/>
    </xf>
    <xf numFmtId="0" fontId="14" fillId="0" borderId="59" xfId="1" applyFont="1" applyBorder="1" applyAlignment="1">
      <alignment horizontal="center" vertical="center" wrapText="1"/>
    </xf>
    <xf numFmtId="0" fontId="14" fillId="0" borderId="13" xfId="1" applyFont="1" applyBorder="1" applyAlignment="1">
      <alignment horizontal="center" vertical="center" wrapText="1"/>
    </xf>
    <xf numFmtId="0" fontId="14" fillId="0" borderId="11" xfId="1" applyFont="1" applyBorder="1" applyAlignment="1">
      <alignment horizontal="center" vertical="center" wrapText="1"/>
    </xf>
    <xf numFmtId="0" fontId="14" fillId="0" borderId="53" xfId="1" applyFont="1" applyBorder="1" applyAlignment="1">
      <alignment horizontal="center" vertical="center" wrapText="1"/>
    </xf>
    <xf numFmtId="0" fontId="14" fillId="0" borderId="54" xfId="1" applyFont="1" applyBorder="1" applyAlignment="1">
      <alignment horizontal="center" vertical="center" wrapText="1"/>
    </xf>
    <xf numFmtId="0" fontId="14" fillId="0" borderId="15" xfId="0" applyFont="1" applyBorder="1" applyAlignment="1">
      <alignment horizontal="left" vertical="top" wrapText="1"/>
    </xf>
    <xf numFmtId="0" fontId="14" fillId="0" borderId="17" xfId="0" applyFont="1" applyBorder="1" applyAlignment="1">
      <alignment horizontal="left" vertical="top" wrapText="1"/>
    </xf>
    <xf numFmtId="0" fontId="14" fillId="0" borderId="16" xfId="0" applyFont="1" applyBorder="1" applyAlignment="1">
      <alignment horizontal="left" vertical="top" wrapText="1"/>
    </xf>
    <xf numFmtId="0" fontId="18" fillId="0" borderId="68" xfId="1" applyFont="1" applyBorder="1" applyAlignment="1">
      <alignment horizontal="left" vertical="center" wrapText="1"/>
    </xf>
    <xf numFmtId="0" fontId="14" fillId="0" borderId="73" xfId="1" applyFont="1" applyBorder="1" applyAlignment="1">
      <alignment horizontal="left" vertical="center" wrapText="1"/>
    </xf>
    <xf numFmtId="0" fontId="14" fillId="0" borderId="75" xfId="1" applyFont="1" applyBorder="1" applyAlignment="1">
      <alignment horizontal="left" vertical="center" wrapText="1"/>
    </xf>
    <xf numFmtId="0" fontId="14" fillId="0" borderId="74" xfId="1" applyFont="1" applyBorder="1" applyAlignment="1">
      <alignment horizontal="left" vertical="center" wrapText="1"/>
    </xf>
    <xf numFmtId="0" fontId="14" fillId="0" borderId="71" xfId="1" applyFont="1" applyBorder="1" applyAlignment="1">
      <alignment horizontal="left" vertical="center" wrapText="1"/>
    </xf>
    <xf numFmtId="0" fontId="14" fillId="0" borderId="68" xfId="1" applyFont="1" applyBorder="1" applyAlignment="1">
      <alignment horizontal="left" vertical="center" wrapText="1"/>
    </xf>
    <xf numFmtId="0" fontId="14" fillId="0" borderId="72" xfId="1" applyFont="1" applyBorder="1" applyAlignment="1">
      <alignment horizontal="left" vertical="center" wrapText="1"/>
    </xf>
    <xf numFmtId="3" fontId="12" fillId="0" borderId="45" xfId="1" applyNumberFormat="1" applyFont="1" applyBorder="1" applyAlignment="1">
      <alignment horizontal="left" vertical="center" wrapText="1"/>
    </xf>
    <xf numFmtId="3" fontId="12" fillId="0" borderId="81" xfId="1" applyNumberFormat="1" applyFont="1" applyBorder="1" applyAlignment="1">
      <alignment horizontal="left" vertical="center" wrapText="1"/>
    </xf>
    <xf numFmtId="3" fontId="12" fillId="0" borderId="82" xfId="1" applyNumberFormat="1" applyFont="1" applyBorder="1" applyAlignment="1">
      <alignment horizontal="left" vertical="center" wrapText="1"/>
    </xf>
    <xf numFmtId="3" fontId="12" fillId="0" borderId="63" xfId="1" applyNumberFormat="1" applyFont="1" applyBorder="1" applyAlignment="1">
      <alignment horizontal="left" vertical="center" wrapText="1"/>
    </xf>
    <xf numFmtId="3" fontId="12" fillId="0" borderId="61" xfId="1" applyNumberFormat="1" applyFont="1" applyBorder="1" applyAlignment="1">
      <alignment horizontal="left" vertical="center" wrapText="1"/>
    </xf>
    <xf numFmtId="3" fontId="12" fillId="0" borderId="64" xfId="1" applyNumberFormat="1" applyFont="1" applyBorder="1" applyAlignment="1">
      <alignment horizontal="left" vertical="center" wrapText="1"/>
    </xf>
    <xf numFmtId="0" fontId="12" fillId="0" borderId="16" xfId="1" applyFont="1" applyBorder="1" applyAlignment="1">
      <alignment vertical="center" shrinkToFit="1"/>
    </xf>
    <xf numFmtId="0" fontId="12" fillId="0" borderId="83" xfId="1" applyFont="1" applyBorder="1" applyAlignment="1">
      <alignment vertical="center" shrinkToFit="1"/>
    </xf>
    <xf numFmtId="176" fontId="14" fillId="3" borderId="119" xfId="1" applyNumberFormat="1" applyFont="1" applyFill="1" applyBorder="1" applyAlignment="1" applyProtection="1">
      <alignment horizontal="right" vertical="center" indent="1"/>
      <protection locked="0"/>
    </xf>
    <xf numFmtId="176" fontId="14" fillId="3" borderId="83" xfId="1" applyNumberFormat="1" applyFont="1" applyFill="1" applyBorder="1" applyAlignment="1" applyProtection="1">
      <alignment horizontal="right" vertical="center" indent="1"/>
      <protection locked="0"/>
    </xf>
    <xf numFmtId="0" fontId="14" fillId="3" borderId="119" xfId="1" applyFont="1" applyFill="1" applyBorder="1" applyAlignment="1" applyProtection="1">
      <alignment horizontal="center" vertical="center"/>
      <protection locked="0"/>
    </xf>
    <xf numFmtId="0" fontId="14" fillId="3" borderId="120" xfId="1" applyFont="1" applyFill="1" applyBorder="1" applyAlignment="1" applyProtection="1">
      <alignment horizontal="center" vertical="center"/>
      <protection locked="0"/>
    </xf>
    <xf numFmtId="0" fontId="14" fillId="3" borderId="122" xfId="1" applyFont="1" applyFill="1" applyBorder="1" applyAlignment="1" applyProtection="1">
      <alignment horizontal="center" vertical="center"/>
      <protection locked="0"/>
    </xf>
    <xf numFmtId="0" fontId="12" fillId="0" borderId="33" xfId="1" applyFont="1" applyBorder="1" applyAlignment="1">
      <alignment vertical="center" shrinkToFit="1"/>
    </xf>
    <xf numFmtId="0" fontId="12" fillId="0" borderId="18" xfId="1" applyFont="1" applyBorder="1" applyAlignment="1">
      <alignment vertical="center" shrinkToFit="1"/>
    </xf>
    <xf numFmtId="176" fontId="14" fillId="3" borderId="45" xfId="1" applyNumberFormat="1" applyFont="1" applyFill="1" applyBorder="1" applyAlignment="1" applyProtection="1">
      <alignment horizontal="right" vertical="center" indent="1"/>
      <protection locked="0"/>
    </xf>
    <xf numFmtId="176" fontId="14" fillId="3" borderId="18" xfId="1" applyNumberFormat="1" applyFont="1" applyFill="1" applyBorder="1" applyAlignment="1" applyProtection="1">
      <alignment horizontal="right" vertical="center" indent="1"/>
      <protection locked="0"/>
    </xf>
    <xf numFmtId="0" fontId="14" fillId="0" borderId="50" xfId="1" applyFont="1" applyBorder="1" applyAlignment="1">
      <alignment horizontal="left" vertical="center" wrapText="1"/>
    </xf>
    <xf numFmtId="0" fontId="14" fillId="0" borderId="41" xfId="1" applyFont="1" applyBorder="1" applyAlignment="1">
      <alignment horizontal="left" vertical="center" wrapText="1"/>
    </xf>
    <xf numFmtId="176" fontId="14" fillId="3" borderId="40" xfId="1" applyNumberFormat="1" applyFont="1" applyFill="1" applyBorder="1" applyAlignment="1" applyProtection="1">
      <alignment horizontal="right" vertical="center" indent="1"/>
      <protection locked="0"/>
    </xf>
    <xf numFmtId="176" fontId="14" fillId="3" borderId="41" xfId="1" applyNumberFormat="1" applyFont="1" applyFill="1" applyBorder="1" applyAlignment="1" applyProtection="1">
      <alignment horizontal="right" vertical="center" indent="1"/>
      <protection locked="0"/>
    </xf>
    <xf numFmtId="0" fontId="14" fillId="3" borderId="39" xfId="1" applyFont="1" applyFill="1" applyBorder="1" applyAlignment="1" applyProtection="1">
      <alignment horizontal="center" vertical="center"/>
      <protection locked="0"/>
    </xf>
    <xf numFmtId="0" fontId="14" fillId="3" borderId="40" xfId="1" applyFont="1" applyFill="1" applyBorder="1" applyAlignment="1" applyProtection="1">
      <alignment horizontal="center" vertical="center"/>
      <protection locked="0"/>
    </xf>
    <xf numFmtId="0" fontId="14" fillId="3" borderId="155" xfId="1" applyFont="1" applyFill="1" applyBorder="1" applyAlignment="1" applyProtection="1">
      <alignment horizontal="center" vertical="center"/>
      <protection locked="0"/>
    </xf>
    <xf numFmtId="0" fontId="11" fillId="0" borderId="68" xfId="0" applyFont="1" applyBorder="1" applyAlignment="1">
      <alignment vertical="center" shrinkToFit="1"/>
    </xf>
    <xf numFmtId="0" fontId="12" fillId="0" borderId="157" xfId="1" applyFont="1" applyBorder="1" applyAlignment="1">
      <alignment vertical="center" shrinkToFit="1"/>
    </xf>
    <xf numFmtId="0" fontId="12" fillId="0" borderId="158" xfId="1" applyFont="1" applyBorder="1" applyAlignment="1">
      <alignment vertical="center" shrinkToFit="1"/>
    </xf>
    <xf numFmtId="176" fontId="14" fillId="0" borderId="9" xfId="1" applyNumberFormat="1" applyFont="1" applyBorder="1" applyAlignment="1">
      <alignment horizontal="right" vertical="center" indent="1"/>
    </xf>
    <xf numFmtId="176" fontId="14" fillId="0" borderId="8" xfId="1" applyNumberFormat="1" applyFont="1" applyBorder="1" applyAlignment="1">
      <alignment horizontal="right" vertical="center" indent="1"/>
    </xf>
    <xf numFmtId="0" fontId="14" fillId="0" borderId="43" xfId="1" applyFont="1" applyBorder="1" applyAlignment="1">
      <alignment horizontal="left" vertical="center"/>
    </xf>
    <xf numFmtId="0" fontId="14" fillId="0" borderId="0" xfId="1" applyFont="1" applyAlignment="1">
      <alignment horizontal="left" vertical="center"/>
    </xf>
    <xf numFmtId="0" fontId="14" fillId="0" borderId="44" xfId="1" applyFont="1" applyBorder="1" applyAlignment="1">
      <alignment horizontal="left" vertical="center"/>
    </xf>
    <xf numFmtId="176" fontId="14" fillId="0" borderId="61" xfId="1" applyNumberFormat="1" applyFont="1" applyBorder="1" applyAlignment="1">
      <alignment horizontal="right" vertical="center" indent="1"/>
    </xf>
    <xf numFmtId="176" fontId="14" fillId="0" borderId="62" xfId="1" applyNumberFormat="1" applyFont="1" applyBorder="1" applyAlignment="1">
      <alignment horizontal="right" vertical="center" indent="1"/>
    </xf>
    <xf numFmtId="0" fontId="48" fillId="0" borderId="0" xfId="11" applyFont="1" applyAlignment="1">
      <alignment horizontal="left" vertical="top" wrapText="1"/>
    </xf>
    <xf numFmtId="0" fontId="49" fillId="0" borderId="95" xfId="11" applyFont="1" applyBorder="1" applyAlignment="1" applyProtection="1">
      <alignment horizontal="center"/>
      <protection locked="0"/>
    </xf>
    <xf numFmtId="0" fontId="49" fillId="0" borderId="75" xfId="11" applyFont="1" applyBorder="1" applyAlignment="1" applyProtection="1">
      <alignment horizontal="center"/>
      <protection locked="0"/>
    </xf>
    <xf numFmtId="0" fontId="49" fillId="0" borderId="74" xfId="11" applyFont="1" applyBorder="1" applyAlignment="1" applyProtection="1">
      <alignment horizontal="center"/>
      <protection locked="0"/>
    </xf>
    <xf numFmtId="0" fontId="49" fillId="10" borderId="95" xfId="11" applyFont="1" applyFill="1" applyBorder="1" applyAlignment="1">
      <alignment horizontal="center" vertical="center"/>
    </xf>
    <xf numFmtId="0" fontId="49" fillId="10" borderId="75" xfId="11" applyFont="1" applyFill="1" applyBorder="1" applyAlignment="1">
      <alignment horizontal="center" vertical="center"/>
    </xf>
    <xf numFmtId="0" fontId="49" fillId="10" borderId="116" xfId="11" applyFont="1" applyFill="1" applyBorder="1" applyAlignment="1">
      <alignment horizontal="center" vertical="center"/>
    </xf>
    <xf numFmtId="0" fontId="49" fillId="10" borderId="95" xfId="11" applyFont="1" applyFill="1" applyBorder="1" applyAlignment="1" applyProtection="1">
      <alignment horizontal="center" vertical="center"/>
      <protection locked="0"/>
    </xf>
    <xf numFmtId="0" fontId="49" fillId="10" borderId="75" xfId="11" applyFont="1" applyFill="1" applyBorder="1" applyAlignment="1" applyProtection="1">
      <alignment horizontal="center" vertical="center"/>
      <protection locked="0"/>
    </xf>
    <xf numFmtId="0" fontId="49" fillId="10" borderId="116" xfId="11" applyFont="1" applyFill="1" applyBorder="1" applyAlignment="1" applyProtection="1">
      <alignment horizontal="center" vertical="center"/>
      <protection locked="0"/>
    </xf>
    <xf numFmtId="0" fontId="49" fillId="10" borderId="74" xfId="11" applyFont="1" applyFill="1" applyBorder="1" applyAlignment="1" applyProtection="1">
      <alignment horizontal="center" vertical="center"/>
      <protection locked="0"/>
    </xf>
    <xf numFmtId="0" fontId="49" fillId="0" borderId="70" xfId="11" applyFont="1" applyBorder="1" applyAlignment="1">
      <alignment horizontal="center"/>
    </xf>
    <xf numFmtId="0" fontId="49" fillId="0" borderId="0" xfId="11" applyFont="1" applyAlignment="1">
      <alignment horizontal="center"/>
    </xf>
    <xf numFmtId="0" fontId="49" fillId="0" borderId="44" xfId="11" applyFont="1" applyBorder="1" applyAlignment="1">
      <alignment horizontal="center"/>
    </xf>
    <xf numFmtId="0" fontId="49" fillId="0" borderId="55" xfId="11" applyFont="1" applyBorder="1" applyAlignment="1">
      <alignment horizontal="center"/>
    </xf>
    <xf numFmtId="0" fontId="49" fillId="0" borderId="4" xfId="11" applyFont="1" applyBorder="1" applyAlignment="1">
      <alignment horizontal="center"/>
    </xf>
    <xf numFmtId="0" fontId="49" fillId="0" borderId="58" xfId="11" applyFont="1" applyBorder="1" applyAlignment="1">
      <alignment horizontal="center"/>
    </xf>
    <xf numFmtId="0" fontId="49" fillId="0" borderId="0" xfId="11" applyFont="1" applyAlignment="1">
      <alignment horizontal="left" vertical="top" wrapText="1"/>
    </xf>
    <xf numFmtId="0" fontId="49" fillId="10" borderId="119" xfId="11" applyFont="1" applyFill="1" applyBorder="1" applyAlignment="1" applyProtection="1">
      <alignment horizontal="center" vertical="center"/>
      <protection locked="0"/>
    </xf>
    <xf numFmtId="0" fontId="49" fillId="10" borderId="142" xfId="11" applyFont="1" applyFill="1" applyBorder="1" applyAlignment="1" applyProtection="1">
      <alignment horizontal="center" vertical="center"/>
      <protection locked="0"/>
    </xf>
    <xf numFmtId="0" fontId="49" fillId="10" borderId="45" xfId="11" applyFont="1" applyFill="1" applyBorder="1" applyAlignment="1" applyProtection="1">
      <alignment vertical="center"/>
      <protection locked="0"/>
    </xf>
    <xf numFmtId="0" fontId="49" fillId="10" borderId="81" xfId="11" applyFont="1" applyFill="1" applyBorder="1" applyAlignment="1" applyProtection="1">
      <alignment vertical="center"/>
      <protection locked="0"/>
    </xf>
    <xf numFmtId="0" fontId="49" fillId="10" borderId="146" xfId="11" applyFont="1" applyFill="1" applyBorder="1" applyAlignment="1" applyProtection="1">
      <alignment vertical="center"/>
      <protection locked="0"/>
    </xf>
    <xf numFmtId="0" fontId="49" fillId="10" borderId="45" xfId="11" applyFont="1" applyFill="1" applyBorder="1" applyAlignment="1" applyProtection="1">
      <alignment horizontal="center" vertical="center"/>
      <protection locked="0"/>
    </xf>
    <xf numFmtId="0" fontId="49" fillId="10" borderId="146" xfId="11" applyFont="1" applyFill="1" applyBorder="1" applyAlignment="1" applyProtection="1">
      <alignment horizontal="center" vertical="center"/>
      <protection locked="0"/>
    </xf>
    <xf numFmtId="0" fontId="49" fillId="10" borderId="128" xfId="11" applyFont="1" applyFill="1" applyBorder="1" applyAlignment="1" applyProtection="1">
      <alignment vertical="center"/>
      <protection locked="0"/>
    </xf>
    <xf numFmtId="0" fontId="49" fillId="10" borderId="125" xfId="11" applyFont="1" applyFill="1" applyBorder="1" applyAlignment="1" applyProtection="1">
      <alignment vertical="center"/>
      <protection locked="0"/>
    </xf>
    <xf numFmtId="0" fontId="49" fillId="10" borderId="150" xfId="11" applyFont="1" applyFill="1" applyBorder="1" applyAlignment="1" applyProtection="1">
      <alignment vertical="center"/>
      <protection locked="0"/>
    </xf>
    <xf numFmtId="0" fontId="49" fillId="10" borderId="128" xfId="11" applyFont="1" applyFill="1" applyBorder="1" applyAlignment="1" applyProtection="1">
      <alignment horizontal="center" vertical="center"/>
      <protection locked="0"/>
    </xf>
    <xf numFmtId="0" fontId="49" fillId="10" borderId="150" xfId="11" applyFont="1" applyFill="1" applyBorder="1" applyAlignment="1" applyProtection="1">
      <alignment horizontal="center" vertical="center"/>
      <protection locked="0"/>
    </xf>
    <xf numFmtId="0" fontId="49" fillId="10" borderId="119" xfId="11" applyFont="1" applyFill="1" applyBorder="1" applyAlignment="1" applyProtection="1">
      <alignment vertical="center"/>
      <protection locked="0"/>
    </xf>
    <xf numFmtId="0" fontId="49" fillId="10" borderId="120" xfId="11" applyFont="1" applyFill="1" applyBorder="1" applyAlignment="1" applyProtection="1">
      <alignment vertical="center"/>
      <protection locked="0"/>
    </xf>
    <xf numFmtId="0" fontId="49" fillId="10" borderId="142" xfId="11" applyFont="1" applyFill="1" applyBorder="1" applyAlignment="1" applyProtection="1">
      <alignment vertical="center"/>
      <protection locked="0"/>
    </xf>
    <xf numFmtId="0" fontId="49" fillId="10" borderId="84" xfId="11" applyFont="1" applyFill="1" applyBorder="1" applyAlignment="1" applyProtection="1">
      <alignment vertical="center"/>
      <protection locked="0"/>
    </xf>
    <xf numFmtId="0" fontId="49" fillId="10" borderId="85" xfId="11" applyFont="1" applyFill="1" applyBorder="1" applyAlignment="1" applyProtection="1">
      <alignment vertical="center"/>
      <protection locked="0"/>
    </xf>
    <xf numFmtId="0" fontId="49" fillId="10" borderId="117" xfId="11" applyFont="1" applyFill="1" applyBorder="1" applyAlignment="1" applyProtection="1">
      <alignment vertical="center"/>
      <protection locked="0"/>
    </xf>
    <xf numFmtId="0" fontId="50" fillId="10" borderId="34" xfId="11" applyFont="1" applyFill="1" applyBorder="1"/>
    <xf numFmtId="0" fontId="50" fillId="10" borderId="54" xfId="11" applyFont="1" applyFill="1" applyBorder="1"/>
    <xf numFmtId="0" fontId="50" fillId="10" borderId="118" xfId="11" applyFont="1" applyFill="1" applyBorder="1"/>
    <xf numFmtId="0" fontId="49" fillId="10" borderId="119" xfId="11" applyFont="1" applyFill="1" applyBorder="1" applyAlignment="1">
      <alignment horizontal="left" vertical="center"/>
    </xf>
    <xf numFmtId="0" fontId="49" fillId="10" borderId="120" xfId="11" applyFont="1" applyFill="1" applyBorder="1" applyAlignment="1">
      <alignment horizontal="left" vertical="center"/>
    </xf>
    <xf numFmtId="0" fontId="49" fillId="10" borderId="83" xfId="11" applyFont="1" applyFill="1" applyBorder="1" applyAlignment="1">
      <alignment horizontal="left" vertical="center"/>
    </xf>
    <xf numFmtId="0" fontId="49" fillId="10" borderId="120" xfId="11" applyFont="1" applyFill="1" applyBorder="1" applyAlignment="1">
      <alignment horizontal="left" vertical="center" wrapText="1"/>
    </xf>
    <xf numFmtId="0" fontId="49" fillId="10" borderId="122" xfId="11" applyFont="1" applyFill="1" applyBorder="1" applyAlignment="1">
      <alignment horizontal="left" vertical="center" wrapText="1"/>
    </xf>
    <xf numFmtId="0" fontId="49" fillId="10" borderId="12" xfId="11" applyFont="1" applyFill="1" applyBorder="1" applyAlignment="1">
      <alignment horizontal="center" vertical="center"/>
    </xf>
    <xf numFmtId="0" fontId="49" fillId="10" borderId="13" xfId="11" applyFont="1" applyFill="1" applyBorder="1" applyAlignment="1">
      <alignment horizontal="center" vertical="center"/>
    </xf>
    <xf numFmtId="0" fontId="49" fillId="10" borderId="9" xfId="11" applyFont="1" applyFill="1" applyBorder="1" applyAlignment="1">
      <alignment horizontal="center" vertical="center"/>
    </xf>
    <xf numFmtId="0" fontId="49" fillId="10" borderId="10" xfId="11" applyFont="1" applyFill="1" applyBorder="1" applyAlignment="1">
      <alignment horizontal="center" vertical="center"/>
    </xf>
    <xf numFmtId="0" fontId="49" fillId="10" borderId="132" xfId="11" applyFont="1" applyFill="1" applyBorder="1" applyAlignment="1">
      <alignment horizontal="center" vertical="center"/>
    </xf>
    <xf numFmtId="0" fontId="49" fillId="10" borderId="137" xfId="11" applyFont="1" applyFill="1" applyBorder="1" applyAlignment="1">
      <alignment horizontal="center" vertical="center"/>
    </xf>
    <xf numFmtId="0" fontId="49" fillId="10" borderId="133" xfId="11" applyFont="1" applyFill="1" applyBorder="1" applyAlignment="1">
      <alignment horizontal="center" vertical="center"/>
    </xf>
    <xf numFmtId="0" fontId="49" fillId="10" borderId="134" xfId="11" applyFont="1" applyFill="1" applyBorder="1" applyAlignment="1">
      <alignment horizontal="center" vertical="center"/>
    </xf>
    <xf numFmtId="0" fontId="49" fillId="10" borderId="138" xfId="11" applyFont="1" applyFill="1" applyBorder="1" applyAlignment="1">
      <alignment horizontal="center" vertical="center"/>
    </xf>
    <xf numFmtId="0" fontId="49" fillId="10" borderId="139" xfId="11" applyFont="1" applyFill="1" applyBorder="1" applyAlignment="1">
      <alignment horizontal="center" vertical="center"/>
    </xf>
    <xf numFmtId="0" fontId="49" fillId="10" borderId="135" xfId="11" applyFont="1" applyFill="1" applyBorder="1" applyAlignment="1">
      <alignment horizontal="center" vertical="center"/>
    </xf>
    <xf numFmtId="0" fontId="49" fillId="10" borderId="11" xfId="11" applyFont="1" applyFill="1" applyBorder="1" applyAlignment="1">
      <alignment horizontal="center" vertical="center"/>
    </xf>
    <xf numFmtId="0" fontId="49" fillId="10" borderId="140" xfId="11" applyFont="1" applyFill="1" applyBorder="1" applyAlignment="1">
      <alignment horizontal="center" vertical="center"/>
    </xf>
    <xf numFmtId="0" fontId="49" fillId="10" borderId="8" xfId="11" applyFont="1" applyFill="1" applyBorder="1" applyAlignment="1">
      <alignment horizontal="center" vertical="center"/>
    </xf>
    <xf numFmtId="0" fontId="49" fillId="10" borderId="73" xfId="11" applyFont="1" applyFill="1" applyBorder="1" applyAlignment="1">
      <alignment horizontal="center" vertical="center"/>
    </xf>
    <xf numFmtId="0" fontId="49" fillId="10" borderId="0" xfId="11" applyFont="1" applyFill="1" applyAlignment="1">
      <alignment vertical="center"/>
    </xf>
    <xf numFmtId="0" fontId="49" fillId="10" borderId="4" xfId="11" applyFont="1" applyFill="1" applyBorder="1" applyAlignment="1" applyProtection="1">
      <alignment vertical="top"/>
      <protection locked="0"/>
    </xf>
    <xf numFmtId="0" fontId="49" fillId="10" borderId="4" xfId="11" applyFont="1" applyFill="1" applyBorder="1" applyProtection="1">
      <protection locked="0"/>
    </xf>
    <xf numFmtId="0" fontId="49" fillId="10" borderId="58" xfId="11" applyFont="1" applyFill="1" applyBorder="1" applyProtection="1">
      <protection locked="0"/>
    </xf>
    <xf numFmtId="0" fontId="36" fillId="0" borderId="105" xfId="9" applyFont="1" applyBorder="1" applyAlignment="1">
      <alignment horizontal="center" vertical="center" wrapText="1"/>
    </xf>
    <xf numFmtId="0" fontId="36" fillId="0" borderId="93" xfId="9" applyFont="1" applyBorder="1" applyAlignment="1">
      <alignment horizontal="center" vertical="center" wrapText="1"/>
    </xf>
    <xf numFmtId="0" fontId="36" fillId="0" borderId="89" xfId="9" applyFont="1" applyBorder="1" applyAlignment="1">
      <alignment horizontal="center" vertical="center" wrapText="1"/>
    </xf>
    <xf numFmtId="0" fontId="25" fillId="9" borderId="39" xfId="10" applyNumberFormat="1" applyFont="1" applyFill="1" applyBorder="1" applyAlignment="1">
      <alignment horizontal="center" vertical="center" shrinkToFit="1"/>
    </xf>
    <xf numFmtId="0" fontId="25" fillId="9" borderId="40" xfId="10" applyNumberFormat="1" applyFont="1" applyFill="1" applyBorder="1" applyAlignment="1">
      <alignment horizontal="center" vertical="center" shrinkToFit="1"/>
    </xf>
    <xf numFmtId="0" fontId="25" fillId="9" borderId="41" xfId="10" applyNumberFormat="1" applyFont="1" applyFill="1" applyBorder="1" applyAlignment="1">
      <alignment horizontal="center" vertical="center" shrinkToFit="1"/>
    </xf>
    <xf numFmtId="0" fontId="6" fillId="9" borderId="92" xfId="10" applyNumberFormat="1" applyFont="1" applyFill="1" applyBorder="1" applyAlignment="1">
      <alignment horizontal="center" vertical="center" wrapText="1" shrinkToFit="1"/>
    </xf>
    <xf numFmtId="0" fontId="6" fillId="9" borderId="7" xfId="10" applyNumberFormat="1" applyFont="1" applyFill="1" applyBorder="1" applyAlignment="1">
      <alignment horizontal="center" vertical="center" wrapText="1" shrinkToFit="1"/>
    </xf>
    <xf numFmtId="0" fontId="41" fillId="0" borderId="92" xfId="9" applyFont="1" applyBorder="1" applyAlignment="1">
      <alignment horizontal="center" vertical="center" wrapText="1"/>
    </xf>
    <xf numFmtId="0" fontId="41" fillId="0" borderId="93" xfId="9" applyFont="1" applyBorder="1" applyAlignment="1">
      <alignment horizontal="center" vertical="center" wrapText="1"/>
    </xf>
    <xf numFmtId="0" fontId="41" fillId="0" borderId="7" xfId="9" applyFont="1" applyBorder="1" applyAlignment="1">
      <alignment horizontal="center" vertical="center" wrapText="1"/>
    </xf>
    <xf numFmtId="0" fontId="25" fillId="9" borderId="92" xfId="9" applyFont="1" applyFill="1" applyBorder="1" applyAlignment="1">
      <alignment horizontal="center" vertical="center"/>
    </xf>
    <xf numFmtId="0" fontId="25" fillId="9" borderId="93" xfId="9" applyFont="1" applyFill="1" applyBorder="1" applyAlignment="1">
      <alignment horizontal="center" vertical="center"/>
    </xf>
    <xf numFmtId="0" fontId="25" fillId="9" borderId="7" xfId="9" applyFont="1" applyFill="1" applyBorder="1" applyAlignment="1">
      <alignment horizontal="center" vertical="center"/>
    </xf>
    <xf numFmtId="0" fontId="6" fillId="9" borderId="93" xfId="10" applyNumberFormat="1" applyFont="1" applyFill="1" applyBorder="1" applyAlignment="1">
      <alignment horizontal="center" vertical="center" wrapText="1" shrinkToFit="1"/>
    </xf>
    <xf numFmtId="0" fontId="6" fillId="9" borderId="92" xfId="9" applyFont="1" applyFill="1" applyBorder="1" applyAlignment="1">
      <alignment horizontal="center" vertical="center" wrapText="1"/>
    </xf>
    <xf numFmtId="0" fontId="6" fillId="9" borderId="7" xfId="9" applyFont="1" applyFill="1" applyBorder="1" applyAlignment="1">
      <alignment horizontal="center" vertical="center" wrapText="1"/>
    </xf>
    <xf numFmtId="0" fontId="6" fillId="9" borderId="92" xfId="9" applyFont="1" applyFill="1" applyBorder="1" applyAlignment="1">
      <alignment horizontal="center" vertical="center"/>
    </xf>
    <xf numFmtId="0" fontId="6" fillId="9" borderId="7" xfId="9" applyFont="1" applyFill="1" applyBorder="1" applyAlignment="1">
      <alignment horizontal="center" vertical="center"/>
    </xf>
    <xf numFmtId="0" fontId="6" fillId="9" borderId="92" xfId="10" applyNumberFormat="1" applyFont="1" applyFill="1" applyBorder="1" applyAlignment="1">
      <alignment horizontal="center" vertical="center" wrapText="1"/>
    </xf>
    <xf numFmtId="0" fontId="6" fillId="9" borderId="7" xfId="10" applyNumberFormat="1" applyFont="1" applyFill="1" applyBorder="1" applyAlignment="1">
      <alignment horizontal="center" vertical="center" wrapText="1"/>
    </xf>
    <xf numFmtId="0" fontId="39" fillId="0" borderId="0" xfId="0" applyFont="1" applyAlignment="1">
      <alignment vertical="center" shrinkToFit="1"/>
    </xf>
    <xf numFmtId="38" fontId="0" fillId="0" borderId="39" xfId="10" applyFont="1" applyBorder="1" applyAlignment="1" applyProtection="1">
      <alignment horizontal="left" vertical="center" shrinkToFit="1"/>
      <protection locked="0"/>
    </xf>
    <xf numFmtId="38" fontId="0" fillId="0" borderId="40" xfId="10" applyFont="1" applyBorder="1" applyAlignment="1" applyProtection="1">
      <alignment horizontal="left" vertical="center" shrinkToFit="1"/>
      <protection locked="0"/>
    </xf>
    <xf numFmtId="38" fontId="0" fillId="0" borderId="41" xfId="10" applyFont="1" applyBorder="1" applyAlignment="1" applyProtection="1">
      <alignment horizontal="left" vertical="center" shrinkToFit="1"/>
      <protection locked="0"/>
    </xf>
    <xf numFmtId="38" fontId="0" fillId="0" borderId="39" xfId="10" applyFont="1" applyBorder="1" applyAlignment="1" applyProtection="1">
      <alignment horizontal="left" vertical="center"/>
      <protection locked="0"/>
    </xf>
    <xf numFmtId="38" fontId="0" fillId="0" borderId="40" xfId="10" applyFont="1" applyBorder="1" applyAlignment="1" applyProtection="1">
      <alignment horizontal="left" vertical="center"/>
      <protection locked="0"/>
    </xf>
    <xf numFmtId="38" fontId="0" fillId="0" borderId="41" xfId="10" applyFont="1" applyBorder="1" applyAlignment="1" applyProtection="1">
      <alignment horizontal="left" vertical="center"/>
      <protection locked="0"/>
    </xf>
    <xf numFmtId="0" fontId="25" fillId="9" borderId="39" xfId="9" applyFont="1" applyFill="1" applyBorder="1" applyAlignment="1">
      <alignment horizontal="center" vertical="center"/>
    </xf>
    <xf numFmtId="0" fontId="25" fillId="9" borderId="40" xfId="9" applyFont="1" applyFill="1" applyBorder="1" applyAlignment="1">
      <alignment horizontal="center" vertical="center"/>
    </xf>
    <xf numFmtId="0" fontId="25" fillId="9" borderId="41" xfId="9" applyFont="1" applyFill="1" applyBorder="1" applyAlignment="1">
      <alignment horizontal="center" vertical="center"/>
    </xf>
    <xf numFmtId="0" fontId="27" fillId="9" borderId="92" xfId="10" applyNumberFormat="1" applyFont="1" applyFill="1" applyBorder="1" applyAlignment="1">
      <alignment horizontal="center" vertical="center" wrapText="1" shrinkToFit="1"/>
    </xf>
    <xf numFmtId="0" fontId="27" fillId="9" borderId="93" xfId="10" applyNumberFormat="1" applyFont="1" applyFill="1" applyBorder="1" applyAlignment="1">
      <alignment horizontal="center" vertical="center" wrapText="1" shrinkToFit="1"/>
    </xf>
    <xf numFmtId="0" fontId="27" fillId="9" borderId="7" xfId="10" applyNumberFormat="1" applyFont="1" applyFill="1" applyBorder="1" applyAlignment="1">
      <alignment horizontal="center" vertical="center" wrapText="1" shrinkToFit="1"/>
    </xf>
    <xf numFmtId="0" fontId="27" fillId="9" borderId="92" xfId="10" applyNumberFormat="1" applyFont="1" applyFill="1" applyBorder="1" applyAlignment="1">
      <alignment horizontal="center" vertical="center" wrapText="1"/>
    </xf>
    <xf numFmtId="0" fontId="27" fillId="9" borderId="93" xfId="10" applyNumberFormat="1" applyFont="1" applyFill="1" applyBorder="1" applyAlignment="1">
      <alignment horizontal="center" vertical="center" wrapText="1"/>
    </xf>
    <xf numFmtId="0" fontId="27" fillId="9" borderId="7" xfId="10" applyNumberFormat="1" applyFont="1" applyFill="1" applyBorder="1" applyAlignment="1">
      <alignment horizontal="center" vertical="center" wrapText="1"/>
    </xf>
    <xf numFmtId="0" fontId="6" fillId="9" borderId="92" xfId="10" applyNumberFormat="1" applyFont="1" applyFill="1" applyBorder="1" applyAlignment="1">
      <alignment horizontal="center" vertical="center" shrinkToFit="1"/>
    </xf>
    <xf numFmtId="0" fontId="6" fillId="9" borderId="7" xfId="10" applyNumberFormat="1" applyFont="1" applyFill="1" applyBorder="1" applyAlignment="1">
      <alignment horizontal="center" vertical="center" shrinkToFit="1"/>
    </xf>
    <xf numFmtId="0" fontId="7" fillId="5" borderId="92" xfId="8" applyFont="1" applyFill="1" applyBorder="1" applyAlignment="1">
      <alignment horizontal="center" vertical="center" wrapText="1"/>
    </xf>
    <xf numFmtId="0" fontId="7" fillId="5" borderId="93" xfId="8" applyFont="1" applyFill="1" applyBorder="1" applyAlignment="1">
      <alignment horizontal="center" vertical="center" wrapText="1"/>
    </xf>
    <xf numFmtId="0" fontId="7" fillId="0" borderId="92" xfId="8" applyFont="1" applyBorder="1" applyAlignment="1">
      <alignment horizontal="center" vertical="center" wrapText="1"/>
    </xf>
    <xf numFmtId="0" fontId="7" fillId="0" borderId="93" xfId="8" applyFont="1" applyBorder="1" applyAlignment="1">
      <alignment horizontal="center" vertical="center" wrapText="1"/>
    </xf>
    <xf numFmtId="0" fontId="36" fillId="0" borderId="86" xfId="8" applyFont="1" applyBorder="1" applyAlignment="1">
      <alignment horizontal="center" vertical="center" wrapText="1"/>
    </xf>
    <xf numFmtId="0" fontId="36" fillId="0" borderId="92" xfId="8" applyFont="1" applyBorder="1" applyAlignment="1">
      <alignment horizontal="center" vertical="center" wrapText="1"/>
    </xf>
    <xf numFmtId="0" fontId="33" fillId="0" borderId="12" xfId="8" applyFont="1" applyBorder="1" applyAlignment="1">
      <alignment horizontal="center" vertical="center"/>
    </xf>
    <xf numFmtId="0" fontId="33" fillId="0" borderId="11" xfId="8" applyFont="1" applyBorder="1" applyAlignment="1">
      <alignment horizontal="center" vertical="center"/>
    </xf>
    <xf numFmtId="0" fontId="29" fillId="7" borderId="92" xfId="8" applyFont="1" applyFill="1" applyBorder="1" applyAlignment="1">
      <alignment horizontal="center" vertical="center" wrapText="1"/>
    </xf>
    <xf numFmtId="0" fontId="29" fillId="7" borderId="93" xfId="8" applyFont="1" applyFill="1" applyBorder="1" applyAlignment="1">
      <alignment horizontal="center" vertical="center" wrapText="1"/>
    </xf>
    <xf numFmtId="0" fontId="33" fillId="0" borderId="39" xfId="8" applyFont="1" applyBorder="1" applyAlignment="1">
      <alignment horizontal="center" vertical="center" wrapText="1"/>
    </xf>
    <xf numFmtId="0" fontId="33" fillId="0" borderId="40" xfId="8" applyFont="1" applyBorder="1" applyAlignment="1">
      <alignment horizontal="center" vertical="center" wrapText="1"/>
    </xf>
    <xf numFmtId="0" fontId="33" fillId="0" borderId="41" xfId="8" applyFont="1" applyBorder="1" applyAlignment="1">
      <alignment horizontal="center" vertical="center" wrapText="1"/>
    </xf>
    <xf numFmtId="0" fontId="7" fillId="0" borderId="86" xfId="8" applyFont="1" applyBorder="1" applyAlignment="1">
      <alignment horizontal="center" vertical="center" wrapText="1"/>
    </xf>
    <xf numFmtId="0" fontId="33" fillId="0" borderId="86" xfId="8" applyFont="1" applyBorder="1" applyAlignment="1">
      <alignment horizontal="center" vertical="center" wrapText="1"/>
    </xf>
    <xf numFmtId="0" fontId="33" fillId="0" borderId="92" xfId="8" applyFont="1" applyBorder="1" applyAlignment="1">
      <alignment horizontal="center" vertical="center" wrapText="1"/>
    </xf>
    <xf numFmtId="0" fontId="33" fillId="0" borderId="93" xfId="8" applyFont="1" applyBorder="1" applyAlignment="1">
      <alignment horizontal="center" vertical="center" wrapText="1"/>
    </xf>
    <xf numFmtId="0" fontId="33" fillId="0" borderId="86" xfId="8" applyFont="1" applyBorder="1" applyAlignment="1">
      <alignment horizontal="center" vertical="center"/>
    </xf>
    <xf numFmtId="0" fontId="33" fillId="0" borderId="92" xfId="8" applyFont="1" applyBorder="1" applyAlignment="1">
      <alignment horizontal="center" vertical="center"/>
    </xf>
    <xf numFmtId="0" fontId="33" fillId="0" borderId="93" xfId="8" applyFont="1" applyBorder="1" applyAlignment="1">
      <alignment horizontal="center" vertical="center"/>
    </xf>
    <xf numFmtId="0" fontId="34" fillId="6" borderId="92" xfId="8" applyFont="1" applyFill="1" applyBorder="1" applyAlignment="1">
      <alignment horizontal="center" vertical="center"/>
    </xf>
    <xf numFmtId="0" fontId="34" fillId="6" borderId="93" xfId="8" applyFont="1" applyFill="1" applyBorder="1" applyAlignment="1">
      <alignment horizontal="center" vertical="center"/>
    </xf>
    <xf numFmtId="0" fontId="29" fillId="0" borderId="86" xfId="8" applyFont="1" applyBorder="1" applyAlignment="1">
      <alignment horizontal="center" vertical="center" wrapText="1"/>
    </xf>
    <xf numFmtId="0" fontId="29" fillId="0" borderId="92" xfId="8" applyFont="1" applyBorder="1" applyAlignment="1">
      <alignment horizontal="center" vertical="center" wrapText="1"/>
    </xf>
    <xf numFmtId="0" fontId="29" fillId="0" borderId="43" xfId="8" applyFont="1" applyBorder="1" applyAlignment="1">
      <alignment horizontal="center" vertical="center" wrapText="1"/>
    </xf>
    <xf numFmtId="0" fontId="29" fillId="0" borderId="47" xfId="8" applyFont="1" applyBorder="1" applyAlignment="1">
      <alignment horizontal="center" vertical="center" wrapText="1"/>
    </xf>
    <xf numFmtId="0" fontId="33" fillId="0" borderId="9" xfId="8" applyFont="1" applyBorder="1" applyAlignment="1">
      <alignment horizontal="center" vertical="center" wrapText="1"/>
    </xf>
    <xf numFmtId="0" fontId="33" fillId="0" borderId="10" xfId="8" applyFont="1" applyBorder="1" applyAlignment="1">
      <alignment horizontal="center" vertical="center" wrapText="1"/>
    </xf>
    <xf numFmtId="0" fontId="33" fillId="0" borderId="8" xfId="8" applyFont="1" applyBorder="1" applyAlignment="1">
      <alignment horizontal="center" vertical="center" wrapText="1"/>
    </xf>
    <xf numFmtId="0" fontId="33" fillId="0" borderId="43" xfId="8" applyFont="1" applyBorder="1" applyAlignment="1">
      <alignment horizontal="center" vertical="center" wrapText="1"/>
    </xf>
    <xf numFmtId="0" fontId="33" fillId="0" borderId="0" xfId="8" applyFont="1" applyAlignment="1">
      <alignment horizontal="center" vertical="center" wrapText="1"/>
    </xf>
    <xf numFmtId="0" fontId="33" fillId="0" borderId="47" xfId="8" applyFont="1" applyBorder="1" applyAlignment="1">
      <alignment horizontal="center" vertical="center" wrapText="1"/>
    </xf>
    <xf numFmtId="0" fontId="33" fillId="0" borderId="12" xfId="8" applyFont="1" applyBorder="1" applyAlignment="1">
      <alignment horizontal="center" vertical="center" wrapText="1"/>
    </xf>
    <xf numFmtId="0" fontId="33" fillId="0" borderId="13" xfId="8" applyFont="1" applyBorder="1" applyAlignment="1">
      <alignment horizontal="center" vertical="center" wrapText="1"/>
    </xf>
    <xf numFmtId="0" fontId="33" fillId="0" borderId="11" xfId="8" applyFont="1" applyBorder="1" applyAlignment="1">
      <alignment horizontal="center" vertical="center" wrapText="1"/>
    </xf>
    <xf numFmtId="0" fontId="33" fillId="0" borderId="39" xfId="8" applyFont="1" applyBorder="1" applyAlignment="1">
      <alignment horizontal="center" vertical="center"/>
    </xf>
    <xf numFmtId="0" fontId="33" fillId="0" borderId="40" xfId="8" applyFont="1" applyBorder="1" applyAlignment="1">
      <alignment horizontal="center" vertical="center"/>
    </xf>
    <xf numFmtId="0" fontId="33" fillId="0" borderId="41" xfId="8" applyFont="1" applyBorder="1" applyAlignment="1">
      <alignment horizontal="center" vertical="center"/>
    </xf>
    <xf numFmtId="0" fontId="29" fillId="0" borderId="39" xfId="8" applyFont="1" applyBorder="1" applyAlignment="1">
      <alignment horizontal="center" vertical="center"/>
    </xf>
    <xf numFmtId="0" fontId="29" fillId="0" borderId="41" xfId="8" applyFont="1" applyBorder="1" applyAlignment="1">
      <alignment horizontal="center" vertical="center"/>
    </xf>
    <xf numFmtId="0" fontId="29" fillId="5" borderId="39" xfId="8" applyFont="1" applyFill="1" applyBorder="1" applyAlignment="1">
      <alignment horizontal="center" vertical="center"/>
    </xf>
    <xf numFmtId="0" fontId="29" fillId="5" borderId="41" xfId="8" applyFont="1" applyFill="1" applyBorder="1" applyAlignment="1">
      <alignment horizontal="center" vertical="center"/>
    </xf>
    <xf numFmtId="0" fontId="29" fillId="5" borderId="86" xfId="8" applyFont="1" applyFill="1" applyBorder="1" applyAlignment="1">
      <alignment horizontal="center" vertical="center" wrapText="1"/>
    </xf>
    <xf numFmtId="0" fontId="29" fillId="5" borderId="86" xfId="8" applyFont="1" applyFill="1" applyBorder="1" applyAlignment="1">
      <alignment horizontal="center" vertical="center"/>
    </xf>
    <xf numFmtId="0" fontId="29" fillId="0" borderId="93" xfId="8" applyFont="1" applyBorder="1" applyAlignment="1">
      <alignment horizontal="center" vertical="center" wrapText="1"/>
    </xf>
    <xf numFmtId="0" fontId="29" fillId="0" borderId="86" xfId="8" applyFont="1" applyBorder="1" applyAlignment="1">
      <alignment horizontal="center" vertical="center"/>
    </xf>
    <xf numFmtId="0" fontId="29" fillId="0" borderId="92" xfId="8" applyFont="1" applyBorder="1" applyAlignment="1">
      <alignment horizontal="center" vertical="center"/>
    </xf>
    <xf numFmtId="0" fontId="29" fillId="0" borderId="40" xfId="8" applyFont="1" applyBorder="1" applyAlignment="1">
      <alignment horizontal="center" vertical="center"/>
    </xf>
  </cellXfs>
  <cellStyles count="12">
    <cellStyle name="桁区切り" xfId="2" builtinId="6"/>
    <cellStyle name="桁区切り 2" xfId="5" xr:uid="{B0E1D5F0-6ED9-4F5C-92AE-D52A482A7829}"/>
    <cellStyle name="桁区切り 2 2" xfId="10" xr:uid="{B21A8E04-3C79-4D53-8006-13EEFF8D6C49}"/>
    <cellStyle name="標準" xfId="0" builtinId="0"/>
    <cellStyle name="標準 2" xfId="1" xr:uid="{00000000-0005-0000-0000-000001000000}"/>
    <cellStyle name="標準 2 2" xfId="6" xr:uid="{A53B86F3-B018-47E8-90E4-1CDDD75B59E1}"/>
    <cellStyle name="標準 3" xfId="4" xr:uid="{FEE51B3F-7C91-4EC9-843B-E9CE51C7487E}"/>
    <cellStyle name="標準 3 2" xfId="9" xr:uid="{41228F75-2D50-4DF2-937C-475F19D635A6}"/>
    <cellStyle name="標準 4" xfId="3" xr:uid="{440FAB52-0095-4BE3-BD2E-6D6FFD43423F}"/>
    <cellStyle name="標準 5" xfId="7" xr:uid="{33458773-3E1E-4D0C-AD69-A460A9C5923D}"/>
    <cellStyle name="標準 5 2" xfId="8" xr:uid="{D0A542B7-CB24-48D3-B349-C2392BCA989D}"/>
    <cellStyle name="標準 6" xfId="11" xr:uid="{F282AED0-D12C-435B-8838-9EB5BD7C0734}"/>
  </cellStyles>
  <dxfs count="2">
    <dxf>
      <fill>
        <patternFill>
          <bgColor theme="5"/>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twoCellAnchor>
    <xdr:from>
      <xdr:col>8</xdr:col>
      <xdr:colOff>960120</xdr:colOff>
      <xdr:row>25</xdr:row>
      <xdr:rowOff>0</xdr:rowOff>
    </xdr:from>
    <xdr:to>
      <xdr:col>17</xdr:col>
      <xdr:colOff>594360</xdr:colOff>
      <xdr:row>25</xdr:row>
      <xdr:rowOff>0</xdr:rowOff>
    </xdr:to>
    <xdr:sp macro="" textlink="">
      <xdr:nvSpPr>
        <xdr:cNvPr id="2" name="AutoShape 2">
          <a:extLst>
            <a:ext uri="{FF2B5EF4-FFF2-40B4-BE49-F238E27FC236}">
              <a16:creationId xmlns:a16="http://schemas.microsoft.com/office/drawing/2014/main" id="{F9C44843-340A-40A2-8A23-9D3F1D482D88}"/>
            </a:ext>
          </a:extLst>
        </xdr:cNvPr>
        <xdr:cNvSpPr>
          <a:spLocks noChangeArrowheads="1"/>
        </xdr:cNvSpPr>
      </xdr:nvSpPr>
      <xdr:spPr bwMode="auto">
        <a:xfrm>
          <a:off x="6941820" y="10029825"/>
          <a:ext cx="622554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960120</xdr:colOff>
      <xdr:row>14</xdr:row>
      <xdr:rowOff>0</xdr:rowOff>
    </xdr:from>
    <xdr:to>
      <xdr:col>17</xdr:col>
      <xdr:colOff>594360</xdr:colOff>
      <xdr:row>14</xdr:row>
      <xdr:rowOff>0</xdr:rowOff>
    </xdr:to>
    <xdr:sp macro="" textlink="">
      <xdr:nvSpPr>
        <xdr:cNvPr id="3" name="AutoShape 2">
          <a:extLst>
            <a:ext uri="{FF2B5EF4-FFF2-40B4-BE49-F238E27FC236}">
              <a16:creationId xmlns:a16="http://schemas.microsoft.com/office/drawing/2014/main" id="{18C7E952-266D-4923-90A6-370328CCF5D7}"/>
            </a:ext>
          </a:extLst>
        </xdr:cNvPr>
        <xdr:cNvSpPr>
          <a:spLocks noChangeArrowheads="1"/>
        </xdr:cNvSpPr>
      </xdr:nvSpPr>
      <xdr:spPr bwMode="auto">
        <a:xfrm>
          <a:off x="6941820" y="4914900"/>
          <a:ext cx="622554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633452</xdr:colOff>
      <xdr:row>125</xdr:row>
      <xdr:rowOff>44824</xdr:rowOff>
    </xdr:from>
    <xdr:to>
      <xdr:col>29</xdr:col>
      <xdr:colOff>330200</xdr:colOff>
      <xdr:row>136</xdr:row>
      <xdr:rowOff>112060</xdr:rowOff>
    </xdr:to>
    <xdr:sp macro="" textlink="">
      <xdr:nvSpPr>
        <xdr:cNvPr id="2" name="テキスト ボックス 1">
          <a:extLst>
            <a:ext uri="{FF2B5EF4-FFF2-40B4-BE49-F238E27FC236}">
              <a16:creationId xmlns:a16="http://schemas.microsoft.com/office/drawing/2014/main" id="{69703627-55FD-4413-8C00-12F146A72E26}"/>
            </a:ext>
          </a:extLst>
        </xdr:cNvPr>
        <xdr:cNvSpPr txBox="1"/>
      </xdr:nvSpPr>
      <xdr:spPr>
        <a:xfrm>
          <a:off x="6338927" y="9626974"/>
          <a:ext cx="8869323" cy="2686611"/>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ja-JP" sz="1400" b="1">
              <a:solidFill>
                <a:srgbClr val="FF0000"/>
              </a:solidFill>
              <a:effectLst/>
              <a:latin typeface="+mn-ea"/>
              <a:ea typeface="+mn-ea"/>
              <a:cs typeface="+mn-cs"/>
            </a:rPr>
            <a:t>〈補助対象外経費の例〉</a:t>
          </a:r>
          <a:br>
            <a:rPr lang="en-US" altLang="ja-JP" sz="1400" b="1">
              <a:solidFill>
                <a:srgbClr val="FF0000"/>
              </a:solidFill>
              <a:effectLst/>
              <a:latin typeface="+mn-ea"/>
              <a:ea typeface="+mn-ea"/>
              <a:cs typeface="+mn-cs"/>
            </a:rPr>
          </a:br>
          <a:r>
            <a:rPr lang="ja-JP" altLang="ja-JP" sz="1400" b="1">
              <a:solidFill>
                <a:srgbClr val="FF0000"/>
              </a:solidFill>
              <a:effectLst/>
              <a:latin typeface="+mn-ea"/>
              <a:ea typeface="+mn-ea"/>
              <a:cs typeface="+mn-cs"/>
            </a:rPr>
            <a:t>　</a:t>
          </a:r>
          <a:r>
            <a:rPr lang="ja-JP" altLang="en-US" sz="1400" b="1">
              <a:solidFill>
                <a:srgbClr val="FF0000"/>
              </a:solidFill>
              <a:effectLst/>
              <a:latin typeface="+mn-ea"/>
              <a:ea typeface="+mn-ea"/>
              <a:cs typeface="+mn-cs"/>
            </a:rPr>
            <a:t>① 受電設備までの引き込み送電線</a:t>
          </a:r>
        </a:p>
        <a:p>
          <a:r>
            <a:rPr lang="ja-JP" altLang="ja-JP" sz="1100" b="1">
              <a:solidFill>
                <a:schemeClr val="dk1"/>
              </a:solidFill>
              <a:effectLst/>
              <a:latin typeface="+mn-lt"/>
              <a:ea typeface="+mn-ea"/>
              <a:cs typeface="+mn-cs"/>
            </a:rPr>
            <a:t>　</a:t>
          </a:r>
          <a:r>
            <a:rPr lang="ja-JP" altLang="en-US" sz="1400" b="1">
              <a:solidFill>
                <a:srgbClr val="FF0000"/>
              </a:solidFill>
              <a:effectLst/>
              <a:latin typeface="+mn-ea"/>
              <a:ea typeface="+mn-ea"/>
              <a:cs typeface="+mn-cs"/>
            </a:rPr>
            <a:t>② 他用途と併用可能な既存設備がある場合における受電設備の新設</a:t>
          </a:r>
        </a:p>
        <a:p>
          <a:r>
            <a:rPr lang="ja-JP" altLang="ja-JP" sz="1100" b="1">
              <a:solidFill>
                <a:schemeClr val="dk1"/>
              </a:solidFill>
              <a:effectLst/>
              <a:latin typeface="+mn-lt"/>
              <a:ea typeface="+mn-ea"/>
              <a:cs typeface="+mn-cs"/>
            </a:rPr>
            <a:t>　</a:t>
          </a:r>
          <a:r>
            <a:rPr lang="ja-JP" altLang="en-US" sz="1400" b="1">
              <a:solidFill>
                <a:srgbClr val="FF0000"/>
              </a:solidFill>
              <a:effectLst/>
              <a:latin typeface="+mn-ea"/>
              <a:ea typeface="+mn-ea"/>
              <a:cs typeface="+mn-cs"/>
            </a:rPr>
            <a:t>③ 監視装置（ログ管理・運用管理用サーバ、システム等）</a:t>
          </a:r>
        </a:p>
        <a:p>
          <a:r>
            <a:rPr lang="ja-JP" altLang="ja-JP" sz="1100" b="1">
              <a:solidFill>
                <a:schemeClr val="dk1"/>
              </a:solidFill>
              <a:effectLst/>
              <a:latin typeface="+mn-lt"/>
              <a:ea typeface="+mn-ea"/>
              <a:cs typeface="+mn-cs"/>
            </a:rPr>
            <a:t>　</a:t>
          </a:r>
          <a:r>
            <a:rPr lang="ja-JP" altLang="en-US" sz="1400" b="1">
              <a:solidFill>
                <a:srgbClr val="FF0000"/>
              </a:solidFill>
              <a:effectLst/>
              <a:latin typeface="+mn-ea"/>
              <a:ea typeface="+mn-ea"/>
              <a:cs typeface="+mn-cs"/>
            </a:rPr>
            <a:t>④ 電源設備（発電機・太陽光発電設備等）に関する経費</a:t>
          </a:r>
        </a:p>
        <a:p>
          <a:r>
            <a:rPr lang="ja-JP" altLang="ja-JP" sz="1100" b="1">
              <a:solidFill>
                <a:schemeClr val="dk1"/>
              </a:solidFill>
              <a:effectLst/>
              <a:latin typeface="+mn-lt"/>
              <a:ea typeface="+mn-ea"/>
              <a:cs typeface="+mn-cs"/>
            </a:rPr>
            <a:t>　</a:t>
          </a:r>
          <a:r>
            <a:rPr lang="ja-JP" altLang="en-US" sz="1400" b="1">
              <a:solidFill>
                <a:srgbClr val="FF0000"/>
              </a:solidFill>
              <a:effectLst/>
              <a:latin typeface="+mn-ea"/>
              <a:ea typeface="+mn-ea"/>
              <a:cs typeface="+mn-cs"/>
            </a:rPr>
            <a:t>⑤ 設置場所自体の整備に関する経費（土地の取得含む）</a:t>
          </a:r>
        </a:p>
        <a:p>
          <a:r>
            <a:rPr lang="ja-JP" altLang="ja-JP" sz="1100" b="1">
              <a:solidFill>
                <a:schemeClr val="dk1"/>
              </a:solidFill>
              <a:effectLst/>
              <a:latin typeface="+mn-lt"/>
              <a:ea typeface="+mn-ea"/>
              <a:cs typeface="+mn-cs"/>
            </a:rPr>
            <a:t>　</a:t>
          </a:r>
          <a:r>
            <a:rPr lang="ja-JP" altLang="en-US" sz="1400" b="1">
              <a:solidFill>
                <a:srgbClr val="FF0000"/>
              </a:solidFill>
              <a:effectLst/>
              <a:latin typeface="+mn-ea"/>
              <a:ea typeface="+mn-ea"/>
              <a:cs typeface="+mn-cs"/>
            </a:rPr>
            <a:t>⑥ 伝送用専用線（屋外に設置された光ファイバー等、ただし、最寄りの接続端子函からの引込線は除く）</a:t>
          </a:r>
        </a:p>
        <a:p>
          <a:r>
            <a:rPr lang="ja-JP" altLang="ja-JP" sz="1100" b="1">
              <a:solidFill>
                <a:schemeClr val="dk1"/>
              </a:solidFill>
              <a:effectLst/>
              <a:latin typeface="+mn-lt"/>
              <a:ea typeface="+mn-ea"/>
              <a:cs typeface="+mn-cs"/>
            </a:rPr>
            <a:t>　</a:t>
          </a:r>
          <a:r>
            <a:rPr lang="ja-JP" altLang="en-US" sz="1400" b="1">
              <a:solidFill>
                <a:srgbClr val="FF0000"/>
              </a:solidFill>
              <a:effectLst/>
              <a:latin typeface="+mn-ea"/>
              <a:ea typeface="+mn-ea"/>
              <a:cs typeface="+mn-cs"/>
            </a:rPr>
            <a:t>⑦ 通信費等の維持管理に関する経費</a:t>
          </a:r>
          <a:endParaRPr kumimoji="1" lang="ja-JP" altLang="en-US" sz="1400" b="1">
            <a:solidFill>
              <a:srgbClr val="FF0000"/>
            </a:solidFill>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oe.go.jp\FS03\My%20Documents\&#26395;&#26376;\&#20104;&#31639;&#38306;&#36899;\H12&#20104;&#31639;\H12&#35201;&#27714;\H12&#27010;&#31639;&#35201;&#26395;\&#12479;&#12486;&#22411;&#32113;&#21512;&#35036;&#21161;&#35519;&#26360;\&#35519;&#26360;\&#19968;&#20307;&#20107;&#26989;&#35519;&#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nepc.or.jp/topics/excel/140421/140421_4_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nepc.or.jp/topics/excel/140421/H26&#24180;&#24230;&#26032;&#35215;&#12288;&#22320;&#22495;&#22320;&#29105;&#30003;&#35531;&#27096;&#243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nepc.or.jp/topics/excel/140421/H26&#24180;&#24230;&#26032;&#35215;&#12288;&#22320;&#22495;&#27700;&#21147;&#30003;&#35531;&#27096;&#24335;%202013071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nepc.or.jp/topics/excel/140421/H26&#24180;&#24230;&#26032;&#35215;&#12288;&#22320;&#22495;&#39080;&#21147;&#30003;&#35531;&#27096;&#2433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65298;&#65296;&#65298;&#65297;&#24180;&#24230;_&#20196;&#21644;3&#24180;&#24230;/R&#65299;_&#26053;&#23458;&#31246;&#35036;&#21161;&#37329;&#65288;&#22269;&#31435;&#20844;&#22290;&#31561;&#65289;/04_&#20132;&#20184;&#35215;&#31243;&#12539;&#20844;&#21215;&#35201;&#38936;&#12539;&#65329;&#65286;&#65313;/&#24540;&#21215;&#26360;&#24335;/&#28382;&#22312;&#22411;&#12467;&#12531;&#12486;&#12531;&#12484;/&#24540;&#21215;_2B_20210418.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522;&#12531;&#12463;&#35330;&#27491;&#28168;_&#24540;&#21215;_1A_20210508.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65298;&#65296;&#65298;&#65297;&#24180;&#24230;_&#20196;&#21644;3&#24180;&#24230;/R&#65299;_&#26053;&#23458;&#31246;&#35036;&#21161;&#37329;&#65288;&#22269;&#31435;&#20844;&#22290;&#31561;&#65289;/04_&#20132;&#20184;&#35215;&#31243;&#12539;&#20844;&#21215;&#35201;&#38936;&#12539;&#65329;&#65286;&#65313;/&#28382;&#22312;&#22411;&#12467;&#12531;&#12486;&#12531;&#12484;/old/01_3B_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様式３（とりやめ）"/>
      <sheetName val="表紙"/>
      <sheetName val="総括"/>
      <sheetName val="（差替）整備方針"/>
      <sheetName val="整備目標"/>
      <sheetName val="地域生活"/>
      <sheetName val="地域生活基盤施設年度別計画"/>
      <sheetName val="以下要素事業別"/>
      <sheetName val="道路"/>
      <sheetName val="年次計画参"/>
      <sheetName val="（差替）高質空間"/>
      <sheetName val="高次都市"/>
      <sheetName val="区画ｼｰﾄ0"/>
      <sheetName val="区画ｼｰﾄ1別紙"/>
      <sheetName val="区画ｼｰﾄ2"/>
      <sheetName val="区画ｼｰﾄ3(都市再生)"/>
      <sheetName val="特会組合"/>
      <sheetName val="区画ｼｰﾄ4"/>
      <sheetName val="益見明徳予算 "/>
    </sheetNames>
    <sheetDataSet>
      <sheetData sheetId="0">
        <row r="1">
          <cell r="A1" t="str">
            <v>総括様式３　都市公園等一体整備促進事業総括表</v>
          </cell>
        </row>
        <row r="3">
          <cell r="A3" t="str">
            <v>注）事業費の欄には国費は記入しないこと。また、用地・施設の区分は不要。</v>
          </cell>
        </row>
        <row r="4">
          <cell r="J4" t="str">
            <v>事業費（単位：百万円）</v>
          </cell>
        </row>
        <row r="5">
          <cell r="A5" t="str">
            <v>都道府県市名</v>
          </cell>
          <cell r="B5" t="str">
            <v>都市名</v>
          </cell>
          <cell r="C5" t="str">
            <v>コード</v>
          </cell>
          <cell r="D5" t="str">
            <v>新・継</v>
          </cell>
          <cell r="E5" t="str">
            <v>種別</v>
          </cell>
          <cell r="F5" t="str">
            <v>事業主体</v>
          </cell>
          <cell r="G5" t="str">
            <v>公園名</v>
          </cell>
          <cell r="H5" t="str">
            <v>面積(ha)</v>
          </cell>
          <cell r="I5" t="str">
            <v>採択年度</v>
          </cell>
          <cell r="J5" t="str">
            <v>Ｈ８補助</v>
          </cell>
          <cell r="K5" t="str">
            <v>Ｈ８単独</v>
          </cell>
          <cell r="L5" t="str">
            <v>Ｈ８計</v>
          </cell>
          <cell r="M5" t="str">
            <v>Ｈ９補助</v>
          </cell>
          <cell r="N5" t="str">
            <v>Ｈ９単独</v>
          </cell>
          <cell r="O5" t="str">
            <v>Ｈ９計</v>
          </cell>
          <cell r="P5" t="str">
            <v>Ｈ10補助</v>
          </cell>
          <cell r="Q5" t="str">
            <v>Ｈ10単独</v>
          </cell>
          <cell r="R5" t="str">
            <v>Ｈ10計</v>
          </cell>
          <cell r="S5" t="str">
            <v>Ｈ11補助</v>
          </cell>
          <cell r="T5" t="str">
            <v>Ｈ11単独</v>
          </cell>
          <cell r="U5" t="str">
            <v>Ｈ11計</v>
          </cell>
          <cell r="V5" t="str">
            <v>Ｈ12補助</v>
          </cell>
          <cell r="W5" t="str">
            <v>Ｈ12単独</v>
          </cell>
          <cell r="X5" t="str">
            <v>Ｈ12計</v>
          </cell>
          <cell r="Y5" t="str">
            <v>Ｈ13～14補助</v>
          </cell>
          <cell r="Z5" t="str">
            <v>Ｈ13～14単独</v>
          </cell>
          <cell r="AA5" t="str">
            <v>Ｈ13～14計</v>
          </cell>
          <cell r="AB5" t="str">
            <v>七箇年補助</v>
          </cell>
          <cell r="AC5" t="str">
            <v>七箇年単独</v>
          </cell>
          <cell r="AD5" t="str">
            <v>七箇年計</v>
          </cell>
          <cell r="AE5" t="str">
            <v>備考</v>
          </cell>
        </row>
        <row r="6">
          <cell r="A6" t="str">
            <v>記入例（提出時に消去すること）</v>
          </cell>
        </row>
        <row r="7">
          <cell r="A7" t="str">
            <v>　　（注）都道府県政令市名は、全箇所について記入すること。（省略しない）</v>
          </cell>
        </row>
        <row r="8">
          <cell r="A8" t="str">
            <v>○○県</v>
          </cell>
          <cell r="B8" t="str">
            <v>○○市</v>
          </cell>
          <cell r="C8">
            <v>2.2010000000000001</v>
          </cell>
          <cell r="D8" t="str">
            <v>継続</v>
          </cell>
          <cell r="E8" t="str">
            <v>総合</v>
          </cell>
          <cell r="F8" t="str">
            <v>県</v>
          </cell>
          <cell r="G8" t="str">
            <v>○○○公園</v>
          </cell>
          <cell r="H8">
            <v>12.5</v>
          </cell>
          <cell r="I8" t="str">
            <v>Ｈ８</v>
          </cell>
          <cell r="J8">
            <v>150</v>
          </cell>
          <cell r="K8">
            <v>150</v>
          </cell>
          <cell r="L8">
            <v>300</v>
          </cell>
          <cell r="M8">
            <v>200</v>
          </cell>
          <cell r="N8">
            <v>250</v>
          </cell>
          <cell r="O8">
            <v>450</v>
          </cell>
          <cell r="P8">
            <v>250</v>
          </cell>
          <cell r="Q8">
            <v>200</v>
          </cell>
          <cell r="R8">
            <v>450</v>
          </cell>
          <cell r="S8">
            <v>300</v>
          </cell>
          <cell r="T8">
            <v>200</v>
          </cell>
          <cell r="U8">
            <v>500</v>
          </cell>
          <cell r="V8">
            <v>150</v>
          </cell>
          <cell r="W8">
            <v>100</v>
          </cell>
          <cell r="X8">
            <v>250</v>
          </cell>
          <cell r="Y8">
            <v>400</v>
          </cell>
          <cell r="Z8">
            <v>450</v>
          </cell>
          <cell r="AA8">
            <v>850</v>
          </cell>
          <cell r="AB8">
            <v>1150</v>
          </cell>
          <cell r="AC8">
            <v>1100</v>
          </cell>
          <cell r="AD8">
            <v>2800</v>
          </cell>
        </row>
        <row r="9">
          <cell r="L9">
            <v>0</v>
          </cell>
          <cell r="O9">
            <v>0</v>
          </cell>
          <cell r="R9">
            <v>0</v>
          </cell>
          <cell r="U9">
            <v>0</v>
          </cell>
          <cell r="X9">
            <v>0</v>
          </cell>
          <cell r="AA9">
            <v>0</v>
          </cell>
          <cell r="AD9">
            <v>0</v>
          </cell>
        </row>
        <row r="10">
          <cell r="L10">
            <v>0</v>
          </cell>
          <cell r="O10">
            <v>0</v>
          </cell>
          <cell r="R10">
            <v>0</v>
          </cell>
          <cell r="U10">
            <v>0</v>
          </cell>
          <cell r="X10">
            <v>0</v>
          </cell>
          <cell r="AA10">
            <v>0</v>
          </cell>
          <cell r="AD10">
            <v>0</v>
          </cell>
        </row>
        <row r="11">
          <cell r="L11">
            <v>0</v>
          </cell>
          <cell r="O11">
            <v>0</v>
          </cell>
          <cell r="R11">
            <v>0</v>
          </cell>
          <cell r="U11">
            <v>0</v>
          </cell>
          <cell r="X11">
            <v>0</v>
          </cell>
          <cell r="AA11">
            <v>0</v>
          </cell>
          <cell r="AD11">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機器構成図（例）"/>
      <sheetName val="単線結線図（例）"/>
      <sheetName val="機器配置図（例）"/>
      <sheetName val="発電シミュレーションについて"/>
      <sheetName val="日本標準産業中分類"/>
      <sheetName val="見積仕様書(例)"/>
      <sheetName val="電力会社協議議事録（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 sheetId="41"/>
      <sheetData sheetId="4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日本標準産業中分類"/>
      <sheetName val="電力会社協議議事録（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 sheetId="3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日本標準産業中分類"/>
      <sheetName val="電力会社協議議事録（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 sheetId="3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日本標準産業中分類"/>
      <sheetName val="電力会社協議議事録（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 sheetId="3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１の2"/>
      <sheetName val="別紙１の2"/>
      <sheetName val="消費税CheckSheet"/>
      <sheetName val="別紙２の2"/>
      <sheetName val="別紙２の２－２"/>
      <sheetName val="a"/>
      <sheetName val="list"/>
    </sheetNames>
    <sheetDataSet>
      <sheetData sheetId="0"/>
      <sheetData sheetId="1"/>
      <sheetData sheetId="2"/>
      <sheetData sheetId="3"/>
      <sheetData sheetId="4"/>
      <sheetData sheetId="5"/>
      <sheetData sheetId="6">
        <row r="1">
          <cell r="H1" t="str">
            <v>様式第１の２</v>
          </cell>
          <cell r="J1" t="str">
            <v>様式第１の３</v>
          </cell>
          <cell r="L1" t="str">
            <v>別紙１</v>
          </cell>
          <cell r="N1" t="str">
            <v>交付率</v>
          </cell>
          <cell r="R1" t="str">
            <v>国定公園</v>
          </cell>
          <cell r="T1" t="str">
            <v>国民保養温泉地</v>
          </cell>
          <cell r="V1" t="str">
            <v>鳥獣保護区</v>
          </cell>
          <cell r="X1" t="str">
            <v>長距離自然歩道</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１の１"/>
      <sheetName val="別紙１の１"/>
      <sheetName val="別紙３　消費税CheckSheet"/>
      <sheetName val="別紙２の１"/>
      <sheetName val="参考ひな形"/>
      <sheetName val="a"/>
      <sheetName val="list"/>
    </sheetNames>
    <sheetDataSet>
      <sheetData sheetId="0">
        <row r="1">
          <cell r="A1" t="str">
            <v>様式第１の１</v>
          </cell>
        </row>
      </sheetData>
      <sheetData sheetId="1"/>
      <sheetData sheetId="2">
        <row r="83">
          <cell r="M83">
            <v>0</v>
          </cell>
        </row>
      </sheetData>
      <sheetData sheetId="3"/>
      <sheetData sheetId="4">
        <row r="67">
          <cell r="P67">
            <v>0</v>
          </cell>
        </row>
      </sheetData>
      <sheetData sheetId="5"/>
      <sheetData sheetId="6">
        <row r="1">
          <cell r="F1" t="str">
            <v>様式第１の１</v>
          </cell>
          <cell r="H1" t="str">
            <v>様式第１の２</v>
          </cell>
          <cell r="J1" t="str">
            <v>様式第１の３</v>
          </cell>
        </row>
        <row r="3">
          <cell r="C3" t="str">
            <v>■税抜きで応募申請する</v>
          </cell>
          <cell r="D3" t="str">
            <v>コンテンツの造成事業</v>
          </cell>
        </row>
        <row r="4">
          <cell r="C4" t="str">
            <v>■税込で応募申請する</v>
          </cell>
          <cell r="D4" t="str">
            <v>地域一体となった効果的コンテンツ提供の検討に係る事業</v>
          </cell>
        </row>
        <row r="5">
          <cell r="D5" t="str">
            <v>地域一体となった効果的コンテンツ提供体制の整備に係る事業</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１の３"/>
      <sheetName val="別紙１の３"/>
      <sheetName val="別紙2の３"/>
      <sheetName val="参考ひな形"/>
      <sheetName val="別紙３"/>
      <sheetName val="list"/>
    </sheetNames>
    <sheetDataSet>
      <sheetData sheetId="0">
        <row r="17">
          <cell r="E17" t="str">
            <v xml:space="preserve">
</v>
          </cell>
        </row>
        <row r="24">
          <cell r="E24"/>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5B009-6444-4CEA-BA3A-DB414A39356A}">
  <sheetPr>
    <tabColor theme="9"/>
  </sheetPr>
  <dimension ref="A1:O44"/>
  <sheetViews>
    <sheetView showGridLines="0" topLeftCell="A7" workbookViewId="0">
      <selection activeCell="E25" sqref="E25:O25"/>
    </sheetView>
  </sheetViews>
  <sheetFormatPr defaultRowHeight="16.5"/>
  <cols>
    <col min="1" max="1" width="2.140625" customWidth="1"/>
    <col min="2" max="2" width="3" customWidth="1"/>
    <col min="3" max="3" width="2.140625" customWidth="1"/>
    <col min="4" max="4" width="14.42578125" customWidth="1"/>
    <col min="5" max="5" width="3" customWidth="1"/>
    <col min="6" max="6" width="10.140625" customWidth="1"/>
    <col min="7" max="7" width="16.28515625" customWidth="1"/>
    <col min="8" max="8" width="18.85546875" customWidth="1"/>
    <col min="9" max="9" width="4.42578125" customWidth="1"/>
    <col min="10" max="15" width="3.140625" customWidth="1"/>
  </cols>
  <sheetData>
    <row r="1" spans="1:15">
      <c r="A1" s="474" t="s">
        <v>572</v>
      </c>
      <c r="B1" s="474" t="str">
        <f>IF([6]様式第１の2!B$1=[6]list!G$1,"別紙１の１",IF([6]様式第１の2!B$1=[6]list!I$1,"別紙１の２",IF([6]様式第１の2!B$1=[6]list!K$1,"別紙１の３","")))</f>
        <v>別紙１の１</v>
      </c>
      <c r="C1" s="474" t="str">
        <f>IF([6]様式第１の2!C$1=[6]list!H$1,"別紙１の１",IF([6]様式第１の2!C$1=[6]list!J$1,"別紙１の２",IF([6]様式第１の2!C$1=[6]list!L$1,"別紙１の３","")))</f>
        <v/>
      </c>
      <c r="D1" s="474" t="str">
        <f>IF([6]様式第１の2!D$1=[6]list!I$1,"別紙１の１",IF([6]様式第１の2!D$1=[6]list!K$1,"別紙１の２",IF([6]様式第１の2!D$1=[6]list!M$1,"別紙１の３","")))</f>
        <v>別紙１の１</v>
      </c>
      <c r="E1" s="474" t="str">
        <f>IF([6]様式第１の2!E$1=[6]list!J$1,"別紙１の１",IF([6]様式第１の2!E$1=[6]list!L$1,"別紙１の２",IF([6]様式第１の2!E$1=[6]list!N$1,"別紙１の３","")))</f>
        <v/>
      </c>
      <c r="K1" s="472"/>
      <c r="L1" s="472" t="str">
        <f>IF([6]様式第１の2!L$1=[6]list!Q$1,"別紙１の１",IF([6]様式第１の2!L$1=[6]list!S$1,"別紙１の２",IF([6]様式第１の2!L$1=[6]list!U$1,"別紙１の３","")))</f>
        <v>別紙１の１</v>
      </c>
      <c r="M1" s="472" t="str">
        <f>IF([6]様式第１の2!M$1=[6]list!R$1,"別紙１の１",IF([6]様式第１の2!M$1=[6]list!T$1,"別紙１の２",IF([6]様式第１の2!M$1=[6]list!V$1,"別紙１の３","")))</f>
        <v/>
      </c>
      <c r="N1" s="472" t="str">
        <f>IF([6]様式第１の2!N$1=[6]list!S$1,"別紙１の１",IF([6]様式第１の2!N$1=[6]list!U$1,"別紙１の２",IF([6]様式第１の2!N$1=[6]list!W$1,"別紙１の３","")))</f>
        <v>別紙１の１</v>
      </c>
      <c r="O1" s="472" t="str">
        <f>IF([6]様式第１の2!O$1=[6]list!T$1,"別紙１の１",IF([6]様式第１の2!O$1=[6]list!V$1,"別紙１の２",IF([6]様式第１の2!O$1=[6]list!X$1,"別紙１の３","")))</f>
        <v/>
      </c>
    </row>
    <row r="2" spans="1:15">
      <c r="I2" s="21" t="s">
        <v>75</v>
      </c>
      <c r="J2" s="32"/>
      <c r="K2" s="21" t="s">
        <v>76</v>
      </c>
      <c r="L2" s="32"/>
      <c r="M2" s="21" t="s">
        <v>78</v>
      </c>
      <c r="N2" s="32"/>
      <c r="O2" s="21" t="s">
        <v>77</v>
      </c>
    </row>
    <row r="3" spans="1:15">
      <c r="B3" t="s">
        <v>59</v>
      </c>
    </row>
    <row r="4" spans="1:15">
      <c r="B4" t="s">
        <v>60</v>
      </c>
    </row>
    <row r="6" spans="1:15" ht="21" customHeight="1">
      <c r="B6" s="473" t="s">
        <v>738</v>
      </c>
      <c r="C6" s="473"/>
      <c r="D6" s="473"/>
      <c r="E6" s="473"/>
      <c r="F6" s="473"/>
      <c r="G6" s="473"/>
      <c r="H6" s="473"/>
      <c r="I6" s="473"/>
      <c r="J6" s="473"/>
      <c r="K6" s="473"/>
      <c r="L6" s="473"/>
      <c r="M6" s="473"/>
      <c r="N6" s="473"/>
      <c r="O6" s="473"/>
    </row>
    <row r="7" spans="1:15" ht="21" customHeight="1">
      <c r="B7" s="473"/>
      <c r="C7" s="473"/>
      <c r="D7" s="473"/>
      <c r="E7" s="473"/>
      <c r="F7" s="473"/>
      <c r="G7" s="473"/>
      <c r="H7" s="473"/>
      <c r="I7" s="473"/>
      <c r="J7" s="473"/>
      <c r="K7" s="473"/>
      <c r="L7" s="473"/>
      <c r="M7" s="473"/>
      <c r="N7" s="473"/>
      <c r="O7" s="473"/>
    </row>
    <row r="9" spans="1:15">
      <c r="B9" t="s">
        <v>61</v>
      </c>
    </row>
    <row r="10" spans="1:15">
      <c r="B10" s="20"/>
      <c r="C10" t="str">
        <f>IF(A$1=list!F$1,list!F3,IF(A$1=list!H$1,list!H3,IF(A$1=list!J$1,list!J3,"")))</f>
        <v/>
      </c>
      <c r="D10" s="20" t="s">
        <v>569</v>
      </c>
    </row>
    <row r="11" spans="1:15">
      <c r="C11" t="str">
        <f>IF(A$1=list!F$1,list!F4,IF(A$1=list!H$1,list!H4,IF(A$1=list!J$1,list!J4,"")))</f>
        <v/>
      </c>
      <c r="D11" s="20" t="s">
        <v>568</v>
      </c>
    </row>
    <row r="12" spans="1:15">
      <c r="C12" t="str">
        <f>IF(A$1=list!F$1,list!F5,IF(A$1=list!H$1,list!H5,IF(A$1=list!J$1,list!J5,"")))</f>
        <v/>
      </c>
      <c r="D12" s="20" t="s">
        <v>570</v>
      </c>
    </row>
    <row r="13" spans="1:15">
      <c r="D13" s="20" t="s">
        <v>739</v>
      </c>
    </row>
    <row r="14" spans="1:15">
      <c r="C14" t="str">
        <f>IF(A$1=list!F$1,list!F6,IF(A$1=list!H$1,list!H6,IF(A$1=list!J$1,list!J6,"")))</f>
        <v/>
      </c>
      <c r="D14" s="20" t="s">
        <v>385</v>
      </c>
    </row>
    <row r="15" spans="1:15" hidden="1">
      <c r="C15" t="str">
        <f>IF(A$1=list!F$1,"",IF(A$1=list!H$1,"",IF(A$1=list!J$1,list!J7,"")))</f>
        <v/>
      </c>
    </row>
    <row r="16" spans="1:15" ht="6.6" customHeight="1" thickBot="1"/>
    <row r="17" spans="2:15" ht="12" customHeight="1">
      <c r="B17" s="445" t="s">
        <v>64</v>
      </c>
      <c r="C17" s="446"/>
      <c r="D17" s="447"/>
      <c r="E17" s="457" t="s">
        <v>89</v>
      </c>
      <c r="F17" s="458"/>
      <c r="G17" s="458"/>
      <c r="H17" s="458"/>
      <c r="I17" s="458"/>
      <c r="J17" s="458"/>
      <c r="K17" s="458"/>
      <c r="L17" s="458"/>
      <c r="M17" s="458"/>
      <c r="N17" s="458"/>
      <c r="O17" s="459"/>
    </row>
    <row r="18" spans="2:15" ht="21.95" customHeight="1" thickBot="1">
      <c r="B18" s="448"/>
      <c r="C18" s="449"/>
      <c r="D18" s="450"/>
      <c r="E18" s="469"/>
      <c r="F18" s="470"/>
      <c r="G18" s="470"/>
      <c r="H18" s="470"/>
      <c r="I18" s="470"/>
      <c r="J18" s="470"/>
      <c r="K18" s="470"/>
      <c r="L18" s="470"/>
      <c r="M18" s="470"/>
      <c r="N18" s="470"/>
      <c r="O18" s="471"/>
    </row>
    <row r="19" spans="2:15" ht="12" customHeight="1">
      <c r="B19" s="445" t="s">
        <v>90</v>
      </c>
      <c r="C19" s="446"/>
      <c r="D19" s="447"/>
      <c r="E19" s="460" t="s">
        <v>564</v>
      </c>
      <c r="F19" s="461"/>
      <c r="G19" s="461"/>
      <c r="H19" s="461"/>
      <c r="I19" s="461"/>
      <c r="J19" s="461"/>
      <c r="K19" s="461"/>
      <c r="L19" s="461"/>
      <c r="M19" s="461"/>
      <c r="N19" s="461"/>
      <c r="O19" s="462"/>
    </row>
    <row r="20" spans="2:15" ht="21.95" customHeight="1" thickBot="1">
      <c r="B20" s="448"/>
      <c r="C20" s="449"/>
      <c r="D20" s="450"/>
      <c r="E20" s="463">
        <f>別紙２!H22</f>
        <v>0</v>
      </c>
      <c r="F20" s="464"/>
      <c r="G20" s="464"/>
      <c r="H20" s="464"/>
      <c r="I20" s="464"/>
      <c r="J20" s="464"/>
      <c r="K20" s="464"/>
      <c r="L20" s="464"/>
      <c r="M20" s="464"/>
      <c r="N20" s="464"/>
      <c r="O20" s="465"/>
    </row>
    <row r="21" spans="2:15" ht="35.1" customHeight="1" thickBot="1">
      <c r="B21" s="448" t="s">
        <v>565</v>
      </c>
      <c r="C21" s="449"/>
      <c r="D21" s="450" t="s">
        <v>65</v>
      </c>
      <c r="E21" s="466" t="s">
        <v>88</v>
      </c>
      <c r="F21" s="467"/>
      <c r="G21" s="467"/>
      <c r="H21" s="467"/>
      <c r="I21" s="467"/>
      <c r="J21" s="467"/>
      <c r="K21" s="467"/>
      <c r="L21" s="467"/>
      <c r="M21" s="467"/>
      <c r="N21" s="467"/>
      <c r="O21" s="468"/>
    </row>
    <row r="23" spans="2:15">
      <c r="B23" s="444" t="s">
        <v>227</v>
      </c>
      <c r="C23" s="444"/>
      <c r="D23" s="444"/>
      <c r="E23" s="444"/>
      <c r="F23" s="444"/>
      <c r="G23" s="444"/>
      <c r="H23" s="444"/>
      <c r="I23" s="444"/>
      <c r="J23" s="444"/>
      <c r="K23" s="444"/>
      <c r="L23" s="444"/>
      <c r="M23" s="444"/>
      <c r="N23" s="444"/>
      <c r="O23" s="444"/>
    </row>
    <row r="24" spans="2:15" ht="20.100000000000001" customHeight="1">
      <c r="B24" s="443" t="s">
        <v>66</v>
      </c>
      <c r="C24" s="443"/>
      <c r="D24" s="443" t="s">
        <v>66</v>
      </c>
      <c r="E24" s="432"/>
      <c r="F24" s="433"/>
      <c r="G24" s="433"/>
      <c r="H24" s="433"/>
      <c r="I24" s="433"/>
      <c r="J24" s="433"/>
      <c r="K24" s="433"/>
      <c r="L24" s="433"/>
      <c r="M24" s="433"/>
      <c r="N24" s="433"/>
      <c r="O24" s="434"/>
    </row>
    <row r="25" spans="2:15" ht="20.100000000000001" customHeight="1">
      <c r="B25" s="443" t="s">
        <v>67</v>
      </c>
      <c r="C25" s="443"/>
      <c r="D25" s="443" t="s">
        <v>67</v>
      </c>
      <c r="E25" s="432"/>
      <c r="F25" s="433"/>
      <c r="G25" s="433"/>
      <c r="H25" s="433"/>
      <c r="I25" s="433"/>
      <c r="J25" s="433"/>
      <c r="K25" s="433"/>
      <c r="L25" s="433"/>
      <c r="M25" s="433"/>
      <c r="N25" s="433"/>
      <c r="O25" s="434"/>
    </row>
    <row r="26" spans="2:15" ht="20.100000000000001" customHeight="1">
      <c r="B26" s="443" t="s">
        <v>66</v>
      </c>
      <c r="C26" s="443"/>
      <c r="D26" s="443" t="s">
        <v>66</v>
      </c>
      <c r="E26" s="432"/>
      <c r="F26" s="433"/>
      <c r="G26" s="433"/>
      <c r="H26" s="433"/>
      <c r="I26" s="433"/>
      <c r="J26" s="433"/>
      <c r="K26" s="433"/>
      <c r="L26" s="433"/>
      <c r="M26" s="433"/>
      <c r="N26" s="433"/>
      <c r="O26" s="434"/>
    </row>
    <row r="27" spans="2:15" ht="20.100000000000001" customHeight="1">
      <c r="B27" s="443" t="s">
        <v>68</v>
      </c>
      <c r="C27" s="443"/>
      <c r="D27" s="443" t="s">
        <v>68</v>
      </c>
      <c r="E27" s="432"/>
      <c r="F27" s="433"/>
      <c r="G27" s="435"/>
      <c r="H27" s="436"/>
      <c r="I27" s="433"/>
      <c r="J27" s="433"/>
      <c r="K27" s="433"/>
      <c r="L27" s="433"/>
      <c r="M27" s="433"/>
      <c r="N27" s="433"/>
      <c r="O27" s="434"/>
    </row>
    <row r="28" spans="2:15" ht="20.100000000000001" customHeight="1">
      <c r="B28" s="443" t="s">
        <v>66</v>
      </c>
      <c r="C28" s="443"/>
      <c r="D28" s="443" t="s">
        <v>66</v>
      </c>
      <c r="E28" s="432"/>
      <c r="F28" s="433"/>
      <c r="G28" s="433"/>
      <c r="H28" s="433"/>
      <c r="I28" s="433"/>
      <c r="J28" s="433"/>
      <c r="K28" s="433"/>
      <c r="L28" s="433"/>
      <c r="M28" s="433"/>
      <c r="N28" s="433"/>
      <c r="O28" s="434"/>
    </row>
    <row r="29" spans="2:15" ht="11.1" customHeight="1">
      <c r="B29" s="451" t="s">
        <v>69</v>
      </c>
      <c r="C29" s="452"/>
      <c r="D29" s="453" t="s">
        <v>69</v>
      </c>
      <c r="E29" s="437" t="s">
        <v>91</v>
      </c>
      <c r="F29" s="438"/>
      <c r="G29" s="438"/>
      <c r="H29" s="438"/>
      <c r="I29" s="438"/>
      <c r="J29" s="438"/>
      <c r="K29" s="438"/>
      <c r="L29" s="438"/>
      <c r="M29" s="438"/>
      <c r="N29" s="438"/>
      <c r="O29" s="439"/>
    </row>
    <row r="30" spans="2:15">
      <c r="B30" s="454"/>
      <c r="C30" s="455"/>
      <c r="D30" s="456"/>
      <c r="E30" s="440"/>
      <c r="F30" s="441"/>
      <c r="G30" s="441"/>
      <c r="H30" s="441"/>
      <c r="I30" s="441"/>
      <c r="J30" s="441"/>
      <c r="K30" s="441"/>
      <c r="L30" s="441"/>
      <c r="M30" s="441"/>
      <c r="N30" s="441"/>
      <c r="O30" s="442"/>
    </row>
    <row r="31" spans="2:15" ht="20.100000000000001" customHeight="1">
      <c r="B31" s="443" t="s">
        <v>70</v>
      </c>
      <c r="C31" s="443"/>
      <c r="D31" s="443"/>
      <c r="E31" s="432"/>
      <c r="F31" s="433"/>
      <c r="G31" s="433"/>
      <c r="H31" s="433"/>
      <c r="I31" s="433"/>
      <c r="J31" s="433"/>
      <c r="K31" s="433"/>
      <c r="L31" s="433"/>
      <c r="M31" s="433"/>
      <c r="N31" s="433"/>
      <c r="O31" s="434"/>
    </row>
    <row r="32" spans="2:15" ht="20.100000000000001" customHeight="1">
      <c r="B32" s="443" t="s">
        <v>71</v>
      </c>
      <c r="C32" s="443"/>
      <c r="D32" s="443"/>
      <c r="E32" s="432"/>
      <c r="F32" s="433"/>
      <c r="G32" s="433"/>
      <c r="H32" s="433"/>
      <c r="I32" s="433"/>
      <c r="J32" s="433"/>
      <c r="K32" s="433"/>
      <c r="L32" s="433"/>
      <c r="M32" s="433"/>
      <c r="N32" s="433"/>
      <c r="O32" s="434"/>
    </row>
    <row r="33" spans="2:15" ht="20.100000000000001" customHeight="1">
      <c r="B33" s="443" t="s">
        <v>72</v>
      </c>
      <c r="C33" s="443"/>
      <c r="D33" s="443"/>
      <c r="E33" s="432"/>
      <c r="F33" s="433"/>
      <c r="G33" s="433"/>
      <c r="H33" s="433"/>
      <c r="I33" s="433"/>
      <c r="J33" s="433"/>
      <c r="K33" s="433"/>
      <c r="L33" s="433"/>
      <c r="M33" s="433"/>
      <c r="N33" s="433"/>
      <c r="O33" s="434"/>
    </row>
    <row r="34" spans="2:15" ht="20.100000000000001" customHeight="1">
      <c r="B34" s="443" t="s">
        <v>73</v>
      </c>
      <c r="C34" s="443"/>
      <c r="D34" s="443"/>
      <c r="E34" s="432"/>
      <c r="F34" s="433"/>
      <c r="G34" s="433"/>
      <c r="H34" s="433"/>
      <c r="I34" s="433"/>
      <c r="J34" s="433"/>
      <c r="K34" s="433"/>
      <c r="L34" s="433"/>
      <c r="M34" s="433"/>
      <c r="N34" s="433"/>
      <c r="O34" s="434"/>
    </row>
    <row r="35" spans="2:15" ht="20.100000000000001" customHeight="1">
      <c r="B35" s="443" t="s">
        <v>224</v>
      </c>
      <c r="C35" s="443"/>
      <c r="D35" s="443"/>
      <c r="E35" s="40" t="s">
        <v>228</v>
      </c>
      <c r="F35" s="266"/>
      <c r="G35" s="428"/>
      <c r="H35" s="429"/>
      <c r="I35" s="429"/>
      <c r="J35" s="429"/>
      <c r="K35" s="429"/>
      <c r="L35" s="429"/>
      <c r="M35" s="429"/>
      <c r="N35" s="429"/>
      <c r="O35" s="430"/>
    </row>
    <row r="36" spans="2:15" ht="20.100000000000001" customHeight="1">
      <c r="B36" s="443" t="s">
        <v>74</v>
      </c>
      <c r="C36" s="443"/>
      <c r="D36" s="443"/>
      <c r="E36" s="432"/>
      <c r="F36" s="433"/>
      <c r="G36" s="433"/>
      <c r="H36" s="433"/>
      <c r="I36" s="433"/>
      <c r="J36" s="433"/>
      <c r="K36" s="433"/>
      <c r="L36" s="433"/>
      <c r="M36" s="433"/>
      <c r="N36" s="433"/>
      <c r="O36" s="434"/>
    </row>
    <row r="38" spans="2:15" ht="26.45" customHeight="1">
      <c r="B38" s="22" t="s">
        <v>85</v>
      </c>
      <c r="C38" s="431" t="s">
        <v>740</v>
      </c>
      <c r="D38" s="431"/>
      <c r="E38" s="431"/>
      <c r="F38" s="431"/>
      <c r="G38" s="431"/>
      <c r="H38" s="431"/>
      <c r="I38" s="431"/>
      <c r="J38" s="431"/>
      <c r="K38" s="431"/>
      <c r="L38" s="431"/>
      <c r="M38" s="431"/>
      <c r="N38" s="431"/>
      <c r="O38" s="23"/>
    </row>
    <row r="39" spans="2:15" ht="12.6" customHeight="1">
      <c r="B39" s="24"/>
      <c r="C39" s="22" t="s">
        <v>79</v>
      </c>
      <c r="D39" s="22"/>
      <c r="E39" s="25"/>
      <c r="F39" s="25"/>
      <c r="G39" s="25"/>
      <c r="H39" s="24"/>
      <c r="I39" s="24"/>
      <c r="J39" s="24"/>
      <c r="K39" s="24"/>
      <c r="L39" s="24"/>
      <c r="M39" s="24"/>
      <c r="N39" s="24"/>
    </row>
    <row r="40" spans="2:15" ht="12.6" customHeight="1">
      <c r="B40" s="24"/>
      <c r="C40" s="22" t="s">
        <v>80</v>
      </c>
      <c r="D40" s="22"/>
      <c r="E40" s="25"/>
      <c r="F40" s="25"/>
      <c r="G40" s="25"/>
      <c r="H40" s="24"/>
      <c r="I40" s="24"/>
      <c r="J40" s="24"/>
      <c r="K40" s="24"/>
      <c r="L40" s="24"/>
      <c r="M40" s="24"/>
      <c r="N40" s="24"/>
    </row>
    <row r="41" spans="2:15" ht="39.6" customHeight="1">
      <c r="B41" s="24"/>
      <c r="C41" s="22" t="s">
        <v>55</v>
      </c>
      <c r="D41" s="431" t="s">
        <v>83</v>
      </c>
      <c r="E41" s="431"/>
      <c r="F41" s="431"/>
      <c r="G41" s="431"/>
      <c r="H41" s="431"/>
      <c r="I41" s="431"/>
      <c r="J41" s="431"/>
      <c r="K41" s="431"/>
      <c r="L41" s="431"/>
      <c r="M41" s="431"/>
      <c r="N41" s="431"/>
    </row>
    <row r="42" spans="2:15" ht="12.6" customHeight="1">
      <c r="B42" s="24"/>
      <c r="C42" s="22"/>
      <c r="D42" s="22" t="s">
        <v>81</v>
      </c>
      <c r="E42" s="25"/>
      <c r="F42" s="25"/>
      <c r="G42" s="25"/>
      <c r="H42" s="24"/>
      <c r="I42" s="24"/>
      <c r="J42" s="24"/>
      <c r="K42" s="24"/>
      <c r="L42" s="24"/>
      <c r="M42" s="24"/>
      <c r="N42" s="24"/>
    </row>
    <row r="43" spans="2:15" ht="12.6" customHeight="1">
      <c r="B43" s="24"/>
      <c r="C43" s="22" t="s">
        <v>82</v>
      </c>
      <c r="D43" s="22"/>
      <c r="E43" s="25"/>
      <c r="F43" s="25"/>
      <c r="G43" s="25"/>
      <c r="H43" s="24"/>
      <c r="I43" s="24"/>
      <c r="J43" s="24"/>
      <c r="K43" s="24"/>
      <c r="L43" s="24"/>
      <c r="M43" s="24"/>
      <c r="N43" s="24"/>
    </row>
    <row r="44" spans="2:15" ht="12.6" customHeight="1">
      <c r="B44" s="24"/>
      <c r="C44" s="25" t="s">
        <v>55</v>
      </c>
      <c r="D44" s="25" t="s">
        <v>84</v>
      </c>
      <c r="E44" s="25"/>
      <c r="F44" s="25"/>
      <c r="G44" s="25"/>
      <c r="H44" s="24"/>
      <c r="I44" s="24"/>
      <c r="J44" s="24"/>
      <c r="K44" s="24"/>
      <c r="L44" s="24"/>
      <c r="M44" s="24"/>
      <c r="N44" s="24"/>
    </row>
  </sheetData>
  <sheetProtection algorithmName="SHA-512" hashValue="glXWFmgxsjnQEhsKoCycViyfklqRgd/Anh25qx6w9bUsuMVFk6ZJrgF37X72bHweCceTZZKNy5kpVdYgMEBwnA==" saltValue="q0goMv25mfdv9fNPzr7exg==" spinCount="100000" sheet="1" selectLockedCells="1"/>
  <mergeCells count="40">
    <mergeCell ref="E19:O19"/>
    <mergeCell ref="E20:O20"/>
    <mergeCell ref="E21:O21"/>
    <mergeCell ref="E18:O18"/>
    <mergeCell ref="K1:O1"/>
    <mergeCell ref="B6:O7"/>
    <mergeCell ref="B21:D21"/>
    <mergeCell ref="A1:E1"/>
    <mergeCell ref="B25:D25"/>
    <mergeCell ref="D41:N41"/>
    <mergeCell ref="B23:O23"/>
    <mergeCell ref="B17:D18"/>
    <mergeCell ref="B19:D20"/>
    <mergeCell ref="B36:D36"/>
    <mergeCell ref="B35:D35"/>
    <mergeCell ref="B34:D34"/>
    <mergeCell ref="B33:D33"/>
    <mergeCell ref="B32:D32"/>
    <mergeCell ref="E34:O34"/>
    <mergeCell ref="B27:D27"/>
    <mergeCell ref="B28:D28"/>
    <mergeCell ref="B31:D31"/>
    <mergeCell ref="B29:D30"/>
    <mergeCell ref="E17:O17"/>
    <mergeCell ref="G35:O35"/>
    <mergeCell ref="C38:N38"/>
    <mergeCell ref="E24:O24"/>
    <mergeCell ref="E25:O25"/>
    <mergeCell ref="E26:O26"/>
    <mergeCell ref="E28:O28"/>
    <mergeCell ref="E36:O36"/>
    <mergeCell ref="E27:G27"/>
    <mergeCell ref="H27:O27"/>
    <mergeCell ref="E29:O29"/>
    <mergeCell ref="E30:O30"/>
    <mergeCell ref="E31:O31"/>
    <mergeCell ref="E32:O32"/>
    <mergeCell ref="E33:O33"/>
    <mergeCell ref="B26:D26"/>
    <mergeCell ref="B24:D24"/>
  </mergeCells>
  <phoneticPr fontId="9"/>
  <pageMargins left="0.5" right="0.45" top="0.38" bottom="0.28000000000000003" header="0.3" footer="0.35"/>
  <pageSetup paperSize="9"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1C29F637-9685-4D56-9841-0FC7E005CBF5}">
          <x14:formula1>
            <xm:f>list!$E$2:$E$4</xm:f>
          </x14:formula1>
          <xm:sqref>B6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CDC73-3C32-4A4C-892F-042C1160D9CD}">
  <sheetPr>
    <tabColor theme="9"/>
  </sheetPr>
  <dimension ref="A1:O106"/>
  <sheetViews>
    <sheetView showGridLines="0" topLeftCell="A57" zoomScaleNormal="100" workbookViewId="0">
      <selection activeCell="G74" sqref="G74"/>
    </sheetView>
  </sheetViews>
  <sheetFormatPr defaultRowHeight="16.5"/>
  <cols>
    <col min="1" max="3" width="2.140625" customWidth="1"/>
    <col min="4" max="4" width="13.85546875" customWidth="1"/>
    <col min="5" max="5" width="23.85546875" customWidth="1"/>
    <col min="6" max="6" width="2.140625" customWidth="1"/>
    <col min="7" max="7" width="23.85546875" customWidth="1"/>
    <col min="8" max="13" width="3.140625" customWidth="1"/>
  </cols>
  <sheetData>
    <row r="1" spans="1:13">
      <c r="A1" t="str">
        <f>IF(様式第１!A$1=list!F$1,"別紙１の１",IF(様式第１!A$1=list!H$1,"別紙１の２",IF(様式第１!A$1=list!J$1,"別紙１の３","")))</f>
        <v/>
      </c>
      <c r="I1" s="475" t="s">
        <v>656</v>
      </c>
      <c r="J1" s="475"/>
      <c r="K1" s="475"/>
      <c r="L1" s="475"/>
      <c r="M1" s="475"/>
    </row>
    <row r="2" spans="1:13">
      <c r="D2" s="548" t="s">
        <v>567</v>
      </c>
      <c r="E2" s="548"/>
      <c r="F2" s="548"/>
      <c r="G2" s="548"/>
      <c r="H2" s="548"/>
      <c r="I2" s="548"/>
      <c r="J2" s="548"/>
      <c r="K2" s="21"/>
      <c r="L2" s="21"/>
      <c r="M2" s="21"/>
    </row>
    <row r="3" spans="1:13" ht="24">
      <c r="D3" s="553" t="s">
        <v>678</v>
      </c>
      <c r="E3" s="553"/>
      <c r="F3" s="553"/>
      <c r="G3" s="553"/>
      <c r="H3" s="553"/>
      <c r="I3" s="553"/>
      <c r="J3" s="553"/>
    </row>
    <row r="4" spans="1:13" ht="17.25" thickBot="1"/>
    <row r="5" spans="1:13" ht="35.1" customHeight="1" thickBot="1">
      <c r="B5" s="549" t="s">
        <v>92</v>
      </c>
      <c r="C5" s="550"/>
      <c r="D5" s="550"/>
      <c r="E5" s="551" t="str">
        <f>IF(様式第１!E25="","",様式第１!E25)</f>
        <v/>
      </c>
      <c r="F5" s="551"/>
      <c r="G5" s="551"/>
      <c r="H5" s="551"/>
      <c r="I5" s="551"/>
      <c r="J5" s="551"/>
      <c r="K5" s="551"/>
      <c r="L5" s="551"/>
      <c r="M5" s="552"/>
    </row>
    <row r="6" spans="1:13" ht="30.6" customHeight="1" thickBot="1">
      <c r="B6" s="533" t="s">
        <v>93</v>
      </c>
      <c r="C6" s="534"/>
      <c r="D6" s="535"/>
      <c r="E6" s="554" t="str">
        <f>IF(様式第１!E18="","",様式第１!E18)</f>
        <v/>
      </c>
      <c r="F6" s="554"/>
      <c r="G6" s="554"/>
      <c r="H6" s="554"/>
      <c r="I6" s="554"/>
      <c r="J6" s="554"/>
      <c r="K6" s="554"/>
      <c r="L6" s="554"/>
      <c r="M6" s="555"/>
    </row>
    <row r="7" spans="1:13" ht="9.9499999999999993" customHeight="1">
      <c r="B7" s="527" t="s">
        <v>676</v>
      </c>
      <c r="C7" s="528"/>
      <c r="D7" s="529"/>
      <c r="E7" s="33" t="s">
        <v>222</v>
      </c>
      <c r="F7" s="525" t="s">
        <v>223</v>
      </c>
      <c r="G7" s="525"/>
      <c r="H7" s="525"/>
      <c r="I7" s="525"/>
      <c r="J7" s="525"/>
      <c r="K7" s="525"/>
      <c r="L7" s="525"/>
      <c r="M7" s="526"/>
    </row>
    <row r="8" spans="1:13" ht="17.45" customHeight="1">
      <c r="B8" s="530"/>
      <c r="C8" s="531"/>
      <c r="D8" s="532"/>
      <c r="E8" s="39"/>
      <c r="F8" s="539"/>
      <c r="G8" s="540"/>
      <c r="H8" s="540"/>
      <c r="I8" s="540"/>
      <c r="J8" s="540"/>
      <c r="K8" s="540"/>
      <c r="L8" s="540"/>
      <c r="M8" s="541"/>
    </row>
    <row r="9" spans="1:13" ht="9.75" customHeight="1">
      <c r="B9" s="530"/>
      <c r="C9" s="531"/>
      <c r="D9" s="532"/>
      <c r="E9" s="326" t="s">
        <v>677</v>
      </c>
      <c r="F9" s="248"/>
      <c r="G9" s="248"/>
      <c r="H9" s="248"/>
      <c r="I9" s="248"/>
      <c r="J9" s="248"/>
      <c r="K9" s="248"/>
      <c r="L9" s="248"/>
      <c r="M9" s="249"/>
    </row>
    <row r="10" spans="1:13" ht="17.25" customHeight="1" thickBot="1">
      <c r="B10" s="533"/>
      <c r="C10" s="534"/>
      <c r="D10" s="535"/>
      <c r="E10" s="536"/>
      <c r="F10" s="537"/>
      <c r="G10" s="537"/>
      <c r="H10" s="537"/>
      <c r="I10" s="537"/>
      <c r="J10" s="537"/>
      <c r="K10" s="537"/>
      <c r="L10" s="537"/>
      <c r="M10" s="538"/>
    </row>
    <row r="11" spans="1:13" ht="17.45" customHeight="1">
      <c r="B11" s="37"/>
      <c r="C11" s="37"/>
      <c r="D11" s="37"/>
      <c r="E11" s="36"/>
      <c r="F11" s="36"/>
      <c r="G11" s="36"/>
      <c r="H11" s="36"/>
      <c r="I11" s="36"/>
      <c r="J11" s="36"/>
      <c r="K11" s="36"/>
      <c r="L11" s="36"/>
      <c r="M11" s="36"/>
    </row>
    <row r="12" spans="1:13" ht="17.45" hidden="1" customHeight="1">
      <c r="B12" s="38" t="s">
        <v>229</v>
      </c>
      <c r="C12" s="38"/>
      <c r="D12" s="37"/>
      <c r="E12" s="36"/>
      <c r="F12" s="36"/>
      <c r="G12" s="36"/>
      <c r="H12" s="36"/>
      <c r="I12" s="36"/>
      <c r="J12" s="36"/>
      <c r="K12" s="36"/>
      <c r="L12" s="36"/>
      <c r="M12" s="36"/>
    </row>
    <row r="13" spans="1:13" ht="14.25" hidden="1" customHeight="1">
      <c r="B13" s="485" t="s">
        <v>238</v>
      </c>
      <c r="C13" s="485"/>
      <c r="D13" s="486" t="s">
        <v>230</v>
      </c>
      <c r="E13" s="486"/>
      <c r="F13" s="486"/>
      <c r="G13" s="486"/>
      <c r="H13" s="486"/>
      <c r="I13" s="486"/>
      <c r="J13" s="486"/>
      <c r="K13" s="486"/>
      <c r="L13" s="486"/>
      <c r="M13" s="486"/>
    </row>
    <row r="14" spans="1:13" ht="14.25" hidden="1" customHeight="1">
      <c r="B14" s="485" t="s">
        <v>238</v>
      </c>
      <c r="C14" s="485"/>
      <c r="D14" s="486" t="s">
        <v>231</v>
      </c>
      <c r="E14" s="486"/>
      <c r="F14" s="486"/>
      <c r="G14" s="486"/>
      <c r="H14" s="486"/>
      <c r="I14" s="486"/>
      <c r="J14" s="486"/>
      <c r="K14" s="486"/>
      <c r="L14" s="486"/>
      <c r="M14" s="486"/>
    </row>
    <row r="15" spans="1:13" ht="14.25" hidden="1" customHeight="1">
      <c r="B15" s="485" t="s">
        <v>238</v>
      </c>
      <c r="C15" s="485"/>
      <c r="D15" s="486" t="s">
        <v>232</v>
      </c>
      <c r="E15" s="486"/>
      <c r="F15" s="486"/>
      <c r="G15" s="486"/>
      <c r="H15" s="486"/>
      <c r="I15" s="486"/>
      <c r="J15" s="486"/>
      <c r="K15" s="486"/>
      <c r="L15" s="486"/>
      <c r="M15" s="486"/>
    </row>
    <row r="16" spans="1:13" ht="14.25" hidden="1" customHeight="1">
      <c r="B16" s="485" t="s">
        <v>238</v>
      </c>
      <c r="C16" s="485"/>
      <c r="D16" s="486" t="s">
        <v>233</v>
      </c>
      <c r="E16" s="486"/>
      <c r="F16" s="486"/>
      <c r="G16" s="486"/>
      <c r="H16" s="486"/>
      <c r="I16" s="486"/>
      <c r="J16" s="486"/>
      <c r="K16" s="486"/>
      <c r="L16" s="486"/>
      <c r="M16" s="486"/>
    </row>
    <row r="17" spans="2:13" ht="14.25" hidden="1" customHeight="1">
      <c r="B17" s="485" t="s">
        <v>238</v>
      </c>
      <c r="C17" s="485"/>
      <c r="D17" s="486" t="s">
        <v>234</v>
      </c>
      <c r="E17" s="486"/>
      <c r="F17" s="486"/>
      <c r="G17" s="486"/>
      <c r="H17" s="486"/>
      <c r="I17" s="486"/>
      <c r="J17" s="486"/>
      <c r="K17" s="486"/>
      <c r="L17" s="486"/>
      <c r="M17" s="486"/>
    </row>
    <row r="18" spans="2:13" ht="14.25" hidden="1" customHeight="1">
      <c r="B18" s="485" t="s">
        <v>238</v>
      </c>
      <c r="C18" s="485"/>
      <c r="D18" s="486" t="s">
        <v>235</v>
      </c>
      <c r="E18" s="486"/>
      <c r="F18" s="486"/>
      <c r="G18" s="486"/>
      <c r="H18" s="486"/>
      <c r="I18" s="486"/>
      <c r="J18" s="486"/>
      <c r="K18" s="486"/>
      <c r="L18" s="486"/>
      <c r="M18" s="486"/>
    </row>
    <row r="19" spans="2:13" ht="14.25" hidden="1" customHeight="1">
      <c r="B19" s="485" t="s">
        <v>238</v>
      </c>
      <c r="C19" s="485"/>
      <c r="D19" s="486" t="s">
        <v>236</v>
      </c>
      <c r="E19" s="486"/>
      <c r="F19" s="486"/>
      <c r="G19" s="486"/>
      <c r="H19" s="486"/>
      <c r="I19" s="486"/>
      <c r="J19" s="486"/>
      <c r="K19" s="486"/>
      <c r="L19" s="486"/>
      <c r="M19" s="486"/>
    </row>
    <row r="20" spans="2:13" ht="14.25" hidden="1" customHeight="1">
      <c r="B20" s="485" t="s">
        <v>238</v>
      </c>
      <c r="C20" s="485"/>
      <c r="D20" s="486" t="s">
        <v>237</v>
      </c>
      <c r="E20" s="486"/>
      <c r="F20" s="486"/>
      <c r="G20" s="486"/>
      <c r="H20" s="486"/>
      <c r="I20" s="486"/>
      <c r="J20" s="486"/>
      <c r="K20" s="486"/>
      <c r="L20" s="486"/>
      <c r="M20" s="486"/>
    </row>
    <row r="21" spans="2:13" hidden="1"/>
    <row r="22" spans="2:13">
      <c r="B22" s="444" t="s">
        <v>192</v>
      </c>
      <c r="C22" s="444"/>
      <c r="D22" s="444"/>
      <c r="E22" s="444"/>
      <c r="F22" s="444"/>
      <c r="G22" s="444"/>
      <c r="H22" s="444"/>
      <c r="I22" s="444"/>
      <c r="J22" s="444"/>
      <c r="K22" s="444"/>
      <c r="L22" s="444"/>
      <c r="M22" s="444"/>
    </row>
    <row r="23" spans="2:13" ht="11.45" customHeight="1">
      <c r="B23" s="437" t="s">
        <v>94</v>
      </c>
      <c r="C23" s="438"/>
      <c r="D23" s="438" t="s">
        <v>66</v>
      </c>
      <c r="E23" s="438"/>
      <c r="F23" s="438"/>
      <c r="G23" s="438"/>
      <c r="H23" s="438"/>
      <c r="I23" s="438"/>
      <c r="J23" s="438"/>
      <c r="K23" s="438"/>
      <c r="L23" s="438"/>
      <c r="M23" s="439"/>
    </row>
    <row r="24" spans="2:13" ht="45.75" customHeight="1">
      <c r="B24" s="510"/>
      <c r="C24" s="511"/>
      <c r="D24" s="511"/>
      <c r="E24" s="511"/>
      <c r="F24" s="511"/>
      <c r="G24" s="511"/>
      <c r="H24" s="511"/>
      <c r="I24" s="511"/>
      <c r="J24" s="511"/>
      <c r="K24" s="511"/>
      <c r="L24" s="511"/>
      <c r="M24" s="512"/>
    </row>
    <row r="25" spans="2:13">
      <c r="B25" s="542"/>
      <c r="C25" s="542"/>
      <c r="D25" s="542"/>
      <c r="E25" s="542"/>
      <c r="F25" s="542"/>
      <c r="G25" s="542"/>
      <c r="H25" s="542"/>
      <c r="I25" s="542"/>
      <c r="J25" s="542"/>
      <c r="K25" s="542"/>
      <c r="L25" s="542"/>
      <c r="M25" s="542"/>
    </row>
    <row r="26" spans="2:13">
      <c r="B26" s="504" t="s">
        <v>193</v>
      </c>
      <c r="C26" s="504"/>
      <c r="D26" s="504"/>
      <c r="E26" s="504"/>
      <c r="F26" s="504"/>
      <c r="G26" s="504"/>
      <c r="H26" s="504"/>
      <c r="I26" s="504"/>
      <c r="J26" s="504"/>
      <c r="K26" s="504"/>
      <c r="L26" s="504"/>
      <c r="M26" s="504"/>
    </row>
    <row r="27" spans="2:13" ht="11.1" customHeight="1">
      <c r="B27" s="250" t="s">
        <v>55</v>
      </c>
      <c r="C27" s="481" t="s">
        <v>657</v>
      </c>
      <c r="D27" s="481"/>
      <c r="E27" s="481"/>
      <c r="F27" s="481"/>
      <c r="G27" s="481"/>
      <c r="H27" s="481"/>
      <c r="I27" s="481"/>
      <c r="J27" s="481"/>
      <c r="K27" s="481"/>
      <c r="L27" s="481"/>
      <c r="M27" s="482"/>
    </row>
    <row r="28" spans="2:13" ht="11.1" customHeight="1">
      <c r="B28" s="27"/>
      <c r="C28" s="505" t="s">
        <v>658</v>
      </c>
      <c r="D28" s="505"/>
      <c r="E28" s="505"/>
      <c r="F28" s="505"/>
      <c r="G28" s="505"/>
      <c r="H28" s="505"/>
      <c r="I28" s="505"/>
      <c r="J28" s="505"/>
      <c r="K28" s="505"/>
      <c r="L28" s="505"/>
      <c r="M28" s="506"/>
    </row>
    <row r="29" spans="2:13">
      <c r="B29" s="509"/>
      <c r="C29" s="479"/>
      <c r="D29" s="479"/>
      <c r="E29" s="479"/>
      <c r="F29" s="479"/>
      <c r="G29" s="479"/>
      <c r="H29" s="479"/>
      <c r="I29" s="479"/>
      <c r="J29" s="479"/>
      <c r="K29" s="479"/>
      <c r="L29" s="479"/>
      <c r="M29" s="480"/>
    </row>
    <row r="30" spans="2:13">
      <c r="B30" s="509"/>
      <c r="C30" s="479"/>
      <c r="D30" s="479"/>
      <c r="E30" s="479"/>
      <c r="F30" s="479"/>
      <c r="G30" s="479"/>
      <c r="H30" s="479"/>
      <c r="I30" s="479"/>
      <c r="J30" s="479"/>
      <c r="K30" s="479"/>
      <c r="L30" s="479"/>
      <c r="M30" s="480"/>
    </row>
    <row r="31" spans="2:13">
      <c r="B31" s="510"/>
      <c r="C31" s="511"/>
      <c r="D31" s="511"/>
      <c r="E31" s="511"/>
      <c r="F31" s="511"/>
      <c r="G31" s="511"/>
      <c r="H31" s="511"/>
      <c r="I31" s="511"/>
      <c r="J31" s="511"/>
      <c r="K31" s="511"/>
      <c r="L31" s="511"/>
      <c r="M31" s="512"/>
    </row>
    <row r="32" spans="2:13">
      <c r="B32" s="543"/>
      <c r="C32" s="543"/>
      <c r="D32" s="543"/>
      <c r="E32" s="543"/>
      <c r="F32" s="543"/>
      <c r="G32" s="543"/>
      <c r="H32" s="543"/>
      <c r="I32" s="543"/>
      <c r="J32" s="543"/>
      <c r="K32" s="543"/>
      <c r="L32" s="543"/>
      <c r="M32" s="543"/>
    </row>
    <row r="33" spans="2:13">
      <c r="B33" s="542" t="s">
        <v>194</v>
      </c>
      <c r="C33" s="542"/>
      <c r="D33" s="542"/>
      <c r="E33" s="542"/>
      <c r="F33" s="542"/>
      <c r="G33" s="542"/>
      <c r="H33" s="542"/>
      <c r="I33" s="542"/>
      <c r="J33" s="542"/>
      <c r="K33" s="542"/>
      <c r="L33" s="542"/>
      <c r="M33" s="542"/>
    </row>
    <row r="34" spans="2:13" ht="11.1" customHeight="1">
      <c r="B34" s="34" t="s">
        <v>55</v>
      </c>
      <c r="C34" s="496" t="s">
        <v>659</v>
      </c>
      <c r="D34" s="496"/>
      <c r="E34" s="496"/>
      <c r="F34" s="496"/>
      <c r="G34" s="496"/>
      <c r="H34" s="496"/>
      <c r="I34" s="496"/>
      <c r="J34" s="496"/>
      <c r="K34" s="496"/>
      <c r="L34" s="496"/>
      <c r="M34" s="497"/>
    </row>
    <row r="35" spans="2:13" ht="11.1" customHeight="1">
      <c r="B35" s="498"/>
      <c r="C35" s="499"/>
      <c r="D35" s="499"/>
      <c r="E35" s="499"/>
      <c r="F35" s="499"/>
      <c r="G35" s="499"/>
      <c r="H35" s="499"/>
      <c r="I35" s="499"/>
      <c r="J35" s="499"/>
      <c r="K35" s="499"/>
      <c r="L35" s="499"/>
      <c r="M35" s="500"/>
    </row>
    <row r="36" spans="2:13" ht="11.1" customHeight="1">
      <c r="B36" s="498"/>
      <c r="C36" s="499"/>
      <c r="D36" s="499"/>
      <c r="E36" s="499"/>
      <c r="F36" s="499"/>
      <c r="G36" s="499"/>
      <c r="H36" s="499"/>
      <c r="I36" s="499"/>
      <c r="J36" s="499"/>
      <c r="K36" s="499"/>
      <c r="L36" s="499"/>
      <c r="M36" s="500"/>
    </row>
    <row r="37" spans="2:13">
      <c r="B37" s="498"/>
      <c r="C37" s="499"/>
      <c r="D37" s="499"/>
      <c r="E37" s="499"/>
      <c r="F37" s="499"/>
      <c r="G37" s="499"/>
      <c r="H37" s="499"/>
      <c r="I37" s="499"/>
      <c r="J37" s="499"/>
      <c r="K37" s="499"/>
      <c r="L37" s="499"/>
      <c r="M37" s="500"/>
    </row>
    <row r="38" spans="2:13">
      <c r="B38" s="498"/>
      <c r="C38" s="499"/>
      <c r="D38" s="499"/>
      <c r="E38" s="499"/>
      <c r="F38" s="499"/>
      <c r="G38" s="499"/>
      <c r="H38" s="499"/>
      <c r="I38" s="499"/>
      <c r="J38" s="499"/>
      <c r="K38" s="499"/>
      <c r="L38" s="499"/>
      <c r="M38" s="500"/>
    </row>
    <row r="39" spans="2:13">
      <c r="B39" s="501"/>
      <c r="C39" s="502"/>
      <c r="D39" s="502"/>
      <c r="E39" s="502"/>
      <c r="F39" s="502"/>
      <c r="G39" s="502"/>
      <c r="H39" s="502"/>
      <c r="I39" s="502"/>
      <c r="J39" s="502"/>
      <c r="K39" s="502"/>
      <c r="L39" s="502"/>
      <c r="M39" s="503"/>
    </row>
    <row r="41" spans="2:13">
      <c r="B41" t="s">
        <v>660</v>
      </c>
    </row>
    <row r="42" spans="2:13" ht="11.1" customHeight="1">
      <c r="B42" s="35" t="s">
        <v>55</v>
      </c>
      <c r="C42" s="481" t="s">
        <v>661</v>
      </c>
      <c r="D42" s="481"/>
      <c r="E42" s="481"/>
      <c r="F42" s="481"/>
      <c r="G42" s="481"/>
      <c r="H42" s="481"/>
      <c r="I42" s="481"/>
      <c r="J42" s="481"/>
      <c r="K42" s="481"/>
      <c r="L42" s="481"/>
      <c r="M42" s="482"/>
    </row>
    <row r="43" spans="2:13" ht="11.45" customHeight="1">
      <c r="B43" s="327" t="s">
        <v>731</v>
      </c>
      <c r="C43" s="544" t="s">
        <v>729</v>
      </c>
      <c r="D43" s="544"/>
      <c r="E43" s="544"/>
      <c r="F43" s="544"/>
      <c r="G43" s="544"/>
      <c r="H43" s="544"/>
      <c r="I43" s="544"/>
      <c r="J43" s="544"/>
      <c r="K43" s="544"/>
      <c r="L43" s="544"/>
      <c r="M43" s="545"/>
    </row>
    <row r="44" spans="2:13" ht="12.6" customHeight="1">
      <c r="B44" s="327"/>
      <c r="C44" s="546" t="s">
        <v>730</v>
      </c>
      <c r="D44" s="546"/>
      <c r="E44" s="546"/>
      <c r="F44" s="546"/>
      <c r="G44" s="546"/>
      <c r="H44" s="546"/>
      <c r="I44" s="546"/>
      <c r="J44" s="546"/>
      <c r="K44" s="546"/>
      <c r="L44" s="546"/>
      <c r="M44" s="547"/>
    </row>
    <row r="45" spans="2:13" ht="54.75" customHeight="1">
      <c r="B45" s="487"/>
      <c r="C45" s="488"/>
      <c r="D45" s="488"/>
      <c r="E45" s="488"/>
      <c r="F45" s="488"/>
      <c r="G45" s="488"/>
      <c r="H45" s="488"/>
      <c r="I45" s="488"/>
      <c r="J45" s="488"/>
      <c r="K45" s="488"/>
      <c r="L45" s="488"/>
      <c r="M45" s="489"/>
    </row>
    <row r="47" spans="2:13">
      <c r="B47" t="s">
        <v>662</v>
      </c>
    </row>
    <row r="48" spans="2:13" ht="11.1" customHeight="1">
      <c r="B48" s="98"/>
      <c r="C48" s="481"/>
      <c r="D48" s="481"/>
      <c r="E48" s="481"/>
      <c r="F48" s="481"/>
      <c r="G48" s="481"/>
      <c r="H48" s="481"/>
      <c r="I48" s="481"/>
      <c r="J48" s="481"/>
      <c r="K48" s="481"/>
      <c r="L48" s="481"/>
      <c r="M48" s="482"/>
    </row>
    <row r="49" spans="2:13" ht="11.1" customHeight="1">
      <c r="B49" s="94"/>
      <c r="C49" s="328"/>
      <c r="D49" s="251" t="s">
        <v>663</v>
      </c>
      <c r="E49" s="251"/>
      <c r="F49" s="328"/>
      <c r="G49" s="251" t="s">
        <v>664</v>
      </c>
      <c r="H49" s="257"/>
      <c r="I49" s="251"/>
      <c r="J49" s="251"/>
      <c r="K49" s="251"/>
      <c r="L49" s="251"/>
      <c r="M49" s="252"/>
    </row>
    <row r="50" spans="2:13" ht="11.1" customHeight="1">
      <c r="B50" s="94"/>
      <c r="C50" s="92"/>
      <c r="D50" s="483"/>
      <c r="E50" s="483"/>
      <c r="F50" s="483"/>
      <c r="G50" s="483"/>
      <c r="H50" s="483"/>
      <c r="I50" s="483"/>
      <c r="J50" s="483"/>
      <c r="K50" s="483"/>
      <c r="L50" s="483"/>
      <c r="M50" s="484"/>
    </row>
    <row r="51" spans="2:13" ht="11.1" customHeight="1">
      <c r="B51" s="94"/>
      <c r="C51" s="328"/>
      <c r="D51" s="92" t="s">
        <v>665</v>
      </c>
      <c r="E51" s="92"/>
      <c r="F51" s="328"/>
      <c r="G51" s="100" t="s">
        <v>666</v>
      </c>
      <c r="H51" s="92"/>
      <c r="I51" s="92"/>
      <c r="J51" s="92"/>
      <c r="K51" s="92"/>
      <c r="L51" s="92"/>
      <c r="M51" s="93"/>
    </row>
    <row r="52" spans="2:13" ht="11.1" customHeight="1">
      <c r="B52" s="94"/>
      <c r="C52" s="92"/>
      <c r="D52" s="483"/>
      <c r="E52" s="483"/>
      <c r="F52" s="483"/>
      <c r="G52" s="483"/>
      <c r="H52" s="483"/>
      <c r="I52" s="483"/>
      <c r="J52" s="483"/>
      <c r="K52" s="483"/>
      <c r="L52" s="483"/>
      <c r="M52" s="484"/>
    </row>
    <row r="53" spans="2:13" ht="11.1" customHeight="1">
      <c r="B53" s="94"/>
      <c r="C53" s="328"/>
      <c r="D53" s="92" t="s">
        <v>667</v>
      </c>
      <c r="E53" s="92"/>
      <c r="F53" s="328"/>
      <c r="G53" s="92" t="s">
        <v>668</v>
      </c>
      <c r="H53" s="92"/>
      <c r="I53" s="92"/>
      <c r="J53" s="92"/>
      <c r="K53" s="92"/>
      <c r="L53" s="92"/>
      <c r="M53" s="93"/>
    </row>
    <row r="54" spans="2:13" ht="11.1" customHeight="1">
      <c r="B54" s="94"/>
      <c r="C54" s="483"/>
      <c r="D54" s="483"/>
      <c r="E54" s="483"/>
      <c r="F54" s="483"/>
      <c r="G54" s="483"/>
      <c r="H54" s="483"/>
      <c r="I54" s="483"/>
      <c r="J54" s="483"/>
      <c r="K54" s="483"/>
      <c r="L54" s="483"/>
      <c r="M54" s="484"/>
    </row>
    <row r="55" spans="2:13" ht="10.5" customHeight="1">
      <c r="B55" s="253"/>
      <c r="C55" s="328"/>
      <c r="D55" s="100" t="s">
        <v>669</v>
      </c>
      <c r="E55" s="254"/>
      <c r="H55" s="254"/>
      <c r="I55" s="254"/>
      <c r="J55" s="254"/>
      <c r="K55" s="254"/>
      <c r="L55" s="254"/>
      <c r="M55" s="255"/>
    </row>
    <row r="56" spans="2:13" ht="10.5" customHeight="1">
      <c r="B56" s="253"/>
      <c r="C56" s="92"/>
      <c r="D56" s="100"/>
      <c r="E56" s="254"/>
      <c r="F56" s="254"/>
      <c r="G56" s="256"/>
      <c r="H56" s="254"/>
      <c r="I56" s="254"/>
      <c r="J56" s="254"/>
      <c r="K56" s="254"/>
      <c r="L56" s="254"/>
      <c r="M56" s="255"/>
    </row>
    <row r="57" spans="2:13" ht="11.25" customHeight="1">
      <c r="B57" s="253"/>
      <c r="C57" s="328"/>
      <c r="D57" s="256" t="s">
        <v>670</v>
      </c>
      <c r="E57" s="479" t="s">
        <v>732</v>
      </c>
      <c r="F57" s="479"/>
      <c r="G57" s="479"/>
      <c r="H57" s="479"/>
      <c r="I57" s="479"/>
      <c r="J57" s="479"/>
      <c r="K57" s="479"/>
      <c r="L57" s="479"/>
      <c r="M57" s="480"/>
    </row>
    <row r="58" spans="2:13">
      <c r="B58" s="476" t="s">
        <v>671</v>
      </c>
      <c r="C58" s="477"/>
      <c r="D58" s="477"/>
      <c r="E58" s="477"/>
      <c r="F58" s="477"/>
      <c r="G58" s="477"/>
      <c r="H58" s="477"/>
      <c r="I58" s="477"/>
      <c r="J58" s="477"/>
      <c r="K58" s="477"/>
      <c r="L58" s="477"/>
      <c r="M58" s="478"/>
    </row>
    <row r="60" spans="2:13">
      <c r="B60" t="s">
        <v>672</v>
      </c>
    </row>
    <row r="61" spans="2:13" ht="11.1" customHeight="1">
      <c r="B61" s="29" t="s">
        <v>55</v>
      </c>
      <c r="C61" s="481" t="s">
        <v>673</v>
      </c>
      <c r="D61" s="481"/>
      <c r="E61" s="481"/>
      <c r="F61" s="481"/>
      <c r="G61" s="481"/>
      <c r="H61" s="481"/>
      <c r="I61" s="481"/>
      <c r="J61" s="481"/>
      <c r="K61" s="481"/>
      <c r="L61" s="481"/>
      <c r="M61" s="482"/>
    </row>
    <row r="62" spans="2:13" ht="11.1" customHeight="1">
      <c r="B62" s="490"/>
      <c r="C62" s="491"/>
      <c r="D62" s="491"/>
      <c r="E62" s="491"/>
      <c r="F62" s="491"/>
      <c r="G62" s="491"/>
      <c r="H62" s="491"/>
      <c r="I62" s="491"/>
      <c r="J62" s="491"/>
      <c r="K62" s="491"/>
      <c r="L62" s="491"/>
      <c r="M62" s="492"/>
    </row>
    <row r="63" spans="2:13" ht="11.1" customHeight="1">
      <c r="B63" s="490"/>
      <c r="C63" s="491"/>
      <c r="D63" s="491"/>
      <c r="E63" s="491"/>
      <c r="F63" s="491"/>
      <c r="G63" s="491"/>
      <c r="H63" s="491"/>
      <c r="I63" s="491"/>
      <c r="J63" s="491"/>
      <c r="K63" s="491"/>
      <c r="L63" s="491"/>
      <c r="M63" s="492"/>
    </row>
    <row r="64" spans="2:13" ht="11.1" customHeight="1">
      <c r="B64" s="490"/>
      <c r="C64" s="491"/>
      <c r="D64" s="491"/>
      <c r="E64" s="491"/>
      <c r="F64" s="491"/>
      <c r="G64" s="491"/>
      <c r="H64" s="491"/>
      <c r="I64" s="491"/>
      <c r="J64" s="491"/>
      <c r="K64" s="491"/>
      <c r="L64" s="491"/>
      <c r="M64" s="492"/>
    </row>
    <row r="65" spans="2:13" ht="11.1" customHeight="1">
      <c r="B65" s="490"/>
      <c r="C65" s="491"/>
      <c r="D65" s="491"/>
      <c r="E65" s="491"/>
      <c r="F65" s="491"/>
      <c r="G65" s="491"/>
      <c r="H65" s="491"/>
      <c r="I65" s="491"/>
      <c r="J65" s="491"/>
      <c r="K65" s="491"/>
      <c r="L65" s="491"/>
      <c r="M65" s="492"/>
    </row>
    <row r="66" spans="2:13" ht="11.1" customHeight="1">
      <c r="B66" s="490"/>
      <c r="C66" s="491"/>
      <c r="D66" s="491"/>
      <c r="E66" s="491"/>
      <c r="F66" s="491"/>
      <c r="G66" s="491"/>
      <c r="H66" s="491"/>
      <c r="I66" s="491"/>
      <c r="J66" s="491"/>
      <c r="K66" s="491"/>
      <c r="L66" s="491"/>
      <c r="M66" s="492"/>
    </row>
    <row r="67" spans="2:13">
      <c r="B67" s="490"/>
      <c r="C67" s="491"/>
      <c r="D67" s="491"/>
      <c r="E67" s="491"/>
      <c r="F67" s="491"/>
      <c r="G67" s="491"/>
      <c r="H67" s="491"/>
      <c r="I67" s="491"/>
      <c r="J67" s="491"/>
      <c r="K67" s="491"/>
      <c r="L67" s="491"/>
      <c r="M67" s="492"/>
    </row>
    <row r="68" spans="2:13">
      <c r="B68" s="493"/>
      <c r="C68" s="494"/>
      <c r="D68" s="494"/>
      <c r="E68" s="494"/>
      <c r="F68" s="494"/>
      <c r="G68" s="494"/>
      <c r="H68" s="494"/>
      <c r="I68" s="494"/>
      <c r="J68" s="494"/>
      <c r="K68" s="494"/>
      <c r="L68" s="494"/>
      <c r="M68" s="495"/>
    </row>
    <row r="70" spans="2:13">
      <c r="B70" t="s">
        <v>195</v>
      </c>
    </row>
    <row r="71" spans="2:13" ht="11.1" customHeight="1">
      <c r="B71" s="35" t="s">
        <v>55</v>
      </c>
      <c r="C71" s="481" t="s">
        <v>196</v>
      </c>
      <c r="D71" s="481"/>
      <c r="E71" s="481"/>
      <c r="F71" s="481"/>
      <c r="G71" s="481"/>
      <c r="H71" s="481"/>
      <c r="I71" s="481"/>
      <c r="J71" s="481"/>
      <c r="K71" s="481"/>
      <c r="L71" s="481"/>
      <c r="M71" s="482"/>
    </row>
    <row r="72" spans="2:13">
      <c r="B72" s="509"/>
      <c r="C72" s="479"/>
      <c r="D72" s="479"/>
      <c r="E72" s="479"/>
      <c r="F72" s="479"/>
      <c r="G72" s="479"/>
      <c r="H72" s="479"/>
      <c r="I72" s="479"/>
      <c r="J72" s="479"/>
      <c r="K72" s="479"/>
      <c r="L72" s="479"/>
      <c r="M72" s="480"/>
    </row>
    <row r="73" spans="2:13">
      <c r="B73" s="510"/>
      <c r="C73" s="511"/>
      <c r="D73" s="511"/>
      <c r="E73" s="511"/>
      <c r="F73" s="511"/>
      <c r="G73" s="511"/>
      <c r="H73" s="511"/>
      <c r="I73" s="511"/>
      <c r="J73" s="511"/>
      <c r="K73" s="511"/>
      <c r="L73" s="511"/>
      <c r="M73" s="512"/>
    </row>
    <row r="74" spans="2:13">
      <c r="B74" s="99"/>
      <c r="C74" s="99"/>
      <c r="D74" s="99"/>
      <c r="E74" s="99"/>
      <c r="F74" s="99"/>
      <c r="G74" s="99"/>
      <c r="H74" s="99"/>
      <c r="I74" s="99"/>
      <c r="J74" s="99"/>
      <c r="K74" s="99"/>
      <c r="L74" s="99"/>
      <c r="M74" s="99"/>
    </row>
    <row r="75" spans="2:13">
      <c r="B75" t="s">
        <v>674</v>
      </c>
    </row>
    <row r="76" spans="2:13">
      <c r="B76" s="98" t="s">
        <v>55</v>
      </c>
      <c r="C76" s="438" t="s">
        <v>675</v>
      </c>
      <c r="D76" s="481"/>
      <c r="E76" s="481"/>
      <c r="F76" s="481"/>
      <c r="G76" s="481"/>
      <c r="H76" s="481"/>
      <c r="I76" s="481"/>
      <c r="J76" s="481"/>
      <c r="K76" s="481"/>
      <c r="L76" s="481"/>
      <c r="M76" s="482"/>
    </row>
    <row r="77" spans="2:13">
      <c r="B77" s="509"/>
      <c r="C77" s="479"/>
      <c r="D77" s="479"/>
      <c r="E77" s="479"/>
      <c r="F77" s="479"/>
      <c r="G77" s="479"/>
      <c r="H77" s="479"/>
      <c r="I77" s="479"/>
      <c r="J77" s="479"/>
      <c r="K77" s="479"/>
      <c r="L77" s="479"/>
      <c r="M77" s="480"/>
    </row>
    <row r="78" spans="2:13">
      <c r="B78" s="510"/>
      <c r="C78" s="511"/>
      <c r="D78" s="511"/>
      <c r="E78" s="511"/>
      <c r="F78" s="511"/>
      <c r="G78" s="511"/>
      <c r="H78" s="511"/>
      <c r="I78" s="511"/>
      <c r="J78" s="511"/>
      <c r="K78" s="511"/>
      <c r="L78" s="511"/>
      <c r="M78" s="512"/>
    </row>
    <row r="79" spans="2:13">
      <c r="B79" s="99"/>
      <c r="C79" s="99"/>
      <c r="D79" s="99"/>
      <c r="E79" s="99"/>
      <c r="F79" s="99"/>
      <c r="G79" s="99"/>
      <c r="H79" s="99"/>
      <c r="I79" s="99"/>
      <c r="J79" s="99"/>
      <c r="K79" s="99"/>
      <c r="L79" s="99"/>
      <c r="M79" s="99"/>
    </row>
    <row r="80" spans="2:13">
      <c r="B80" t="s">
        <v>197</v>
      </c>
    </row>
    <row r="81" spans="2:15" ht="11.1" customHeight="1">
      <c r="B81" s="35" t="s">
        <v>55</v>
      </c>
      <c r="C81" s="481" t="s">
        <v>198</v>
      </c>
      <c r="D81" s="481"/>
      <c r="E81" s="481"/>
      <c r="F81" s="481"/>
      <c r="G81" s="481"/>
      <c r="H81" s="481"/>
      <c r="I81" s="481"/>
      <c r="J81" s="481"/>
      <c r="K81" s="481"/>
      <c r="L81" s="481"/>
      <c r="M81" s="482"/>
    </row>
    <row r="82" spans="2:15" ht="11.1" customHeight="1">
      <c r="B82" s="490"/>
      <c r="C82" s="491"/>
      <c r="D82" s="491"/>
      <c r="E82" s="491"/>
      <c r="F82" s="491"/>
      <c r="G82" s="491"/>
      <c r="H82" s="491"/>
      <c r="I82" s="491"/>
      <c r="J82" s="491"/>
      <c r="K82" s="491"/>
      <c r="L82" s="491"/>
      <c r="M82" s="492"/>
    </row>
    <row r="83" spans="2:15">
      <c r="B83" s="490"/>
      <c r="C83" s="491"/>
      <c r="D83" s="491"/>
      <c r="E83" s="491"/>
      <c r="F83" s="491"/>
      <c r="G83" s="491"/>
      <c r="H83" s="491"/>
      <c r="I83" s="491"/>
      <c r="J83" s="491"/>
      <c r="K83" s="491"/>
      <c r="L83" s="491"/>
      <c r="M83" s="492"/>
    </row>
    <row r="84" spans="2:15">
      <c r="B84" s="493"/>
      <c r="C84" s="494"/>
      <c r="D84" s="494"/>
      <c r="E84" s="494"/>
      <c r="F84" s="494"/>
      <c r="G84" s="494"/>
      <c r="H84" s="494"/>
      <c r="I84" s="494"/>
      <c r="J84" s="494"/>
      <c r="K84" s="494"/>
      <c r="L84" s="494"/>
      <c r="M84" s="495"/>
    </row>
    <row r="85" spans="2:15">
      <c r="B85" s="22"/>
      <c r="C85" s="22"/>
    </row>
    <row r="86" spans="2:15">
      <c r="B86" t="s">
        <v>199</v>
      </c>
    </row>
    <row r="87" spans="2:15" ht="11.1" customHeight="1">
      <c r="B87" s="35" t="s">
        <v>55</v>
      </c>
      <c r="C87" s="481" t="s">
        <v>200</v>
      </c>
      <c r="D87" s="481"/>
      <c r="E87" s="481"/>
      <c r="F87" s="481"/>
      <c r="G87" s="481"/>
      <c r="H87" s="481"/>
      <c r="I87" s="481"/>
      <c r="J87" s="481"/>
      <c r="K87" s="481"/>
      <c r="L87" s="481"/>
      <c r="M87" s="482"/>
    </row>
    <row r="88" spans="2:15">
      <c r="B88" s="509"/>
      <c r="C88" s="479"/>
      <c r="D88" s="479"/>
      <c r="E88" s="479"/>
      <c r="F88" s="479"/>
      <c r="G88" s="479"/>
      <c r="H88" s="479"/>
      <c r="I88" s="479"/>
      <c r="J88" s="479"/>
      <c r="K88" s="479"/>
      <c r="L88" s="479"/>
      <c r="M88" s="480"/>
    </row>
    <row r="89" spans="2:15">
      <c r="B89" s="510"/>
      <c r="C89" s="511"/>
      <c r="D89" s="511"/>
      <c r="E89" s="511"/>
      <c r="F89" s="511"/>
      <c r="G89" s="511"/>
      <c r="H89" s="511"/>
      <c r="I89" s="511"/>
      <c r="J89" s="511"/>
      <c r="K89" s="511"/>
      <c r="L89" s="511"/>
      <c r="M89" s="512"/>
    </row>
    <row r="90" spans="2:15">
      <c r="B90" s="26"/>
      <c r="C90" s="26"/>
      <c r="D90" s="26"/>
      <c r="E90" s="26"/>
      <c r="F90" s="30"/>
      <c r="G90" s="26"/>
      <c r="H90" s="26"/>
      <c r="I90" s="26"/>
      <c r="J90" s="26"/>
      <c r="K90" s="26"/>
      <c r="L90" s="26"/>
      <c r="M90" s="26"/>
    </row>
    <row r="91" spans="2:15">
      <c r="B91" t="s">
        <v>220</v>
      </c>
    </row>
    <row r="92" spans="2:15" ht="11.1" customHeight="1">
      <c r="B92" s="98" t="s">
        <v>55</v>
      </c>
      <c r="C92" s="513" t="s">
        <v>204</v>
      </c>
      <c r="D92" s="513"/>
      <c r="E92" s="513"/>
      <c r="F92" s="513"/>
      <c r="G92" s="514"/>
      <c r="H92" s="517" t="s">
        <v>201</v>
      </c>
      <c r="I92" s="517"/>
      <c r="J92" s="517"/>
      <c r="K92" s="517"/>
      <c r="L92" s="517"/>
      <c r="M92" s="518"/>
    </row>
    <row r="93" spans="2:15" ht="11.1" customHeight="1">
      <c r="B93" s="28"/>
      <c r="C93" s="515" t="s">
        <v>205</v>
      </c>
      <c r="D93" s="515"/>
      <c r="E93" s="515"/>
      <c r="F93" s="515"/>
      <c r="G93" s="516"/>
      <c r="H93" s="260"/>
      <c r="I93" s="260"/>
      <c r="J93" s="260"/>
      <c r="K93" s="260"/>
      <c r="L93" s="260"/>
      <c r="M93" s="261"/>
      <c r="O93" s="325"/>
    </row>
    <row r="94" spans="2:15" ht="11.1" customHeight="1">
      <c r="B94" s="94"/>
      <c r="C94" s="519" t="s">
        <v>206</v>
      </c>
      <c r="D94" s="519"/>
      <c r="E94" s="519"/>
      <c r="F94" s="519"/>
      <c r="G94" s="520"/>
      <c r="H94" s="324" t="s">
        <v>213</v>
      </c>
      <c r="I94" s="260"/>
      <c r="J94" s="260"/>
      <c r="K94" s="260"/>
      <c r="L94" s="260"/>
      <c r="M94" s="261"/>
      <c r="O94" s="325"/>
    </row>
    <row r="95" spans="2:15" ht="11.1" customHeight="1">
      <c r="B95" s="94" t="s">
        <v>55</v>
      </c>
      <c r="C95" s="519" t="s">
        <v>207</v>
      </c>
      <c r="D95" s="519"/>
      <c r="E95" s="519"/>
      <c r="F95" s="519"/>
      <c r="G95" s="520"/>
      <c r="H95" s="324" t="s">
        <v>214</v>
      </c>
      <c r="I95" s="260"/>
      <c r="J95" s="260"/>
      <c r="K95" s="260"/>
      <c r="L95" s="260"/>
      <c r="M95" s="261"/>
    </row>
    <row r="96" spans="2:15" ht="11.1" customHeight="1">
      <c r="B96" s="94"/>
      <c r="C96" s="262" t="s">
        <v>208</v>
      </c>
      <c r="D96" s="262"/>
      <c r="E96" s="262"/>
      <c r="F96" s="263"/>
      <c r="G96" s="264"/>
      <c r="H96" s="260"/>
      <c r="I96" s="258"/>
      <c r="J96" s="258"/>
      <c r="K96" s="258"/>
      <c r="L96" s="258"/>
      <c r="M96" s="259"/>
    </row>
    <row r="97" spans="2:13" ht="11.1" customHeight="1">
      <c r="B97" s="94"/>
      <c r="C97" s="262" t="s">
        <v>209</v>
      </c>
      <c r="D97" s="262"/>
      <c r="E97" s="262"/>
      <c r="F97" s="263"/>
      <c r="G97" s="264"/>
      <c r="H97" s="260" t="s">
        <v>203</v>
      </c>
      <c r="I97" s="258"/>
      <c r="J97" s="521"/>
      <c r="K97" s="521"/>
      <c r="L97" s="521"/>
      <c r="M97" s="522"/>
    </row>
    <row r="98" spans="2:13" ht="11.1" customHeight="1">
      <c r="B98" s="94"/>
      <c r="C98" s="262" t="s">
        <v>210</v>
      </c>
      <c r="D98" s="262"/>
      <c r="E98" s="262"/>
      <c r="F98" s="263"/>
      <c r="G98" s="265"/>
      <c r="H98" s="260" t="s">
        <v>202</v>
      </c>
      <c r="I98" s="260"/>
      <c r="J98" s="523"/>
      <c r="K98" s="523"/>
      <c r="L98" s="523"/>
      <c r="M98" s="524"/>
    </row>
    <row r="99" spans="2:13" ht="11.1" customHeight="1">
      <c r="B99" s="94"/>
      <c r="C99" s="262" t="s">
        <v>211</v>
      </c>
      <c r="D99" s="262"/>
      <c r="E99" s="262"/>
      <c r="F99" s="263"/>
      <c r="G99" s="265"/>
      <c r="H99" s="260"/>
      <c r="I99" s="260"/>
      <c r="J99" s="260"/>
      <c r="K99" s="260"/>
      <c r="L99" s="260"/>
      <c r="M99" s="261"/>
    </row>
    <row r="100" spans="2:13" ht="11.1" customHeight="1">
      <c r="B100" s="94"/>
      <c r="C100" s="262" t="s">
        <v>212</v>
      </c>
      <c r="D100" s="262"/>
      <c r="E100" s="262"/>
      <c r="F100" s="262"/>
      <c r="G100" s="263"/>
      <c r="H100" s="260"/>
      <c r="I100" s="260"/>
      <c r="J100" s="260"/>
      <c r="K100" s="260"/>
      <c r="L100" s="260"/>
      <c r="M100" s="261"/>
    </row>
    <row r="101" spans="2:13" ht="11.1" customHeight="1">
      <c r="B101" s="95"/>
      <c r="C101" s="507"/>
      <c r="D101" s="507"/>
      <c r="E101" s="507"/>
      <c r="F101" s="507"/>
      <c r="G101" s="508"/>
      <c r="H101" s="96"/>
      <c r="I101" s="96"/>
      <c r="J101" s="96"/>
      <c r="K101" s="96"/>
      <c r="L101" s="96"/>
      <c r="M101" s="97"/>
    </row>
    <row r="103" spans="2:13" ht="12.6" customHeight="1">
      <c r="B103" s="22" t="s">
        <v>215</v>
      </c>
      <c r="C103" s="22"/>
      <c r="D103" s="22" t="s">
        <v>217</v>
      </c>
      <c r="E103" s="24"/>
      <c r="F103" s="24"/>
      <c r="G103" s="24"/>
      <c r="H103" s="24"/>
      <c r="I103" s="24"/>
      <c r="J103" s="24"/>
      <c r="K103" s="24"/>
      <c r="L103" s="24"/>
    </row>
    <row r="104" spans="2:13" ht="12.6" customHeight="1">
      <c r="B104" s="22"/>
      <c r="C104" s="22"/>
      <c r="D104" s="22" t="s">
        <v>218</v>
      </c>
      <c r="E104" s="24"/>
      <c r="F104" s="24"/>
      <c r="G104" s="24"/>
      <c r="H104" s="24"/>
      <c r="I104" s="24"/>
      <c r="J104" s="24"/>
      <c r="K104" s="24"/>
      <c r="L104" s="24"/>
    </row>
    <row r="105" spans="2:13" ht="12.6" customHeight="1">
      <c r="B105" s="22"/>
      <c r="C105" s="22"/>
      <c r="D105" s="22" t="s">
        <v>219</v>
      </c>
      <c r="E105" s="24"/>
      <c r="F105" s="24"/>
      <c r="G105" s="24"/>
      <c r="H105" s="24"/>
      <c r="I105" s="24"/>
      <c r="J105" s="24"/>
      <c r="K105" s="24"/>
      <c r="L105" s="24"/>
    </row>
    <row r="106" spans="2:13" ht="12.6" customHeight="1">
      <c r="B106" s="22" t="s">
        <v>216</v>
      </c>
      <c r="C106" s="22"/>
      <c r="D106" s="22" t="s">
        <v>221</v>
      </c>
      <c r="E106" s="24"/>
      <c r="F106" s="24"/>
      <c r="G106" s="24"/>
      <c r="H106" s="24"/>
      <c r="I106" s="24"/>
      <c r="J106" s="24"/>
      <c r="K106" s="24"/>
      <c r="L106" s="24"/>
    </row>
  </sheetData>
  <sheetProtection insertRows="0" selectLockedCells="1"/>
  <mergeCells count="71">
    <mergeCell ref="D2:J2"/>
    <mergeCell ref="B6:D6"/>
    <mergeCell ref="B5:D5"/>
    <mergeCell ref="E5:M5"/>
    <mergeCell ref="D3:J3"/>
    <mergeCell ref="E6:M6"/>
    <mergeCell ref="B14:C14"/>
    <mergeCell ref="B15:C15"/>
    <mergeCell ref="B16:C16"/>
    <mergeCell ref="D50:M50"/>
    <mergeCell ref="C42:M42"/>
    <mergeCell ref="B33:D33"/>
    <mergeCell ref="E33:M33"/>
    <mergeCell ref="B24:M24"/>
    <mergeCell ref="B32:D32"/>
    <mergeCell ref="E32:M32"/>
    <mergeCell ref="B29:M31"/>
    <mergeCell ref="B25:D25"/>
    <mergeCell ref="E25:M25"/>
    <mergeCell ref="C48:M48"/>
    <mergeCell ref="C43:M43"/>
    <mergeCell ref="C44:M44"/>
    <mergeCell ref="F7:M7"/>
    <mergeCell ref="B7:D10"/>
    <mergeCell ref="E10:M10"/>
    <mergeCell ref="F8:M8"/>
    <mergeCell ref="B13:C13"/>
    <mergeCell ref="C101:G101"/>
    <mergeCell ref="C71:M71"/>
    <mergeCell ref="B72:M73"/>
    <mergeCell ref="B88:M89"/>
    <mergeCell ref="C87:M87"/>
    <mergeCell ref="C81:M81"/>
    <mergeCell ref="B77:M78"/>
    <mergeCell ref="C92:G92"/>
    <mergeCell ref="C93:G93"/>
    <mergeCell ref="H92:M92"/>
    <mergeCell ref="C94:G94"/>
    <mergeCell ref="C95:G95"/>
    <mergeCell ref="J97:M97"/>
    <mergeCell ref="J98:M98"/>
    <mergeCell ref="B82:M84"/>
    <mergeCell ref="B17:C17"/>
    <mergeCell ref="D19:M19"/>
    <mergeCell ref="D20:M20"/>
    <mergeCell ref="B45:M45"/>
    <mergeCell ref="B62:M68"/>
    <mergeCell ref="C34:M34"/>
    <mergeCell ref="B35:M39"/>
    <mergeCell ref="B22:M22"/>
    <mergeCell ref="B26:D26"/>
    <mergeCell ref="E26:M26"/>
    <mergeCell ref="C28:M28"/>
    <mergeCell ref="C27:M27"/>
    <mergeCell ref="B23:M23"/>
    <mergeCell ref="I1:M1"/>
    <mergeCell ref="B58:M58"/>
    <mergeCell ref="E57:M57"/>
    <mergeCell ref="C76:M76"/>
    <mergeCell ref="D52:M52"/>
    <mergeCell ref="C54:M54"/>
    <mergeCell ref="B18:C18"/>
    <mergeCell ref="B19:C19"/>
    <mergeCell ref="B20:C20"/>
    <mergeCell ref="D13:M13"/>
    <mergeCell ref="D14:M14"/>
    <mergeCell ref="D15:M15"/>
    <mergeCell ref="D16:M16"/>
    <mergeCell ref="D17:M17"/>
    <mergeCell ref="D18:M18"/>
    <mergeCell ref="C61:M61"/>
  </mergeCells>
  <phoneticPr fontId="9"/>
  <dataValidations count="1">
    <dataValidation type="custom" operator="lessThanOrEqual" allowBlank="1" showInputMessage="1" showErrorMessage="1" prompt="300字以内で記入して下さい。" sqref="B24" xr:uid="{E5DC69EA-5668-4546-8A52-639328A00BD4}">
      <formula1>LENB(B24)&lt;=600</formula1>
    </dataValidation>
  </dataValidations>
  <pageMargins left="0.5" right="0.45" top="0.38" bottom="0.28000000000000003" header="0.3" footer="0.35"/>
  <pageSetup paperSize="9" orientation="portrait" horizontalDpi="1200" verticalDpi="1200" r:id="rId1"/>
  <extLst>
    <ext xmlns:x14="http://schemas.microsoft.com/office/spreadsheetml/2009/9/main" uri="{CCE6A557-97BC-4b89-ADB6-D9C93CAAB3DF}">
      <x14:dataValidations xmlns:xm="http://schemas.microsoft.com/office/excel/2006/main" count="5">
        <x14:dataValidation type="list" allowBlank="1" showInputMessage="1" showErrorMessage="1" xr:uid="{A3D056BA-82ED-407B-AE9E-41DE3BADB339}">
          <x14:formula1>
            <xm:f>list!$U$1:$U$3</xm:f>
          </x14:formula1>
          <xm:sqref>B13:C20</xm:sqref>
        </x14:dataValidation>
        <x14:dataValidation type="list" allowBlank="1" showInputMessage="1" showErrorMessage="1" xr:uid="{63F7E53D-9727-4313-8F7A-873E90291557}">
          <x14:formula1>
            <xm:f>list!$P$2:$P$35</xm:f>
          </x14:formula1>
          <xm:sqref>E8</xm:sqref>
        </x14:dataValidation>
        <x14:dataValidation type="list" allowBlank="1" showInputMessage="1" showErrorMessage="1" xr:uid="{E11FDA27-4D04-46D4-8CD3-A9B9B7306D32}">
          <x14:formula1>
            <xm:f>list!$R$2:$R$59</xm:f>
          </x14:formula1>
          <xm:sqref>F8</xm:sqref>
        </x14:dataValidation>
        <x14:dataValidation type="list" allowBlank="1" showInputMessage="1" showErrorMessage="1" xr:uid="{ABA4CA17-4A25-4237-807E-7830ED819B73}">
          <x14:formula1>
            <xm:f>list!$X$2:$X$12</xm:f>
          </x14:formula1>
          <xm:sqref>E10</xm:sqref>
        </x14:dataValidation>
        <x14:dataValidation type="list" allowBlank="1" showInputMessage="1" showErrorMessage="1" xr:uid="{6658184D-0268-4AEA-AD8C-BFF483EAE349}">
          <x14:formula1>
            <xm:f>list!$L$3:$L$5</xm:f>
          </x14:formula1>
          <xm:sqref>D3:J3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3DBEC6-0EAC-49FA-92EE-3D61B3B32FC0}">
  <dimension ref="B1:T83"/>
  <sheetViews>
    <sheetView showGridLines="0" topLeftCell="A4" zoomScaleNormal="100" workbookViewId="0">
      <selection activeCell="J19" sqref="J19"/>
    </sheetView>
  </sheetViews>
  <sheetFormatPr defaultRowHeight="16.5"/>
  <cols>
    <col min="1" max="1" width="1.42578125" customWidth="1"/>
    <col min="12" max="12" width="9.140625" style="58"/>
    <col min="13" max="15" width="9.140625" style="54"/>
    <col min="16" max="20" width="9.140625" style="58"/>
  </cols>
  <sheetData>
    <row r="1" spans="2:11" ht="4.5" customHeight="1"/>
    <row r="2" spans="2:11">
      <c r="B2" s="556" t="s">
        <v>735</v>
      </c>
      <c r="C2" s="556"/>
      <c r="D2" s="556"/>
      <c r="E2" s="556"/>
      <c r="F2" s="556"/>
      <c r="G2" s="556"/>
      <c r="H2" s="556"/>
      <c r="I2" s="556"/>
      <c r="J2" s="556"/>
    </row>
    <row r="3" spans="2:11">
      <c r="B3" s="556" t="s">
        <v>736</v>
      </c>
      <c r="C3" s="556"/>
      <c r="D3" s="556"/>
      <c r="E3" s="556"/>
      <c r="F3" s="556"/>
      <c r="G3" s="556"/>
      <c r="H3" s="556"/>
      <c r="I3" s="556"/>
      <c r="J3" s="556"/>
    </row>
    <row r="6" spans="2:11" ht="33" customHeight="1">
      <c r="D6" s="24" t="s">
        <v>240</v>
      </c>
      <c r="E6" s="24"/>
      <c r="F6" s="55" t="s">
        <v>241</v>
      </c>
      <c r="G6" s="576" t="str">
        <f>IF(様式第１!G35="","",様式第１!G35)</f>
        <v/>
      </c>
      <c r="H6" s="577"/>
      <c r="I6" s="577"/>
      <c r="J6" s="577"/>
      <c r="K6" s="578"/>
    </row>
    <row r="7" spans="2:11" ht="33.75" customHeight="1">
      <c r="F7" s="55" t="s">
        <v>242</v>
      </c>
      <c r="G7" s="576" t="str">
        <f>IF(様式第１!E25="","",様式第１!E25)</f>
        <v/>
      </c>
      <c r="H7" s="577"/>
      <c r="I7" s="577"/>
      <c r="J7" s="577"/>
      <c r="K7" s="578"/>
    </row>
    <row r="8" spans="2:11">
      <c r="F8" s="21" t="s">
        <v>243</v>
      </c>
      <c r="G8" s="579" t="str">
        <f>IF(様式第１!E27="","",様式第１!E27&amp;様式第１!H27)</f>
        <v/>
      </c>
      <c r="H8" s="580"/>
      <c r="I8" s="580"/>
      <c r="J8" s="580"/>
      <c r="K8" s="581"/>
    </row>
    <row r="11" spans="2:11">
      <c r="B11" s="565" t="s">
        <v>239</v>
      </c>
      <c r="C11" s="565"/>
      <c r="D11" s="565"/>
      <c r="E11" s="565"/>
      <c r="F11" s="565"/>
      <c r="G11" s="565"/>
      <c r="H11" s="565"/>
      <c r="I11" s="565"/>
      <c r="J11" s="565"/>
      <c r="K11" s="565"/>
    </row>
    <row r="12" spans="2:11">
      <c r="B12" s="565"/>
      <c r="C12" s="565"/>
      <c r="D12" s="565"/>
      <c r="E12" s="565"/>
      <c r="F12" s="565"/>
      <c r="G12" s="565"/>
      <c r="H12" s="565"/>
      <c r="I12" s="565"/>
      <c r="J12" s="565"/>
      <c r="K12" s="565"/>
    </row>
    <row r="13" spans="2:11">
      <c r="B13" s="565" t="s">
        <v>285</v>
      </c>
      <c r="C13" s="565"/>
      <c r="D13" s="565"/>
      <c r="E13" s="565"/>
      <c r="F13" s="565"/>
      <c r="G13" s="565"/>
      <c r="H13" s="565"/>
      <c r="I13" s="565"/>
      <c r="J13" s="565"/>
      <c r="K13" s="565"/>
    </row>
    <row r="14" spans="2:11">
      <c r="B14" s="565"/>
      <c r="C14" s="565"/>
      <c r="D14" s="565"/>
      <c r="E14" s="565"/>
      <c r="F14" s="565"/>
      <c r="G14" s="565"/>
      <c r="H14" s="565"/>
      <c r="I14" s="565"/>
      <c r="J14" s="565"/>
      <c r="K14" s="565"/>
    </row>
    <row r="15" spans="2:11">
      <c r="B15" s="51"/>
      <c r="C15" s="51"/>
      <c r="D15" s="51"/>
      <c r="E15" s="51"/>
      <c r="F15" s="51"/>
      <c r="G15" s="51"/>
      <c r="H15" s="51"/>
      <c r="I15" s="51"/>
      <c r="J15" s="51"/>
      <c r="K15" s="51"/>
    </row>
    <row r="16" spans="2:11">
      <c r="B16" t="s">
        <v>244</v>
      </c>
    </row>
    <row r="18" spans="2:13">
      <c r="B18" s="42" t="s">
        <v>245</v>
      </c>
      <c r="C18" s="43"/>
      <c r="D18" s="43"/>
      <c r="E18" s="43"/>
      <c r="F18" s="43"/>
      <c r="G18" s="43"/>
      <c r="H18" s="43"/>
      <c r="I18" s="43"/>
      <c r="J18" s="46" t="s">
        <v>246</v>
      </c>
      <c r="K18" s="44" t="s">
        <v>247</v>
      </c>
    </row>
    <row r="19" spans="2:13">
      <c r="B19" s="45"/>
      <c r="C19" s="41"/>
      <c r="D19" s="41"/>
      <c r="E19" s="41"/>
      <c r="F19" s="41"/>
      <c r="G19" s="41"/>
      <c r="H19" s="41"/>
      <c r="I19" s="41"/>
      <c r="J19" s="57" t="s">
        <v>248</v>
      </c>
      <c r="K19" s="57" t="s">
        <v>734</v>
      </c>
      <c r="M19" s="54">
        <f>IF(J19="■",10,0)</f>
        <v>0</v>
      </c>
    </row>
    <row r="20" spans="2:13">
      <c r="B20" s="562" t="s">
        <v>250</v>
      </c>
      <c r="C20" s="562"/>
      <c r="D20" s="562"/>
      <c r="E20" s="562"/>
      <c r="F20" s="562"/>
      <c r="G20" s="562"/>
      <c r="H20" s="562"/>
      <c r="I20" s="562"/>
      <c r="J20" s="562"/>
      <c r="K20" s="562"/>
    </row>
    <row r="21" spans="2:13">
      <c r="B21" s="565"/>
      <c r="C21" s="565"/>
      <c r="D21" s="565"/>
      <c r="E21" s="565"/>
      <c r="F21" s="565"/>
      <c r="G21" s="565"/>
      <c r="H21" s="565"/>
      <c r="I21" s="565"/>
      <c r="J21" s="565"/>
      <c r="K21" s="565"/>
    </row>
    <row r="23" spans="2:13">
      <c r="B23" s="571" t="s">
        <v>251</v>
      </c>
      <c r="C23" s="572"/>
      <c r="D23" s="572"/>
      <c r="E23" s="572"/>
      <c r="F23" s="572"/>
      <c r="G23" s="572"/>
      <c r="H23" s="572"/>
      <c r="I23" s="572"/>
      <c r="J23" s="572"/>
      <c r="K23" s="573"/>
    </row>
    <row r="24" spans="2:13">
      <c r="B24" s="574"/>
      <c r="C24" s="444"/>
      <c r="D24" s="444"/>
      <c r="E24" s="444"/>
      <c r="F24" s="444"/>
      <c r="G24" s="444"/>
      <c r="H24" s="444"/>
      <c r="I24" s="444"/>
      <c r="J24" s="444"/>
      <c r="K24" s="575"/>
    </row>
    <row r="25" spans="2:13">
      <c r="B25" s="561" t="s">
        <v>252</v>
      </c>
      <c r="C25" s="562"/>
      <c r="D25" s="562"/>
      <c r="E25" s="562"/>
      <c r="F25" s="562"/>
      <c r="G25" s="562"/>
      <c r="H25" s="562"/>
      <c r="I25" s="563"/>
      <c r="J25" s="46" t="s">
        <v>246</v>
      </c>
      <c r="K25" s="46" t="s">
        <v>247</v>
      </c>
    </row>
    <row r="26" spans="2:13">
      <c r="B26" s="564"/>
      <c r="C26" s="565"/>
      <c r="D26" s="565"/>
      <c r="E26" s="565"/>
      <c r="F26" s="565"/>
      <c r="G26" s="565"/>
      <c r="H26" s="565"/>
      <c r="I26" s="566"/>
      <c r="J26" s="56" t="s">
        <v>248</v>
      </c>
      <c r="K26" s="56" t="s">
        <v>248</v>
      </c>
      <c r="M26" s="54">
        <f>IF(J26="■",20,0)</f>
        <v>0</v>
      </c>
    </row>
    <row r="27" spans="2:13">
      <c r="B27" s="567"/>
      <c r="C27" s="568"/>
      <c r="D27" s="568"/>
      <c r="E27" s="568"/>
      <c r="F27" s="568"/>
      <c r="G27" s="568"/>
      <c r="H27" s="568"/>
      <c r="I27" s="569"/>
      <c r="J27" s="47" t="s">
        <v>253</v>
      </c>
      <c r="K27" s="50"/>
    </row>
    <row r="28" spans="2:13">
      <c r="B28" s="561" t="s">
        <v>254</v>
      </c>
      <c r="C28" s="562"/>
      <c r="D28" s="562"/>
      <c r="E28" s="562"/>
      <c r="F28" s="562"/>
      <c r="G28" s="562"/>
      <c r="H28" s="562"/>
      <c r="I28" s="563"/>
      <c r="J28" s="48" t="s">
        <v>246</v>
      </c>
      <c r="K28" s="48" t="s">
        <v>247</v>
      </c>
    </row>
    <row r="29" spans="2:13">
      <c r="B29" s="564"/>
      <c r="C29" s="570"/>
      <c r="D29" s="570"/>
      <c r="E29" s="570"/>
      <c r="F29" s="570"/>
      <c r="G29" s="570"/>
      <c r="H29" s="570"/>
      <c r="I29" s="566"/>
      <c r="J29" s="56" t="s">
        <v>248</v>
      </c>
      <c r="K29" s="56" t="s">
        <v>248</v>
      </c>
      <c r="M29" s="54">
        <f>IF(J29="■",30,0)</f>
        <v>0</v>
      </c>
    </row>
    <row r="30" spans="2:13">
      <c r="B30" s="567"/>
      <c r="C30" s="568"/>
      <c r="D30" s="568"/>
      <c r="E30" s="568"/>
      <c r="F30" s="568"/>
      <c r="G30" s="568"/>
      <c r="H30" s="568"/>
      <c r="I30" s="569"/>
      <c r="J30" s="47" t="s">
        <v>255</v>
      </c>
      <c r="K30" s="50"/>
    </row>
    <row r="31" spans="2:13">
      <c r="B31" s="561" t="s">
        <v>256</v>
      </c>
      <c r="C31" s="562"/>
      <c r="D31" s="562"/>
      <c r="E31" s="562"/>
      <c r="F31" s="562"/>
      <c r="G31" s="562"/>
      <c r="H31" s="562"/>
      <c r="I31" s="563"/>
      <c r="J31" s="46" t="s">
        <v>246</v>
      </c>
      <c r="K31" s="46" t="s">
        <v>247</v>
      </c>
    </row>
    <row r="32" spans="2:13">
      <c r="B32" s="564"/>
      <c r="C32" s="570"/>
      <c r="D32" s="570"/>
      <c r="E32" s="570"/>
      <c r="F32" s="570"/>
      <c r="G32" s="570"/>
      <c r="H32" s="570"/>
      <c r="I32" s="566"/>
      <c r="J32" s="56" t="s">
        <v>248</v>
      </c>
      <c r="K32" s="56" t="s">
        <v>248</v>
      </c>
      <c r="M32" s="54">
        <f>IF(J32="■",40,0)</f>
        <v>0</v>
      </c>
    </row>
    <row r="33" spans="2:14">
      <c r="B33" s="567"/>
      <c r="C33" s="568"/>
      <c r="D33" s="568"/>
      <c r="E33" s="568"/>
      <c r="F33" s="568"/>
      <c r="G33" s="568"/>
      <c r="H33" s="568"/>
      <c r="I33" s="569"/>
      <c r="J33" s="47" t="s">
        <v>257</v>
      </c>
      <c r="K33" s="50"/>
    </row>
    <row r="34" spans="2:14">
      <c r="B34" s="561" t="s">
        <v>258</v>
      </c>
      <c r="C34" s="562"/>
      <c r="D34" s="562"/>
      <c r="E34" s="562"/>
      <c r="F34" s="562"/>
      <c r="G34" s="562"/>
      <c r="H34" s="562"/>
      <c r="I34" s="563"/>
      <c r="J34" s="48" t="s">
        <v>246</v>
      </c>
      <c r="K34" s="48" t="s">
        <v>247</v>
      </c>
    </row>
    <row r="35" spans="2:14">
      <c r="B35" s="564"/>
      <c r="C35" s="570"/>
      <c r="D35" s="570"/>
      <c r="E35" s="570"/>
      <c r="F35" s="570"/>
      <c r="G35" s="570"/>
      <c r="H35" s="570"/>
      <c r="I35" s="566"/>
      <c r="J35" s="56" t="s">
        <v>248</v>
      </c>
      <c r="K35" s="56" t="s">
        <v>248</v>
      </c>
      <c r="M35" s="54">
        <f>IF(J35="■",50,0)</f>
        <v>0</v>
      </c>
    </row>
    <row r="36" spans="2:14">
      <c r="B36" s="567"/>
      <c r="C36" s="568"/>
      <c r="D36" s="568"/>
      <c r="E36" s="568"/>
      <c r="F36" s="568"/>
      <c r="G36" s="568"/>
      <c r="H36" s="568"/>
      <c r="I36" s="569"/>
      <c r="J36" s="47" t="s">
        <v>259</v>
      </c>
      <c r="K36" s="50"/>
    </row>
    <row r="37" spans="2:14" ht="66">
      <c r="B37" s="45"/>
      <c r="C37" s="41"/>
      <c r="D37" s="41"/>
      <c r="E37" s="41"/>
      <c r="F37" s="41"/>
      <c r="G37" s="41"/>
      <c r="H37" s="41"/>
      <c r="I37" s="41"/>
      <c r="J37" s="52"/>
      <c r="K37" s="53" t="s">
        <v>268</v>
      </c>
    </row>
    <row r="38" spans="2:14">
      <c r="B38" t="s">
        <v>260</v>
      </c>
    </row>
    <row r="39" spans="2:14">
      <c r="B39" s="565" t="s">
        <v>261</v>
      </c>
      <c r="C39" s="565"/>
      <c r="D39" s="565"/>
      <c r="E39" s="565"/>
      <c r="F39" s="565"/>
      <c r="G39" s="565"/>
      <c r="H39" s="565"/>
      <c r="I39" s="565"/>
      <c r="J39" s="565"/>
      <c r="K39" s="565"/>
    </row>
    <row r="40" spans="2:14">
      <c r="B40" s="565"/>
      <c r="C40" s="565"/>
      <c r="D40" s="565"/>
      <c r="E40" s="565"/>
      <c r="F40" s="565"/>
      <c r="G40" s="565"/>
      <c r="H40" s="565"/>
      <c r="I40" s="565"/>
      <c r="J40" s="565"/>
      <c r="K40" s="565"/>
    </row>
    <row r="42" spans="2:14">
      <c r="B42" t="s">
        <v>262</v>
      </c>
    </row>
    <row r="43" spans="2:14">
      <c r="B43" s="571" t="s">
        <v>263</v>
      </c>
      <c r="C43" s="572"/>
      <c r="D43" s="572"/>
      <c r="E43" s="572"/>
      <c r="F43" s="572"/>
      <c r="G43" s="572"/>
      <c r="H43" s="572"/>
      <c r="I43" s="572"/>
      <c r="J43" s="572"/>
      <c r="K43" s="573"/>
    </row>
    <row r="44" spans="2:14">
      <c r="B44" s="574"/>
      <c r="C44" s="444"/>
      <c r="D44" s="444"/>
      <c r="E44" s="444"/>
      <c r="F44" s="444"/>
      <c r="G44" s="444"/>
      <c r="H44" s="444"/>
      <c r="I44" s="444"/>
      <c r="J44" s="444"/>
      <c r="K44" s="575"/>
    </row>
    <row r="45" spans="2:14">
      <c r="B45" s="561" t="s">
        <v>264</v>
      </c>
      <c r="C45" s="562"/>
      <c r="D45" s="562"/>
      <c r="E45" s="562"/>
      <c r="F45" s="562"/>
      <c r="G45" s="562"/>
      <c r="H45" s="562"/>
      <c r="I45" s="563"/>
      <c r="J45" s="46" t="s">
        <v>246</v>
      </c>
      <c r="K45" s="44" t="s">
        <v>247</v>
      </c>
    </row>
    <row r="46" spans="2:14">
      <c r="B46" s="567"/>
      <c r="C46" s="568"/>
      <c r="D46" s="568"/>
      <c r="E46" s="568"/>
      <c r="F46" s="568"/>
      <c r="G46" s="568"/>
      <c r="H46" s="568"/>
      <c r="I46" s="569"/>
      <c r="J46" s="57" t="s">
        <v>248</v>
      </c>
      <c r="K46" s="57" t="s">
        <v>248</v>
      </c>
      <c r="N46" s="54">
        <f>IF(J46="■",1,0)</f>
        <v>0</v>
      </c>
    </row>
    <row r="47" spans="2:14">
      <c r="B47" s="561" t="s">
        <v>265</v>
      </c>
      <c r="C47" s="562"/>
      <c r="D47" s="562"/>
      <c r="E47" s="562"/>
      <c r="F47" s="562"/>
      <c r="G47" s="562"/>
      <c r="H47" s="562"/>
      <c r="I47" s="563"/>
      <c r="J47" s="46" t="s">
        <v>246</v>
      </c>
      <c r="K47" s="44" t="s">
        <v>247</v>
      </c>
    </row>
    <row r="48" spans="2:14">
      <c r="B48" s="567"/>
      <c r="C48" s="568"/>
      <c r="D48" s="568"/>
      <c r="E48" s="568"/>
      <c r="F48" s="568"/>
      <c r="G48" s="568"/>
      <c r="H48" s="568"/>
      <c r="I48" s="569"/>
      <c r="J48" s="57" t="s">
        <v>248</v>
      </c>
      <c r="K48" s="57" t="s">
        <v>248</v>
      </c>
      <c r="N48" s="54">
        <f>IF(J48="■",1,0)</f>
        <v>0</v>
      </c>
    </row>
    <row r="49" spans="2:14">
      <c r="B49" s="561" t="s">
        <v>266</v>
      </c>
      <c r="C49" s="562"/>
      <c r="D49" s="562"/>
      <c r="E49" s="562"/>
      <c r="F49" s="562"/>
      <c r="G49" s="562"/>
      <c r="H49" s="562"/>
      <c r="I49" s="563"/>
      <c r="J49" s="46" t="s">
        <v>246</v>
      </c>
      <c r="K49" s="44" t="s">
        <v>247</v>
      </c>
    </row>
    <row r="50" spans="2:14">
      <c r="B50" s="567"/>
      <c r="C50" s="568"/>
      <c r="D50" s="568"/>
      <c r="E50" s="568"/>
      <c r="F50" s="568"/>
      <c r="G50" s="568"/>
      <c r="H50" s="568"/>
      <c r="I50" s="569"/>
      <c r="J50" s="57" t="s">
        <v>248</v>
      </c>
      <c r="K50" s="57" t="s">
        <v>248</v>
      </c>
      <c r="N50" s="54">
        <f>IF(J50="■",1,0)</f>
        <v>0</v>
      </c>
    </row>
    <row r="51" spans="2:14">
      <c r="B51" s="561" t="s">
        <v>267</v>
      </c>
      <c r="C51" s="562"/>
      <c r="D51" s="562"/>
      <c r="E51" s="562"/>
      <c r="F51" s="562"/>
      <c r="G51" s="562"/>
      <c r="H51" s="562"/>
      <c r="I51" s="563"/>
      <c r="J51" s="46" t="s">
        <v>246</v>
      </c>
      <c r="K51" s="44" t="s">
        <v>247</v>
      </c>
    </row>
    <row r="52" spans="2:14">
      <c r="B52" s="567"/>
      <c r="C52" s="568"/>
      <c r="D52" s="568"/>
      <c r="E52" s="568"/>
      <c r="F52" s="568"/>
      <c r="G52" s="568"/>
      <c r="H52" s="568"/>
      <c r="I52" s="569"/>
      <c r="J52" s="57" t="s">
        <v>248</v>
      </c>
      <c r="K52" s="57" t="s">
        <v>248</v>
      </c>
      <c r="N52" s="54">
        <f>IF(J52="■",1,0)</f>
        <v>0</v>
      </c>
    </row>
    <row r="53" spans="2:14">
      <c r="B53" t="s">
        <v>269</v>
      </c>
      <c r="M53" s="54">
        <f>N46*N48*N50*N52*2</f>
        <v>0</v>
      </c>
    </row>
    <row r="55" spans="2:14">
      <c r="B55" t="s">
        <v>270</v>
      </c>
    </row>
    <row r="56" spans="2:14">
      <c r="B56" s="582" t="s">
        <v>271</v>
      </c>
      <c r="C56" s="583"/>
      <c r="D56" s="583"/>
      <c r="E56" s="583"/>
      <c r="F56" s="583"/>
      <c r="G56" s="583"/>
      <c r="H56" s="583"/>
      <c r="I56" s="583"/>
      <c r="J56" s="583"/>
      <c r="K56" s="584"/>
    </row>
    <row r="57" spans="2:14">
      <c r="B57" s="585"/>
      <c r="C57" s="586"/>
      <c r="D57" s="586"/>
      <c r="E57" s="586"/>
      <c r="F57" s="586"/>
      <c r="G57" s="586"/>
      <c r="H57" s="586"/>
      <c r="I57" s="586"/>
      <c r="J57" s="586"/>
      <c r="K57" s="587"/>
    </row>
    <row r="58" spans="2:14">
      <c r="B58" s="558" t="s">
        <v>272</v>
      </c>
      <c r="C58" s="559"/>
      <c r="D58" s="559"/>
      <c r="E58" s="559"/>
      <c r="F58" s="559"/>
      <c r="G58" s="559"/>
      <c r="H58" s="559"/>
      <c r="I58" s="560"/>
      <c r="J58" s="46" t="s">
        <v>246</v>
      </c>
      <c r="K58" s="44" t="s">
        <v>247</v>
      </c>
    </row>
    <row r="59" spans="2:14">
      <c r="B59" s="558"/>
      <c r="C59" s="559"/>
      <c r="D59" s="559"/>
      <c r="E59" s="559"/>
      <c r="F59" s="559"/>
      <c r="G59" s="559"/>
      <c r="H59" s="559"/>
      <c r="I59" s="560"/>
      <c r="J59" s="57" t="s">
        <v>248</v>
      </c>
      <c r="K59" s="57" t="s">
        <v>248</v>
      </c>
      <c r="N59" s="54">
        <f>IF(J59="■",1,0)</f>
        <v>0</v>
      </c>
    </row>
    <row r="60" spans="2:14">
      <c r="B60" s="558" t="s">
        <v>273</v>
      </c>
      <c r="C60" s="559"/>
      <c r="D60" s="559"/>
      <c r="E60" s="559"/>
      <c r="F60" s="559"/>
      <c r="G60" s="559"/>
      <c r="H60" s="559"/>
      <c r="I60" s="560"/>
      <c r="J60" s="46" t="s">
        <v>246</v>
      </c>
      <c r="K60" s="44" t="s">
        <v>247</v>
      </c>
    </row>
    <row r="61" spans="2:14">
      <c r="B61" s="558"/>
      <c r="C61" s="559"/>
      <c r="D61" s="559"/>
      <c r="E61" s="559"/>
      <c r="F61" s="559"/>
      <c r="G61" s="559"/>
      <c r="H61" s="559"/>
      <c r="I61" s="560"/>
      <c r="J61" s="57" t="s">
        <v>248</v>
      </c>
      <c r="K61" s="57" t="s">
        <v>248</v>
      </c>
      <c r="N61" s="54">
        <f>IF(J61="■",1,0)</f>
        <v>0</v>
      </c>
    </row>
    <row r="62" spans="2:14">
      <c r="B62" s="558" t="s">
        <v>274</v>
      </c>
      <c r="C62" s="559"/>
      <c r="D62" s="559"/>
      <c r="E62" s="559"/>
      <c r="F62" s="559"/>
      <c r="G62" s="559"/>
      <c r="H62" s="559"/>
      <c r="I62" s="560"/>
      <c r="J62" s="46" t="s">
        <v>246</v>
      </c>
      <c r="K62" s="44" t="s">
        <v>247</v>
      </c>
    </row>
    <row r="63" spans="2:14">
      <c r="B63" s="558"/>
      <c r="C63" s="559"/>
      <c r="D63" s="559"/>
      <c r="E63" s="559"/>
      <c r="F63" s="559"/>
      <c r="G63" s="559"/>
      <c r="H63" s="559"/>
      <c r="I63" s="560"/>
      <c r="J63" s="57" t="s">
        <v>248</v>
      </c>
      <c r="K63" s="57" t="s">
        <v>248</v>
      </c>
      <c r="N63" s="54">
        <f>IF(J63="■",1,0)</f>
        <v>0</v>
      </c>
    </row>
    <row r="64" spans="2:14">
      <c r="B64" s="558" t="s">
        <v>275</v>
      </c>
      <c r="C64" s="559"/>
      <c r="D64" s="559"/>
      <c r="E64" s="559"/>
      <c r="F64" s="559"/>
      <c r="G64" s="559"/>
      <c r="H64" s="559"/>
      <c r="I64" s="560"/>
      <c r="J64" s="46" t="s">
        <v>246</v>
      </c>
      <c r="K64" s="44" t="s">
        <v>247</v>
      </c>
    </row>
    <row r="65" spans="2:14">
      <c r="B65" s="558"/>
      <c r="C65" s="559"/>
      <c r="D65" s="559"/>
      <c r="E65" s="559"/>
      <c r="F65" s="559"/>
      <c r="G65" s="559"/>
      <c r="H65" s="559"/>
      <c r="I65" s="560"/>
      <c r="J65" s="57" t="s">
        <v>248</v>
      </c>
      <c r="K65" s="57" t="s">
        <v>248</v>
      </c>
      <c r="N65" s="54">
        <f>IF(J65="■",1,0)</f>
        <v>0</v>
      </c>
    </row>
    <row r="66" spans="2:14">
      <c r="B66" t="s">
        <v>269</v>
      </c>
      <c r="M66" s="54">
        <f>N59*N61*N63*N65*3</f>
        <v>0</v>
      </c>
    </row>
    <row r="68" spans="2:14">
      <c r="B68" t="s">
        <v>276</v>
      </c>
    </row>
    <row r="69" spans="2:14">
      <c r="B69" s="558" t="s">
        <v>277</v>
      </c>
      <c r="C69" s="559"/>
      <c r="D69" s="559"/>
      <c r="E69" s="559"/>
      <c r="F69" s="559"/>
      <c r="G69" s="559"/>
      <c r="H69" s="559"/>
      <c r="I69" s="559"/>
      <c r="J69" s="559"/>
      <c r="K69" s="560"/>
    </row>
    <row r="70" spans="2:14">
      <c r="B70" s="558"/>
      <c r="C70" s="559"/>
      <c r="D70" s="559"/>
      <c r="E70" s="559"/>
      <c r="F70" s="559"/>
      <c r="G70" s="559"/>
      <c r="H70" s="559"/>
      <c r="I70" s="559"/>
      <c r="J70" s="559"/>
      <c r="K70" s="560"/>
    </row>
    <row r="71" spans="2:14">
      <c r="B71" s="558" t="s">
        <v>278</v>
      </c>
      <c r="C71" s="559"/>
      <c r="D71" s="559"/>
      <c r="E71" s="559"/>
      <c r="F71" s="559"/>
      <c r="G71" s="559"/>
      <c r="H71" s="559"/>
      <c r="I71" s="560"/>
      <c r="J71" s="49" t="s">
        <v>246</v>
      </c>
      <c r="K71" s="49" t="s">
        <v>247</v>
      </c>
    </row>
    <row r="72" spans="2:14">
      <c r="B72" s="558"/>
      <c r="C72" s="559"/>
      <c r="D72" s="559"/>
      <c r="E72" s="559"/>
      <c r="F72" s="559"/>
      <c r="G72" s="559"/>
      <c r="H72" s="559"/>
      <c r="I72" s="560"/>
      <c r="J72" s="57" t="s">
        <v>248</v>
      </c>
      <c r="K72" s="57" t="s">
        <v>248</v>
      </c>
      <c r="N72" s="54">
        <f>IF(J72="■",1,0)</f>
        <v>0</v>
      </c>
    </row>
    <row r="73" spans="2:14">
      <c r="B73" s="558" t="s">
        <v>279</v>
      </c>
      <c r="C73" s="559"/>
      <c r="D73" s="559"/>
      <c r="E73" s="559"/>
      <c r="F73" s="559"/>
      <c r="G73" s="559"/>
      <c r="H73" s="559"/>
      <c r="I73" s="560"/>
      <c r="J73" s="44" t="s">
        <v>246</v>
      </c>
      <c r="K73" s="44" t="s">
        <v>247</v>
      </c>
    </row>
    <row r="74" spans="2:14">
      <c r="B74" s="558"/>
      <c r="C74" s="559"/>
      <c r="D74" s="559"/>
      <c r="E74" s="559"/>
      <c r="F74" s="559"/>
      <c r="G74" s="559"/>
      <c r="H74" s="559"/>
      <c r="I74" s="560"/>
      <c r="J74" s="57" t="s">
        <v>248</v>
      </c>
      <c r="K74" s="57" t="s">
        <v>248</v>
      </c>
      <c r="N74" s="54">
        <f>IF(J74="■",1,0)</f>
        <v>0</v>
      </c>
    </row>
    <row r="75" spans="2:14">
      <c r="B75" t="s">
        <v>280</v>
      </c>
      <c r="M75" s="54">
        <f>N72*N74*4</f>
        <v>0</v>
      </c>
    </row>
    <row r="77" spans="2:14">
      <c r="B77" t="s">
        <v>281</v>
      </c>
    </row>
    <row r="78" spans="2:14">
      <c r="B78" s="557" t="s">
        <v>282</v>
      </c>
      <c r="C78" s="557"/>
      <c r="D78" s="557"/>
      <c r="E78" s="557"/>
      <c r="F78" s="557"/>
      <c r="G78" s="557"/>
      <c r="H78" s="557"/>
      <c r="I78" s="557"/>
      <c r="J78" s="557"/>
      <c r="K78" s="557"/>
    </row>
    <row r="79" spans="2:14">
      <c r="B79" s="557"/>
      <c r="C79" s="557"/>
      <c r="D79" s="557"/>
      <c r="E79" s="557"/>
      <c r="F79" s="557"/>
      <c r="G79" s="557"/>
      <c r="H79" s="557"/>
      <c r="I79" s="557"/>
      <c r="J79" s="557"/>
      <c r="K79" s="557"/>
    </row>
    <row r="80" spans="2:14">
      <c r="B80" s="557" t="s">
        <v>283</v>
      </c>
      <c r="C80" s="557"/>
      <c r="D80" s="557"/>
      <c r="E80" s="557"/>
      <c r="F80" s="557"/>
      <c r="G80" s="557"/>
      <c r="H80" s="557"/>
      <c r="I80" s="557"/>
      <c r="J80" s="49" t="s">
        <v>246</v>
      </c>
      <c r="K80" s="49" t="s">
        <v>247</v>
      </c>
    </row>
    <row r="81" spans="2:14">
      <c r="B81" s="557"/>
      <c r="C81" s="557"/>
      <c r="D81" s="557"/>
      <c r="E81" s="557"/>
      <c r="F81" s="557"/>
      <c r="G81" s="557"/>
      <c r="H81" s="557"/>
      <c r="I81" s="557"/>
      <c r="J81" s="57" t="s">
        <v>248</v>
      </c>
      <c r="K81" s="57" t="s">
        <v>248</v>
      </c>
      <c r="N81" s="54">
        <f>IF(J81="■",1,0)</f>
        <v>0</v>
      </c>
    </row>
    <row r="82" spans="2:14">
      <c r="B82" t="s">
        <v>284</v>
      </c>
      <c r="M82" s="54">
        <f>N81*5</f>
        <v>0</v>
      </c>
    </row>
    <row r="83" spans="2:14">
      <c r="M83" s="54">
        <f>SUM(M19:M82)</f>
        <v>0</v>
      </c>
    </row>
  </sheetData>
  <sheetProtection algorithmName="SHA-512" hashValue="AWsll1JWqZ3N19IKNYjd6I2RazaTU4v7tW/g3VjJOmvABaPwD+4BILipatyoewqzU9hHVhn+oUPsodRWbc8fQQ==" saltValue="DRJnluA3n14LZKxReZh3wA==" spinCount="100000" sheet="1" selectLockedCells="1"/>
  <mergeCells count="29">
    <mergeCell ref="G6:K6"/>
    <mergeCell ref="G7:K7"/>
    <mergeCell ref="G8:K8"/>
    <mergeCell ref="B73:I74"/>
    <mergeCell ref="B78:K79"/>
    <mergeCell ref="B20:K21"/>
    <mergeCell ref="B11:K12"/>
    <mergeCell ref="B13:K14"/>
    <mergeCell ref="B58:I59"/>
    <mergeCell ref="B56:K57"/>
    <mergeCell ref="B23:K24"/>
    <mergeCell ref="B69:K70"/>
    <mergeCell ref="B71:I72"/>
    <mergeCell ref="B2:J2"/>
    <mergeCell ref="B3:J3"/>
    <mergeCell ref="B80:I81"/>
    <mergeCell ref="B60:I61"/>
    <mergeCell ref="B62:I63"/>
    <mergeCell ref="B64:I65"/>
    <mergeCell ref="B25:I27"/>
    <mergeCell ref="B28:I30"/>
    <mergeCell ref="B31:I33"/>
    <mergeCell ref="B34:I36"/>
    <mergeCell ref="B45:I46"/>
    <mergeCell ref="B47:I48"/>
    <mergeCell ref="B43:K44"/>
    <mergeCell ref="B39:K40"/>
    <mergeCell ref="B49:I50"/>
    <mergeCell ref="B51:I52"/>
  </mergeCells>
  <phoneticPr fontId="9"/>
  <pageMargins left="0.46" right="0.44" top="0.64" bottom="0.49"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10540122-A2E6-4FE5-8418-280D6C4DAC8B}">
          <x14:formula1>
            <xm:f>list!$AA$2:$AA$3</xm:f>
          </x14:formula1>
          <xm:sqref>J19:K19 J26:K26 J29:K29 J32:K32 J35:K35 J46:K46 J48:K48 J50:K50 J52:K52 J59:K59 J61:K61 J63:K63 J65:K65 J72:K72 J74:K74 J81:K81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fitToPage="1"/>
  </sheetPr>
  <dimension ref="C1:BE55"/>
  <sheetViews>
    <sheetView showGridLines="0" zoomScale="75" zoomScaleNormal="75" zoomScaleSheetLayoutView="100" workbookViewId="0">
      <selection activeCell="E9" sqref="E9:M9"/>
    </sheetView>
  </sheetViews>
  <sheetFormatPr defaultColWidth="12.42578125" defaultRowHeight="18"/>
  <cols>
    <col min="1" max="1" width="6.42578125" style="1" customWidth="1"/>
    <col min="2" max="2" width="0.85546875" style="1" customWidth="1"/>
    <col min="3" max="3" width="18.28515625" style="1" customWidth="1"/>
    <col min="4" max="4" width="26.28515625" style="1" customWidth="1"/>
    <col min="5" max="5" width="3.42578125" style="1" customWidth="1"/>
    <col min="6" max="6" width="26.28515625" style="1" customWidth="1"/>
    <col min="7" max="7" width="3.42578125" style="1" customWidth="1"/>
    <col min="8" max="8" width="6.7109375" style="1" customWidth="1"/>
    <col min="9" max="9" width="8.7109375" style="1" customWidth="1"/>
    <col min="10" max="10" width="12.28515625" style="1" customWidth="1"/>
    <col min="11" max="11" width="4.5703125" style="1" customWidth="1"/>
    <col min="12" max="12" width="26.28515625" style="1" customWidth="1"/>
    <col min="13" max="13" width="4.42578125" style="1" customWidth="1"/>
    <col min="14" max="14" width="0.7109375" style="1" customWidth="1"/>
    <col min="15" max="20" width="12.42578125" style="1"/>
    <col min="21" max="23" width="6.42578125" style="1" bestFit="1" customWidth="1"/>
    <col min="24" max="24" width="12.42578125" style="19"/>
    <col min="25" max="26" width="12.42578125" style="15"/>
    <col min="27" max="27" width="12.42578125" style="15" customWidth="1"/>
    <col min="28" max="46" width="12.42578125" style="15"/>
    <col min="47" max="57" width="12.42578125" style="101"/>
    <col min="58" max="16384" width="12.42578125" style="1"/>
  </cols>
  <sheetData>
    <row r="1" spans="3:37" ht="6" customHeight="1"/>
    <row r="2" spans="3:37" ht="23.25" customHeight="1">
      <c r="C2" s="2"/>
      <c r="D2" s="3"/>
      <c r="E2" s="3"/>
      <c r="F2" s="3"/>
      <c r="G2" s="3"/>
      <c r="H2" s="3"/>
      <c r="I2" s="3"/>
      <c r="J2" s="3"/>
      <c r="K2" s="3"/>
      <c r="L2" s="600" t="s">
        <v>653</v>
      </c>
      <c r="M2" s="600"/>
      <c r="N2" s="600"/>
    </row>
    <row r="3" spans="3:37" ht="42" customHeight="1">
      <c r="C3" s="620" t="s">
        <v>654</v>
      </c>
      <c r="D3" s="620"/>
      <c r="E3" s="620"/>
      <c r="F3" s="620"/>
      <c r="G3" s="620"/>
      <c r="H3" s="620"/>
      <c r="I3" s="620"/>
      <c r="J3" s="620"/>
      <c r="K3" s="620"/>
      <c r="L3" s="620"/>
      <c r="M3" s="620"/>
      <c r="Z3" s="15" t="s">
        <v>28</v>
      </c>
      <c r="AA3" s="15" t="s">
        <v>17</v>
      </c>
      <c r="AB3" s="15" t="s">
        <v>0</v>
      </c>
      <c r="AC3" s="15" t="s">
        <v>26</v>
      </c>
      <c r="AH3" s="15" t="s">
        <v>44</v>
      </c>
      <c r="AI3" s="15" t="s">
        <v>45</v>
      </c>
    </row>
    <row r="4" spans="3:37" ht="40.5" customHeight="1">
      <c r="C4" s="629" t="s">
        <v>766</v>
      </c>
      <c r="D4" s="629"/>
      <c r="E4" s="629"/>
      <c r="F4" s="629"/>
      <c r="G4" s="629"/>
      <c r="H4" s="629"/>
      <c r="I4" s="629"/>
      <c r="J4" s="629"/>
      <c r="K4" s="629"/>
      <c r="L4" s="629"/>
      <c r="M4" s="629"/>
      <c r="S4" s="102"/>
      <c r="Z4" s="16" t="s">
        <v>573</v>
      </c>
      <c r="AA4" s="16" t="s">
        <v>573</v>
      </c>
      <c r="AB4" s="16" t="s">
        <v>57</v>
      </c>
      <c r="AC4" s="15" t="str">
        <f>IF(AD18+AE18&gt;0,"",IF(E9=AA6,1/2,IF(AD16=1,1,IF((AD17+AE17)=2,1/2,IF((AD17-AE16)=0,1,1/2)))))</f>
        <v/>
      </c>
      <c r="AD4" s="15" t="s">
        <v>17</v>
      </c>
      <c r="AE4" s="15" t="s">
        <v>574</v>
      </c>
      <c r="AH4" s="15" t="s">
        <v>573</v>
      </c>
    </row>
    <row r="5" spans="3:37" ht="24.75" customHeight="1" thickBot="1">
      <c r="C5" s="4" t="s">
        <v>37</v>
      </c>
      <c r="D5" s="628" t="str">
        <f>IF(様式第１!E25="","",様式第１!E25)</f>
        <v/>
      </c>
      <c r="E5" s="628"/>
      <c r="F5" s="628"/>
      <c r="G5" s="628"/>
      <c r="H5" s="628"/>
      <c r="I5" s="5"/>
      <c r="J5" s="627" t="s">
        <v>54</v>
      </c>
      <c r="K5" s="627"/>
      <c r="L5" s="103">
        <v>0.66666666666666663</v>
      </c>
      <c r="M5" s="5"/>
      <c r="S5" s="102"/>
      <c r="Z5" s="15" t="s">
        <v>34</v>
      </c>
      <c r="AA5" s="16" t="s">
        <v>20</v>
      </c>
      <c r="AB5" s="104" t="s">
        <v>15</v>
      </c>
      <c r="AD5" s="15">
        <f>COUNTIF($E$9,AA5)</f>
        <v>0</v>
      </c>
      <c r="AE5" s="15">
        <f>COUNTIF($E$13,Z5)</f>
        <v>0</v>
      </c>
      <c r="AH5" s="15" t="s">
        <v>225</v>
      </c>
      <c r="AI5" s="15" t="str">
        <f>IF(AC4="","",IF(AC4=1,"※上限800万円","※総事業費から寄付金その他収入を控除した額の1/2"))</f>
        <v/>
      </c>
      <c r="AJ5" s="15" t="str">
        <f>IF(AC4="未選択","",IF(AC4=1,8000000,"上限なし"))</f>
        <v>上限なし</v>
      </c>
    </row>
    <row r="6" spans="3:37" ht="11.25" customHeight="1">
      <c r="C6" s="105"/>
      <c r="D6" s="106"/>
      <c r="E6" s="106"/>
      <c r="F6" s="106"/>
      <c r="G6" s="106"/>
      <c r="H6" s="106"/>
      <c r="I6" s="5"/>
      <c r="J6" s="5"/>
      <c r="K6" s="5"/>
      <c r="L6" s="107"/>
      <c r="M6" s="5"/>
      <c r="S6" s="108"/>
      <c r="Z6" s="15" t="s">
        <v>29</v>
      </c>
      <c r="AA6" s="109" t="s">
        <v>19</v>
      </c>
      <c r="AB6" s="104" t="s">
        <v>16</v>
      </c>
      <c r="AD6" s="15">
        <f t="shared" ref="AD6:AD15" si="0">COUNTIF($E$9,AA6)</f>
        <v>0</v>
      </c>
      <c r="AE6" s="15">
        <f t="shared" ref="AE6:AE10" si="1">COUNTIF($E$13,Z6)</f>
        <v>0</v>
      </c>
      <c r="AH6" s="15" t="s">
        <v>575</v>
      </c>
      <c r="AI6" s="15" t="str">
        <f>IF(AC4="","",IF(AC4=1,"※上限250万円","※総事業費から寄付金その他収入を控除した額の1/2"))</f>
        <v/>
      </c>
      <c r="AJ6" s="15" t="str">
        <f>IF(AC4="未選択","",IF(AC4=1,2500000,"上限なし"))</f>
        <v>上限なし</v>
      </c>
    </row>
    <row r="7" spans="3:37" ht="24.75" thickBot="1">
      <c r="C7" s="4" t="s">
        <v>4</v>
      </c>
      <c r="D7" s="628" t="str">
        <f>IF(様式第１!E18="","",様式第１!E18)</f>
        <v/>
      </c>
      <c r="E7" s="628"/>
      <c r="F7" s="628"/>
      <c r="G7" s="628"/>
      <c r="H7" s="628"/>
      <c r="I7" s="628"/>
      <c r="J7" s="628"/>
      <c r="K7" s="628"/>
      <c r="L7" s="628"/>
      <c r="M7" s="110"/>
      <c r="S7" s="108"/>
      <c r="U7" s="111"/>
      <c r="V7" s="111"/>
      <c r="W7" s="111"/>
      <c r="Z7" s="15" t="s">
        <v>30</v>
      </c>
      <c r="AA7" s="109" t="s">
        <v>21</v>
      </c>
      <c r="AB7" s="112"/>
      <c r="AD7" s="15">
        <f t="shared" si="0"/>
        <v>0</v>
      </c>
      <c r="AE7" s="15">
        <f t="shared" si="1"/>
        <v>0</v>
      </c>
      <c r="AH7" s="15" t="s">
        <v>576</v>
      </c>
      <c r="AI7" s="15" t="str">
        <f>IF(AD18=1,"",IF(AD19=1/2,"※総事業費から寄付金その他収入を控除した額の1/2","※総事業費から寄付金その他収入を控除した額の2/3"))</f>
        <v/>
      </c>
      <c r="AJ7" s="18">
        <f>IF(AD9+SUM(AD13:AD15)=1,2/3,1/2)</f>
        <v>0.5</v>
      </c>
      <c r="AK7" s="15" t="str">
        <f>IF(AD18=1,"交付率等により算出します。",IF(AD19=1/2,"総事業費から寄付金その他収入を控除した額の1/2","総事業費から寄付金その他収入を控除した額の2/3"))</f>
        <v>交付率等により算出します。</v>
      </c>
    </row>
    <row r="8" spans="3:37" ht="24.75" thickBot="1">
      <c r="C8" s="105"/>
      <c r="D8" s="106"/>
      <c r="E8" s="106"/>
      <c r="F8" s="106"/>
      <c r="G8" s="106"/>
      <c r="H8" s="106"/>
      <c r="I8" s="106"/>
      <c r="J8" s="106"/>
      <c r="K8" s="106"/>
      <c r="L8" s="106"/>
      <c r="M8" s="110"/>
      <c r="U8" s="111"/>
      <c r="V8" s="111"/>
      <c r="W8" s="111"/>
      <c r="Z8" s="15" t="s">
        <v>577</v>
      </c>
      <c r="AA8" s="15" t="s">
        <v>22</v>
      </c>
      <c r="AB8" s="112"/>
      <c r="AD8" s="15">
        <f t="shared" si="0"/>
        <v>0</v>
      </c>
      <c r="AE8" s="15">
        <f t="shared" si="1"/>
        <v>0</v>
      </c>
    </row>
    <row r="9" spans="3:37" ht="22.5" customHeight="1" thickBot="1">
      <c r="C9" s="630" t="s">
        <v>17</v>
      </c>
      <c r="D9" s="631"/>
      <c r="E9" s="632" t="s">
        <v>733</v>
      </c>
      <c r="F9" s="633"/>
      <c r="G9" s="633"/>
      <c r="H9" s="633"/>
      <c r="I9" s="633"/>
      <c r="J9" s="633"/>
      <c r="K9" s="633"/>
      <c r="L9" s="633"/>
      <c r="M9" s="634"/>
      <c r="U9" s="111"/>
      <c r="V9" s="111"/>
      <c r="W9" s="111"/>
      <c r="Z9" s="15" t="s">
        <v>31</v>
      </c>
      <c r="AA9" s="15" t="s">
        <v>23</v>
      </c>
      <c r="AB9" s="112"/>
      <c r="AD9" s="15">
        <f t="shared" si="0"/>
        <v>0</v>
      </c>
      <c r="AE9" s="15">
        <f t="shared" si="1"/>
        <v>0</v>
      </c>
    </row>
    <row r="10" spans="3:37" ht="9" customHeight="1" thickBot="1">
      <c r="C10" s="635"/>
      <c r="D10" s="635"/>
      <c r="E10" s="636"/>
      <c r="F10" s="636"/>
      <c r="G10" s="636"/>
      <c r="H10" s="636"/>
      <c r="I10" s="636"/>
      <c r="J10" s="636"/>
      <c r="K10" s="636"/>
      <c r="L10" s="636"/>
      <c r="M10" s="636"/>
      <c r="U10" s="111"/>
      <c r="V10" s="111"/>
      <c r="W10" s="111"/>
      <c r="Z10" s="15" t="s">
        <v>578</v>
      </c>
      <c r="AA10" s="15" t="s">
        <v>24</v>
      </c>
      <c r="AB10" s="112"/>
      <c r="AD10" s="15">
        <f t="shared" si="0"/>
        <v>0</v>
      </c>
      <c r="AE10" s="15">
        <f t="shared" si="1"/>
        <v>0</v>
      </c>
    </row>
    <row r="11" spans="3:37" ht="22.5" customHeight="1" thickBot="1">
      <c r="C11" s="699" t="s">
        <v>574</v>
      </c>
      <c r="D11" s="700"/>
      <c r="E11" s="632" t="s">
        <v>56</v>
      </c>
      <c r="F11" s="633"/>
      <c r="G11" s="633"/>
      <c r="H11" s="633"/>
      <c r="I11" s="633"/>
      <c r="J11" s="633"/>
      <c r="K11" s="633"/>
      <c r="L11" s="633"/>
      <c r="M11" s="634"/>
      <c r="U11" s="111"/>
      <c r="V11" s="111"/>
      <c r="W11" s="111"/>
      <c r="AA11" s="15" t="s">
        <v>25</v>
      </c>
      <c r="AB11" s="112"/>
      <c r="AD11" s="15">
        <f t="shared" si="0"/>
        <v>0</v>
      </c>
    </row>
    <row r="12" spans="3:37" ht="9" customHeight="1" thickBot="1">
      <c r="C12" s="113"/>
      <c r="D12" s="113"/>
      <c r="E12" s="114"/>
      <c r="F12" s="114"/>
      <c r="G12" s="114"/>
      <c r="H12" s="114"/>
      <c r="I12" s="114"/>
      <c r="J12" s="114"/>
      <c r="K12" s="114"/>
      <c r="L12" s="114"/>
      <c r="M12" s="114"/>
      <c r="U12" s="111"/>
      <c r="V12" s="111"/>
      <c r="W12" s="111"/>
      <c r="AA12" s="15" t="s">
        <v>35</v>
      </c>
      <c r="AB12" s="112"/>
      <c r="AD12" s="15">
        <f t="shared" si="0"/>
        <v>0</v>
      </c>
    </row>
    <row r="13" spans="3:37" ht="22.5" hidden="1" customHeight="1" thickBot="1">
      <c r="C13" s="709" t="s">
        <v>18</v>
      </c>
      <c r="D13" s="710"/>
      <c r="E13" s="632" t="s">
        <v>579</v>
      </c>
      <c r="F13" s="633"/>
      <c r="G13" s="633"/>
      <c r="H13" s="633"/>
      <c r="I13" s="633"/>
      <c r="J13" s="633"/>
      <c r="K13" s="633"/>
      <c r="L13" s="633"/>
      <c r="M13" s="634"/>
      <c r="U13" s="111"/>
      <c r="V13" s="111"/>
      <c r="W13" s="111"/>
      <c r="AA13" s="15" t="s">
        <v>580</v>
      </c>
      <c r="AB13" s="112"/>
      <c r="AD13" s="15">
        <f t="shared" si="0"/>
        <v>0</v>
      </c>
    </row>
    <row r="14" spans="3:37" ht="9" hidden="1" customHeight="1" thickBot="1">
      <c r="C14" s="115"/>
      <c r="D14" s="115"/>
      <c r="E14" s="106"/>
      <c r="F14" s="106"/>
      <c r="G14" s="106"/>
      <c r="H14" s="106"/>
      <c r="I14" s="106"/>
      <c r="J14" s="106"/>
      <c r="K14" s="106"/>
      <c r="L14" s="106"/>
      <c r="M14" s="106"/>
      <c r="U14" s="111"/>
      <c r="V14" s="111"/>
      <c r="W14" s="111"/>
      <c r="AA14" s="15" t="s">
        <v>581</v>
      </c>
      <c r="AB14" s="112"/>
      <c r="AD14" s="15">
        <f t="shared" si="0"/>
        <v>0</v>
      </c>
    </row>
    <row r="15" spans="3:37" ht="24" customHeight="1" thickBot="1">
      <c r="C15" s="704" t="s">
        <v>11</v>
      </c>
      <c r="D15" s="705"/>
      <c r="E15" s="706" t="str">
        <f>IF(別紙３消費税CheckSheet!M83=10,list!C4,IF(別紙３消費税CheckSheet!M83=22,list!C5,IF(別紙３消費税CheckSheet!M83=33,list!C6,IF(別紙３消費税CheckSheet!M83=44,list!C7,IF(別紙３消費税CheckSheet!M83=55,list!C8,list!C3)))))</f>
        <v>■税抜きで応募申請する</v>
      </c>
      <c r="F15" s="707"/>
      <c r="G15" s="707"/>
      <c r="H15" s="707"/>
      <c r="I15" s="707"/>
      <c r="J15" s="707"/>
      <c r="K15" s="707"/>
      <c r="L15" s="707"/>
      <c r="M15" s="708"/>
      <c r="U15" s="111"/>
      <c r="V15" s="111"/>
      <c r="W15" s="111"/>
      <c r="AA15" s="15" t="s">
        <v>582</v>
      </c>
      <c r="AD15" s="15">
        <f t="shared" si="0"/>
        <v>0</v>
      </c>
    </row>
    <row r="16" spans="3:37" ht="18.600000000000001" customHeight="1">
      <c r="C16" s="116"/>
      <c r="D16" s="116"/>
      <c r="E16" s="117"/>
      <c r="F16" s="117"/>
      <c r="G16" s="117"/>
      <c r="H16" s="117"/>
      <c r="I16" s="117"/>
      <c r="J16" s="117"/>
      <c r="K16" s="117"/>
      <c r="L16" s="117"/>
      <c r="M16" s="117"/>
      <c r="U16" s="111"/>
      <c r="V16" s="111"/>
      <c r="W16" s="111"/>
      <c r="AB16" s="112"/>
      <c r="AC16" s="15" t="s">
        <v>32</v>
      </c>
      <c r="AD16" s="15">
        <f>SUM(AD7:AD12)</f>
        <v>0</v>
      </c>
      <c r="AE16" s="15">
        <f>SUM(AE7:AE10)</f>
        <v>0</v>
      </c>
    </row>
    <row r="17" spans="3:31" ht="31.5" customHeight="1" thickBot="1">
      <c r="C17" s="118" t="s">
        <v>43</v>
      </c>
      <c r="D17" s="106"/>
      <c r="E17" s="106"/>
      <c r="F17" s="106"/>
      <c r="G17" s="106"/>
      <c r="H17" s="106"/>
      <c r="I17" s="106"/>
      <c r="J17" s="5"/>
      <c r="K17" s="5"/>
      <c r="L17" s="119"/>
      <c r="M17" s="110"/>
      <c r="U17" s="111"/>
      <c r="V17" s="111"/>
      <c r="W17" s="111"/>
      <c r="AB17" s="112"/>
      <c r="AC17" s="15" t="s">
        <v>33</v>
      </c>
      <c r="AD17" s="15">
        <f>AD5</f>
        <v>0</v>
      </c>
      <c r="AE17" s="15">
        <f>AE5</f>
        <v>0</v>
      </c>
    </row>
    <row r="18" spans="3:31" ht="73.5" customHeight="1">
      <c r="C18" s="711" t="s">
        <v>3</v>
      </c>
      <c r="D18" s="621" t="s">
        <v>48</v>
      </c>
      <c r="E18" s="622"/>
      <c r="F18" s="668" t="s">
        <v>49</v>
      </c>
      <c r="G18" s="678"/>
      <c r="H18" s="668" t="s">
        <v>9</v>
      </c>
      <c r="I18" s="669"/>
      <c r="J18" s="669"/>
      <c r="K18" s="622"/>
      <c r="L18" s="668" t="s">
        <v>583</v>
      </c>
      <c r="M18" s="672"/>
      <c r="U18" s="120"/>
      <c r="V18" s="120"/>
      <c r="W18" s="120"/>
      <c r="AB18" s="112"/>
      <c r="AC18" s="15" t="s">
        <v>36</v>
      </c>
      <c r="AD18" s="15">
        <f>IF(E9=AA4,1,0)</f>
        <v>1</v>
      </c>
      <c r="AE18" s="15">
        <f>IF(E11=Z4,1,0)</f>
        <v>1</v>
      </c>
    </row>
    <row r="19" spans="3:31" ht="21.75" customHeight="1" thickBot="1">
      <c r="C19" s="712"/>
      <c r="D19" s="415"/>
      <c r="E19" s="121" t="s">
        <v>10</v>
      </c>
      <c r="F19" s="122">
        <f>F28</f>
        <v>0</v>
      </c>
      <c r="G19" s="121" t="s">
        <v>10</v>
      </c>
      <c r="H19" s="673">
        <f>IF(ISNUMBER(D19),D19-F19,0)</f>
        <v>0</v>
      </c>
      <c r="I19" s="674"/>
      <c r="J19" s="675"/>
      <c r="K19" s="121" t="s">
        <v>10</v>
      </c>
      <c r="L19" s="123">
        <f>D19</f>
        <v>0</v>
      </c>
      <c r="M19" s="6" t="s">
        <v>10</v>
      </c>
      <c r="AA19" s="15" t="s">
        <v>584</v>
      </c>
      <c r="AB19" s="104"/>
      <c r="AC19" s="15" t="s">
        <v>585</v>
      </c>
      <c r="AD19" s="18" t="str">
        <f>IF(AD18=1,"",IF(AD9+SUM(AB20:AB22)&gt;0,2/3,1/2))</f>
        <v/>
      </c>
    </row>
    <row r="20" spans="3:31" ht="21.75" customHeight="1">
      <c r="C20" s="712"/>
      <c r="D20" s="719" t="s">
        <v>586</v>
      </c>
      <c r="E20" s="716"/>
      <c r="F20" s="591" t="s">
        <v>587</v>
      </c>
      <c r="G20" s="592"/>
      <c r="H20" s="714" t="s">
        <v>588</v>
      </c>
      <c r="I20" s="715"/>
      <c r="J20" s="715"/>
      <c r="K20" s="716"/>
      <c r="L20" s="124"/>
      <c r="M20" s="17"/>
      <c r="AA20" s="15" t="s">
        <v>27</v>
      </c>
      <c r="AB20" s="104">
        <f>COUNTIF(E$11,AA20)</f>
        <v>0</v>
      </c>
      <c r="AD20" s="18"/>
    </row>
    <row r="21" spans="3:31" ht="50.1" customHeight="1">
      <c r="C21" s="712"/>
      <c r="D21" s="676" t="s">
        <v>589</v>
      </c>
      <c r="E21" s="677"/>
      <c r="F21" s="593"/>
      <c r="G21" s="594"/>
      <c r="H21" s="125" t="s">
        <v>55</v>
      </c>
      <c r="I21" s="595" t="str">
        <f>AK7</f>
        <v>交付率等により算出します。</v>
      </c>
      <c r="J21" s="595"/>
      <c r="K21" s="596"/>
      <c r="L21" s="670"/>
      <c r="M21" s="671"/>
      <c r="AA21" s="15" t="s">
        <v>46</v>
      </c>
      <c r="AB21" s="104">
        <f>COUNTIF(E$11,AA21)</f>
        <v>0</v>
      </c>
    </row>
    <row r="22" spans="3:31" ht="21.75" customHeight="1" thickBot="1">
      <c r="C22" s="713"/>
      <c r="D22" s="121">
        <f>MIN(H19,L19)</f>
        <v>0</v>
      </c>
      <c r="E22" s="121" t="s">
        <v>10</v>
      </c>
      <c r="F22" s="123"/>
      <c r="G22" s="121"/>
      <c r="H22" s="673">
        <f>IF(ISNUMBER(L5),ROUNDDOWN(D22*L5,-3),"")</f>
        <v>0</v>
      </c>
      <c r="I22" s="674"/>
      <c r="J22" s="675"/>
      <c r="K22" s="121" t="s">
        <v>10</v>
      </c>
      <c r="L22" s="123"/>
      <c r="M22" s="6"/>
      <c r="AA22" s="15" t="s">
        <v>47</v>
      </c>
      <c r="AB22" s="104">
        <f>COUNTIF(E$11,AA22)</f>
        <v>0</v>
      </c>
      <c r="AD22" s="18"/>
    </row>
    <row r="23" spans="3:31" ht="60" hidden="1" customHeight="1">
      <c r="C23" s="13"/>
      <c r="D23" s="728" t="s">
        <v>14</v>
      </c>
      <c r="E23" s="729"/>
      <c r="F23" s="728" t="s">
        <v>12</v>
      </c>
      <c r="G23" s="730"/>
      <c r="H23" s="688" t="s">
        <v>13</v>
      </c>
      <c r="I23" s="689"/>
      <c r="J23" s="689"/>
      <c r="K23" s="690"/>
      <c r="L23" s="663"/>
      <c r="M23" s="664"/>
    </row>
    <row r="24" spans="3:31" ht="21.6" hidden="1" customHeight="1" thickBot="1">
      <c r="C24" s="14"/>
      <c r="D24" s="12"/>
      <c r="E24" s="9" t="s">
        <v>10</v>
      </c>
      <c r="F24" s="11"/>
      <c r="G24" s="9" t="s">
        <v>10</v>
      </c>
      <c r="H24" s="681" t="str">
        <f>IF(ISNUMBER(L22),L22-F24,"")</f>
        <v/>
      </c>
      <c r="I24" s="682"/>
      <c r="J24" s="682"/>
      <c r="K24" s="121" t="s">
        <v>10</v>
      </c>
      <c r="L24" s="665"/>
      <c r="M24" s="666"/>
      <c r="P24" s="10"/>
    </row>
    <row r="25" spans="3:31" ht="15" customHeight="1">
      <c r="C25" s="126"/>
      <c r="D25" s="7"/>
      <c r="E25" s="7"/>
      <c r="F25" s="7"/>
      <c r="G25" s="7"/>
      <c r="H25" s="8"/>
      <c r="I25" s="7"/>
      <c r="J25" s="7"/>
      <c r="K25" s="7"/>
      <c r="L25" s="8"/>
      <c r="M25" s="7"/>
    </row>
    <row r="26" spans="3:31" ht="15" customHeight="1" thickBot="1">
      <c r="C26" s="613" t="s">
        <v>39</v>
      </c>
      <c r="D26" s="613"/>
      <c r="E26" s="613"/>
      <c r="F26" s="613"/>
      <c r="G26" s="613"/>
      <c r="H26" s="613"/>
      <c r="I26" s="613"/>
      <c r="J26" s="613"/>
      <c r="K26" s="613"/>
      <c r="L26" s="613"/>
      <c r="M26" s="613"/>
    </row>
    <row r="27" spans="3:31" ht="24" customHeight="1">
      <c r="C27" s="726" t="s">
        <v>5</v>
      </c>
      <c r="D27" s="727"/>
      <c r="E27" s="619"/>
      <c r="F27" s="619" t="s">
        <v>2</v>
      </c>
      <c r="G27" s="667"/>
      <c r="H27" s="679" t="s">
        <v>50</v>
      </c>
      <c r="I27" s="679"/>
      <c r="J27" s="679"/>
      <c r="K27" s="679"/>
      <c r="L27" s="679"/>
      <c r="M27" s="680"/>
    </row>
    <row r="28" spans="3:31" ht="25.5" customHeight="1">
      <c r="C28" s="723" t="s">
        <v>38</v>
      </c>
      <c r="D28" s="724"/>
      <c r="E28" s="725"/>
      <c r="F28" s="717"/>
      <c r="G28" s="718"/>
      <c r="H28" s="720"/>
      <c r="I28" s="721"/>
      <c r="J28" s="721"/>
      <c r="K28" s="721"/>
      <c r="L28" s="721"/>
      <c r="M28" s="722"/>
    </row>
    <row r="29" spans="3:31" ht="25.5" customHeight="1">
      <c r="C29" s="691" t="s">
        <v>40</v>
      </c>
      <c r="D29" s="692"/>
      <c r="E29" s="693"/>
      <c r="F29" s="694" t="str">
        <f>IF(ISNUMBER(D19),IF(ISNUMBER(H22),D19-F28-H22,""),"")</f>
        <v/>
      </c>
      <c r="G29" s="695"/>
      <c r="H29" s="696"/>
      <c r="I29" s="697"/>
      <c r="J29" s="697"/>
      <c r="K29" s="697"/>
      <c r="L29" s="697"/>
      <c r="M29" s="698"/>
    </row>
    <row r="30" spans="3:31" ht="27.75" customHeight="1" thickBot="1">
      <c r="C30" s="701" t="s">
        <v>42</v>
      </c>
      <c r="D30" s="702"/>
      <c r="E30" s="703"/>
      <c r="F30" s="686">
        <f>H22</f>
        <v>0</v>
      </c>
      <c r="G30" s="687"/>
      <c r="H30" s="683" t="str">
        <f>IF(E11=AH7,AI7,"※必要項目が入力されると自動計算されます。")</f>
        <v>※必要項目が入力されると自動計算されます。</v>
      </c>
      <c r="I30" s="684"/>
      <c r="J30" s="684"/>
      <c r="K30" s="684"/>
      <c r="L30" s="684"/>
      <c r="M30" s="685"/>
    </row>
    <row r="31" spans="3:31" ht="23.25" customHeight="1" thickTop="1" thickBot="1">
      <c r="C31" s="608" t="s">
        <v>41</v>
      </c>
      <c r="D31" s="609"/>
      <c r="E31" s="610"/>
      <c r="F31" s="611">
        <f>SUM(F28:G30)</f>
        <v>0</v>
      </c>
      <c r="G31" s="612"/>
      <c r="H31" s="603"/>
      <c r="I31" s="604"/>
      <c r="J31" s="604"/>
      <c r="K31" s="604"/>
      <c r="L31" s="604"/>
      <c r="M31" s="605"/>
    </row>
    <row r="32" spans="3:31" ht="18" customHeight="1">
      <c r="C32" s="127" t="s">
        <v>51</v>
      </c>
      <c r="D32" s="128"/>
      <c r="E32" s="128"/>
      <c r="F32" s="129"/>
      <c r="G32" s="129"/>
      <c r="H32" s="130"/>
      <c r="I32" s="130"/>
      <c r="J32" s="130"/>
      <c r="K32" s="130"/>
      <c r="L32" s="130"/>
      <c r="M32" s="130"/>
    </row>
    <row r="33" spans="3:13" ht="18" customHeight="1">
      <c r="C33" s="127"/>
      <c r="D33" s="128"/>
      <c r="E33" s="128"/>
      <c r="F33" s="129"/>
      <c r="G33" s="129"/>
      <c r="H33" s="130"/>
      <c r="I33" s="130"/>
      <c r="J33" s="130"/>
      <c r="K33" s="130"/>
      <c r="L33" s="130"/>
      <c r="M33" s="130"/>
    </row>
    <row r="34" spans="3:13" ht="15" customHeight="1">
      <c r="C34" s="126"/>
      <c r="D34" s="7"/>
      <c r="E34" s="7"/>
      <c r="F34" s="7"/>
      <c r="G34" s="7"/>
      <c r="H34" s="8"/>
      <c r="I34" s="7"/>
      <c r="J34" s="7"/>
      <c r="K34" s="7"/>
      <c r="L34" s="8"/>
      <c r="M34" s="7"/>
    </row>
    <row r="35" spans="3:13" ht="21.75" customHeight="1" thickBot="1">
      <c r="C35" s="613" t="s">
        <v>8</v>
      </c>
      <c r="D35" s="613"/>
      <c r="E35" s="613"/>
      <c r="F35" s="613"/>
      <c r="G35" s="613"/>
      <c r="H35" s="613"/>
      <c r="I35" s="613"/>
      <c r="J35" s="613"/>
      <c r="K35" s="613"/>
      <c r="L35" s="613"/>
      <c r="M35" s="613"/>
    </row>
    <row r="36" spans="3:13" ht="27" customHeight="1">
      <c r="C36" s="131" t="s">
        <v>5</v>
      </c>
      <c r="D36" s="618" t="s">
        <v>53</v>
      </c>
      <c r="E36" s="619"/>
      <c r="F36" s="625" t="s">
        <v>2</v>
      </c>
      <c r="G36" s="626"/>
      <c r="H36" s="616" t="s">
        <v>7</v>
      </c>
      <c r="I36" s="616"/>
      <c r="J36" s="616"/>
      <c r="K36" s="616"/>
      <c r="L36" s="616"/>
      <c r="M36" s="617"/>
    </row>
    <row r="37" spans="3:13" ht="17.25" customHeight="1">
      <c r="C37" s="597" t="s">
        <v>590</v>
      </c>
      <c r="D37" s="614" t="s">
        <v>591</v>
      </c>
      <c r="E37" s="615"/>
      <c r="F37" s="606"/>
      <c r="G37" s="607"/>
      <c r="H37" s="132"/>
      <c r="I37" s="133"/>
      <c r="J37" s="133"/>
      <c r="K37" s="133"/>
      <c r="L37" s="133"/>
      <c r="M37" s="134"/>
    </row>
    <row r="38" spans="3:13" ht="18" customHeight="1">
      <c r="C38" s="598"/>
      <c r="D38" s="623" t="s">
        <v>592</v>
      </c>
      <c r="E38" s="624"/>
      <c r="F38" s="601"/>
      <c r="G38" s="602"/>
      <c r="H38" s="588"/>
      <c r="I38" s="589"/>
      <c r="J38" s="589"/>
      <c r="K38" s="589"/>
      <c r="L38" s="589"/>
      <c r="M38" s="590"/>
    </row>
    <row r="39" spans="3:13" ht="18" customHeight="1">
      <c r="C39" s="598"/>
      <c r="D39" s="623" t="s">
        <v>593</v>
      </c>
      <c r="E39" s="624"/>
      <c r="F39" s="601"/>
      <c r="G39" s="602"/>
      <c r="H39" s="588"/>
      <c r="I39" s="589"/>
      <c r="J39" s="589"/>
      <c r="K39" s="589"/>
      <c r="L39" s="589"/>
      <c r="M39" s="590"/>
    </row>
    <row r="40" spans="3:13" ht="18" customHeight="1">
      <c r="C40" s="598"/>
      <c r="D40" s="623" t="s">
        <v>594</v>
      </c>
      <c r="E40" s="624"/>
      <c r="F40" s="601"/>
      <c r="G40" s="602"/>
      <c r="H40" s="588"/>
      <c r="I40" s="589"/>
      <c r="J40" s="589"/>
      <c r="K40" s="589"/>
      <c r="L40" s="589"/>
      <c r="M40" s="590"/>
    </row>
    <row r="41" spans="3:13" ht="18" customHeight="1">
      <c r="C41" s="598"/>
      <c r="D41" s="623" t="s">
        <v>595</v>
      </c>
      <c r="E41" s="624"/>
      <c r="F41" s="606"/>
      <c r="G41" s="607"/>
      <c r="H41" s="135"/>
      <c r="I41" s="136"/>
      <c r="J41" s="136"/>
      <c r="K41" s="136"/>
      <c r="L41" s="136"/>
      <c r="M41" s="137"/>
    </row>
    <row r="42" spans="3:13" ht="18" customHeight="1">
      <c r="C42" s="598"/>
      <c r="D42" s="623" t="s">
        <v>596</v>
      </c>
      <c r="E42" s="624"/>
      <c r="F42" s="601"/>
      <c r="G42" s="602"/>
      <c r="H42" s="588"/>
      <c r="I42" s="589"/>
      <c r="J42" s="589"/>
      <c r="K42" s="589"/>
      <c r="L42" s="589"/>
      <c r="M42" s="590"/>
    </row>
    <row r="43" spans="3:13" ht="18" customHeight="1">
      <c r="C43" s="598"/>
      <c r="D43" s="623" t="s">
        <v>597</v>
      </c>
      <c r="E43" s="624"/>
      <c r="F43" s="601"/>
      <c r="G43" s="602"/>
      <c r="H43" s="588"/>
      <c r="I43" s="589"/>
      <c r="J43" s="589"/>
      <c r="K43" s="589"/>
      <c r="L43" s="589"/>
      <c r="M43" s="590"/>
    </row>
    <row r="44" spans="3:13" ht="18" customHeight="1">
      <c r="C44" s="599"/>
      <c r="D44" s="623" t="s">
        <v>598</v>
      </c>
      <c r="E44" s="624"/>
      <c r="F44" s="601"/>
      <c r="G44" s="602"/>
      <c r="H44" s="588"/>
      <c r="I44" s="589"/>
      <c r="J44" s="589"/>
      <c r="K44" s="589"/>
      <c r="L44" s="589"/>
      <c r="M44" s="590"/>
    </row>
    <row r="45" spans="3:13" ht="18" customHeight="1">
      <c r="C45" s="138" t="s">
        <v>599</v>
      </c>
      <c r="D45" s="623" t="s">
        <v>600</v>
      </c>
      <c r="E45" s="624"/>
      <c r="F45" s="601"/>
      <c r="G45" s="602"/>
      <c r="H45" s="588"/>
      <c r="I45" s="589"/>
      <c r="J45" s="589"/>
      <c r="K45" s="589"/>
      <c r="L45" s="589"/>
      <c r="M45" s="590"/>
    </row>
    <row r="46" spans="3:13" ht="18" customHeight="1">
      <c r="C46" s="138" t="s">
        <v>601</v>
      </c>
      <c r="D46" s="623" t="s">
        <v>602</v>
      </c>
      <c r="E46" s="624"/>
      <c r="F46" s="601"/>
      <c r="G46" s="602"/>
      <c r="H46" s="588"/>
      <c r="I46" s="589"/>
      <c r="J46" s="589"/>
      <c r="K46" s="589"/>
      <c r="L46" s="589"/>
      <c r="M46" s="590"/>
    </row>
    <row r="47" spans="3:13" ht="18" customHeight="1">
      <c r="C47" s="138" t="s">
        <v>603</v>
      </c>
      <c r="D47" s="623" t="s">
        <v>604</v>
      </c>
      <c r="E47" s="624"/>
      <c r="F47" s="601"/>
      <c r="G47" s="602"/>
      <c r="H47" s="588"/>
      <c r="I47" s="589"/>
      <c r="J47" s="589"/>
      <c r="K47" s="589"/>
      <c r="L47" s="589"/>
      <c r="M47" s="590"/>
    </row>
    <row r="48" spans="3:13" ht="18" customHeight="1">
      <c r="C48" s="139" t="s">
        <v>605</v>
      </c>
      <c r="D48" s="623" t="s">
        <v>606</v>
      </c>
      <c r="E48" s="624"/>
      <c r="F48" s="601"/>
      <c r="G48" s="602"/>
      <c r="H48" s="588"/>
      <c r="I48" s="589"/>
      <c r="J48" s="589"/>
      <c r="K48" s="589"/>
      <c r="L48" s="589"/>
      <c r="M48" s="590"/>
    </row>
    <row r="49" spans="3:13" ht="18" customHeight="1">
      <c r="C49" s="140" t="s">
        <v>6</v>
      </c>
      <c r="D49" s="623" t="s">
        <v>607</v>
      </c>
      <c r="E49" s="624"/>
      <c r="F49" s="601"/>
      <c r="G49" s="602"/>
      <c r="H49" s="588"/>
      <c r="I49" s="589"/>
      <c r="J49" s="589"/>
      <c r="K49" s="589"/>
      <c r="L49" s="589"/>
      <c r="M49" s="590"/>
    </row>
    <row r="50" spans="3:13" ht="18" customHeight="1">
      <c r="C50" s="141"/>
      <c r="D50" s="142"/>
      <c r="E50" s="143"/>
      <c r="F50" s="661"/>
      <c r="G50" s="662"/>
      <c r="H50" s="144"/>
      <c r="I50" s="145"/>
      <c r="J50" s="145"/>
      <c r="K50" s="145"/>
      <c r="L50" s="145"/>
      <c r="M50" s="146"/>
    </row>
    <row r="51" spans="3:13" ht="18" customHeight="1">
      <c r="C51" s="647" t="s">
        <v>1</v>
      </c>
      <c r="D51" s="648"/>
      <c r="E51" s="649"/>
      <c r="F51" s="653">
        <f>SUM(F37:G50)</f>
        <v>0</v>
      </c>
      <c r="G51" s="654"/>
      <c r="H51" s="655"/>
      <c r="I51" s="656"/>
      <c r="J51" s="656"/>
      <c r="K51" s="656"/>
      <c r="L51" s="656"/>
      <c r="M51" s="657"/>
    </row>
    <row r="52" spans="3:13" ht="18" customHeight="1" thickBot="1">
      <c r="C52" s="650" t="s">
        <v>0</v>
      </c>
      <c r="D52" s="651"/>
      <c r="E52" s="652"/>
      <c r="F52" s="645"/>
      <c r="G52" s="646"/>
      <c r="H52" s="658" t="s">
        <v>608</v>
      </c>
      <c r="I52" s="659"/>
      <c r="J52" s="659"/>
      <c r="K52" s="659"/>
      <c r="L52" s="659"/>
      <c r="M52" s="660"/>
    </row>
    <row r="53" spans="3:13" ht="19.5" customHeight="1" thickTop="1" thickBot="1">
      <c r="C53" s="642" t="s">
        <v>52</v>
      </c>
      <c r="D53" s="643"/>
      <c r="E53" s="644"/>
      <c r="F53" s="640">
        <f>IF(E15=AB4,"※「消費税の扱い」を選んでください",IF(E15=AB5,F51,F51+F52))</f>
        <v>0</v>
      </c>
      <c r="G53" s="641"/>
      <c r="H53" s="637"/>
      <c r="I53" s="638"/>
      <c r="J53" s="638"/>
      <c r="K53" s="638"/>
      <c r="L53" s="638"/>
      <c r="M53" s="639"/>
    </row>
    <row r="54" spans="3:13" ht="20.25" customHeight="1">
      <c r="C54" s="147" t="s">
        <v>609</v>
      </c>
    </row>
    <row r="55" spans="3:13" ht="5.25" customHeight="1"/>
  </sheetData>
  <sheetProtection algorithmName="SHA-512" hashValue="n0gDf9Yjv/kujWikgHO8TlhXe9GhaWXw/CmvAX2iTkjna7XfHq0KCcwCh8Fc6t6jcMFJrtBWsB6/RRkN52+nKQ==" saltValue="qGR+KwZWaSUVQGDWoZfcfg==" spinCount="100000" sheet="1" selectLockedCells="1"/>
  <mergeCells count="102">
    <mergeCell ref="H30:M30"/>
    <mergeCell ref="F30:G30"/>
    <mergeCell ref="H23:K23"/>
    <mergeCell ref="C29:E29"/>
    <mergeCell ref="F29:G29"/>
    <mergeCell ref="H29:M29"/>
    <mergeCell ref="C11:D11"/>
    <mergeCell ref="E11:M11"/>
    <mergeCell ref="C30:E30"/>
    <mergeCell ref="C15:D15"/>
    <mergeCell ref="E15:M15"/>
    <mergeCell ref="C13:D13"/>
    <mergeCell ref="E13:M13"/>
    <mergeCell ref="C18:C22"/>
    <mergeCell ref="H20:K20"/>
    <mergeCell ref="H22:J22"/>
    <mergeCell ref="C26:M26"/>
    <mergeCell ref="F28:G28"/>
    <mergeCell ref="D20:E20"/>
    <mergeCell ref="H28:M28"/>
    <mergeCell ref="C28:E28"/>
    <mergeCell ref="C27:E27"/>
    <mergeCell ref="D23:E23"/>
    <mergeCell ref="F23:G23"/>
    <mergeCell ref="L23:M24"/>
    <mergeCell ref="F27:G27"/>
    <mergeCell ref="H18:K18"/>
    <mergeCell ref="L21:M21"/>
    <mergeCell ref="L18:M18"/>
    <mergeCell ref="H19:J19"/>
    <mergeCell ref="D21:E21"/>
    <mergeCell ref="F18:G18"/>
    <mergeCell ref="H27:M27"/>
    <mergeCell ref="H24:J24"/>
    <mergeCell ref="J5:K5"/>
    <mergeCell ref="D5:H5"/>
    <mergeCell ref="D7:L7"/>
    <mergeCell ref="C4:M4"/>
    <mergeCell ref="C9:D9"/>
    <mergeCell ref="E9:M9"/>
    <mergeCell ref="C10:D10"/>
    <mergeCell ref="E10:M10"/>
    <mergeCell ref="H53:M53"/>
    <mergeCell ref="F53:G53"/>
    <mergeCell ref="C53:E53"/>
    <mergeCell ref="F52:G52"/>
    <mergeCell ref="C51:E51"/>
    <mergeCell ref="C52:E52"/>
    <mergeCell ref="F51:G51"/>
    <mergeCell ref="H51:M51"/>
    <mergeCell ref="D49:E49"/>
    <mergeCell ref="H52:M52"/>
    <mergeCell ref="H49:M49"/>
    <mergeCell ref="H43:M43"/>
    <mergeCell ref="H44:M44"/>
    <mergeCell ref="H45:M45"/>
    <mergeCell ref="F50:G50"/>
    <mergeCell ref="D38:E38"/>
    <mergeCell ref="F49:G49"/>
    <mergeCell ref="D48:E48"/>
    <mergeCell ref="F48:G48"/>
    <mergeCell ref="F38:G38"/>
    <mergeCell ref="F39:G39"/>
    <mergeCell ref="F36:G36"/>
    <mergeCell ref="F40:G40"/>
    <mergeCell ref="F42:G42"/>
    <mergeCell ref="F44:G44"/>
    <mergeCell ref="F45:G45"/>
    <mergeCell ref="D39:E39"/>
    <mergeCell ref="D40:E40"/>
    <mergeCell ref="D41:E41"/>
    <mergeCell ref="D42:E42"/>
    <mergeCell ref="D43:E43"/>
    <mergeCell ref="D44:E44"/>
    <mergeCell ref="D45:E45"/>
    <mergeCell ref="D46:E46"/>
    <mergeCell ref="D47:E47"/>
    <mergeCell ref="F37:G37"/>
    <mergeCell ref="H48:M48"/>
    <mergeCell ref="F20:G21"/>
    <mergeCell ref="I21:K21"/>
    <mergeCell ref="C37:C44"/>
    <mergeCell ref="L2:N2"/>
    <mergeCell ref="H46:M46"/>
    <mergeCell ref="H47:M47"/>
    <mergeCell ref="H38:M38"/>
    <mergeCell ref="H39:M39"/>
    <mergeCell ref="H40:M40"/>
    <mergeCell ref="H42:M42"/>
    <mergeCell ref="F47:G47"/>
    <mergeCell ref="H31:M31"/>
    <mergeCell ref="F41:G41"/>
    <mergeCell ref="C31:E31"/>
    <mergeCell ref="F31:G31"/>
    <mergeCell ref="C35:M35"/>
    <mergeCell ref="F43:G43"/>
    <mergeCell ref="D37:E37"/>
    <mergeCell ref="H36:M36"/>
    <mergeCell ref="D36:E36"/>
    <mergeCell ref="F46:G46"/>
    <mergeCell ref="C3:M3"/>
    <mergeCell ref="D18:E18"/>
  </mergeCells>
  <phoneticPr fontId="4"/>
  <dataValidations count="1">
    <dataValidation type="list" allowBlank="1" showInputMessage="1" showErrorMessage="1" sqref="E13:M13" xr:uid="{EA8DCF71-068F-46B4-8468-46E10C450B00}">
      <formula1>$Z$4:$Z$10</formula1>
    </dataValidation>
  </dataValidations>
  <pageMargins left="0.70866141732283472" right="0.51181102362204722" top="0.55118110236220474" bottom="0.55118110236220474" header="0.31496062992125984" footer="0.31496062992125984"/>
  <pageSetup paperSize="9" scale="64" fitToHeight="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8A11A05D-14D2-4762-9DBE-3818AF5846E7}">
          <x14:formula1>
            <xm:f>list!$B$2:$B$10</xm:f>
          </x14:formula1>
          <xm:sqref>E9:M9</xm:sqref>
        </x14:dataValidation>
        <x14:dataValidation type="list" allowBlank="1" showInputMessage="1" showErrorMessage="1" xr:uid="{69FB993A-12DC-4DB5-87FB-C963B7E6BA39}">
          <x14:formula1>
            <xm:f>list!$A$2:$A$10</xm:f>
          </x14:formula1>
          <xm:sqref>E11:M11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E928E2-09FB-4FA3-870A-CD6140570279}">
  <sheetPr>
    <tabColor theme="9"/>
    <pageSetUpPr fitToPage="1"/>
  </sheetPr>
  <dimension ref="A1:AX55"/>
  <sheetViews>
    <sheetView showGridLines="0" tabSelected="1" topLeftCell="A7" zoomScale="75" zoomScaleNormal="75" zoomScaleSheetLayoutView="100" workbookViewId="0">
      <selection activeCell="F49" sqref="F49:G49"/>
    </sheetView>
  </sheetViews>
  <sheetFormatPr defaultColWidth="12.42578125" defaultRowHeight="18"/>
  <cols>
    <col min="1" max="1" width="6.42578125" style="1" customWidth="1"/>
    <col min="2" max="2" width="0.85546875" style="1" customWidth="1"/>
    <col min="3" max="3" width="18.28515625" style="1" customWidth="1"/>
    <col min="4" max="4" width="26.28515625" style="1" customWidth="1"/>
    <col min="5" max="5" width="3.42578125" style="1" customWidth="1"/>
    <col min="6" max="6" width="26.28515625" style="1" customWidth="1"/>
    <col min="7" max="7" width="3.42578125" style="1" customWidth="1"/>
    <col min="8" max="8" width="6.7109375" style="1" customWidth="1"/>
    <col min="9" max="9" width="8.7109375" style="1" customWidth="1"/>
    <col min="10" max="10" width="12.28515625" style="1" customWidth="1"/>
    <col min="11" max="11" width="4.5703125" style="1" customWidth="1"/>
    <col min="12" max="12" width="26.28515625" style="1" customWidth="1"/>
    <col min="13" max="13" width="4.42578125" style="1" customWidth="1"/>
    <col min="14" max="14" width="0.7109375" style="1" customWidth="1"/>
    <col min="15" max="16" width="12.42578125" style="1"/>
    <col min="17" max="20" width="12.42578125" style="19"/>
    <col min="21" max="23" width="6.42578125" style="19" bestFit="1" customWidth="1"/>
    <col min="24" max="24" width="12.42578125" style="19"/>
    <col min="25" max="25" width="12.42578125" style="416"/>
    <col min="26" max="26" width="12.42578125" style="15"/>
    <col min="27" max="27" width="12.42578125" style="15" customWidth="1"/>
    <col min="28" max="36" width="12.42578125" style="15"/>
    <col min="37" max="38" width="12.42578125" style="416"/>
    <col min="39" max="43" width="12.42578125" style="19"/>
    <col min="44" max="48" width="12.42578125" style="416"/>
    <col min="49" max="50" width="12.42578125" style="19"/>
    <col min="51" max="16384" width="12.42578125" style="1"/>
  </cols>
  <sheetData>
    <row r="1" spans="1:37" ht="6" customHeight="1"/>
    <row r="2" spans="1:37" ht="23.25" customHeight="1">
      <c r="C2" s="2" t="str">
        <f>IF([7]様式第１の１!A$1=[7]list!F$1,"別紙２の１",IF([7]様式第１の１!A$1=[7]list!H$1,"別紙２の２",IF([7]様式第１の１!A$1=[7]list!J$1,"別紙２の３","")))</f>
        <v>別紙２の１</v>
      </c>
      <c r="D2" s="3"/>
      <c r="E2" s="3"/>
      <c r="F2" s="3"/>
      <c r="G2" s="3"/>
      <c r="H2" s="3"/>
      <c r="I2" s="3"/>
      <c r="J2" s="3"/>
      <c r="K2" s="3"/>
      <c r="L2" s="3"/>
      <c r="M2" s="3"/>
    </row>
    <row r="3" spans="1:37" ht="42" customHeight="1">
      <c r="C3" s="620" t="s">
        <v>654</v>
      </c>
      <c r="D3" s="620"/>
      <c r="E3" s="620"/>
      <c r="F3" s="620"/>
      <c r="G3" s="620"/>
      <c r="H3" s="620"/>
      <c r="I3" s="620"/>
      <c r="J3" s="620"/>
      <c r="K3" s="620"/>
      <c r="L3" s="620"/>
      <c r="M3" s="620"/>
      <c r="Z3" s="15" t="s">
        <v>28</v>
      </c>
      <c r="AA3" s="15" t="s">
        <v>17</v>
      </c>
      <c r="AB3" s="15" t="s">
        <v>0</v>
      </c>
      <c r="AC3" s="15" t="s">
        <v>26</v>
      </c>
      <c r="AH3" s="15" t="s">
        <v>44</v>
      </c>
      <c r="AI3" s="15" t="s">
        <v>45</v>
      </c>
    </row>
    <row r="4" spans="1:37" ht="40.5" customHeight="1">
      <c r="C4" s="629" t="s">
        <v>765</v>
      </c>
      <c r="D4" s="629"/>
      <c r="E4" s="629"/>
      <c r="F4" s="629"/>
      <c r="G4" s="629"/>
      <c r="H4" s="629"/>
      <c r="I4" s="629"/>
      <c r="J4" s="629"/>
      <c r="K4" s="629"/>
      <c r="L4" s="629"/>
      <c r="M4" s="629"/>
      <c r="S4" s="417"/>
      <c r="Z4" s="16" t="s">
        <v>733</v>
      </c>
      <c r="AA4" s="16" t="s">
        <v>733</v>
      </c>
      <c r="AB4" s="16" t="s">
        <v>57</v>
      </c>
      <c r="AC4" s="15" t="str">
        <f>IF(AD18+AE18&gt;0,"",IF(AD16=1,1,IF((AD17+AE17)=2,1/2,IF((AD17-AE16)=0,1,1/2))))</f>
        <v/>
      </c>
      <c r="AD4" s="15" t="s">
        <v>17</v>
      </c>
      <c r="AE4" s="15" t="s">
        <v>741</v>
      </c>
      <c r="AH4" s="15" t="s">
        <v>733</v>
      </c>
    </row>
    <row r="5" spans="1:37" ht="24.75" customHeight="1" thickBot="1">
      <c r="C5" s="4" t="s">
        <v>37</v>
      </c>
      <c r="D5" s="628" t="str">
        <f>IF(様式第１!E25="","",様式第１!E25)</f>
        <v/>
      </c>
      <c r="E5" s="628"/>
      <c r="F5" s="628"/>
      <c r="G5" s="628"/>
      <c r="H5" s="628"/>
      <c r="I5" s="5"/>
      <c r="J5" s="627" t="s">
        <v>54</v>
      </c>
      <c r="K5" s="627"/>
      <c r="L5" s="103">
        <v>0.66666666666666663</v>
      </c>
      <c r="M5" s="5"/>
      <c r="S5" s="417"/>
      <c r="Z5" s="15" t="s">
        <v>34</v>
      </c>
      <c r="AA5" s="16" t="s">
        <v>20</v>
      </c>
      <c r="AB5" s="104" t="s">
        <v>15</v>
      </c>
      <c r="AD5" s="15">
        <f>COUNTIF($E$9,AA5)</f>
        <v>0</v>
      </c>
      <c r="AE5" s="15">
        <f>COUNTIF($E$13,Z5)</f>
        <v>0</v>
      </c>
      <c r="AH5" s="15" t="s">
        <v>225</v>
      </c>
      <c r="AI5" s="15" t="str">
        <f>IF(AC4="","",IF(AC4=1,"※上限800万円","⇒"))</f>
        <v/>
      </c>
      <c r="AJ5" s="15" t="str">
        <f>IF(AC4="","",IF(AC4=1,8000000,"上限なし"))</f>
        <v/>
      </c>
      <c r="AK5" s="416" t="str">
        <f>IF(AC4="","",IF(AC4=1,"※定額（上限800万円）","※交付率：総事業費から寄付金その他収入を控除した額の1/2"))</f>
        <v/>
      </c>
    </row>
    <row r="6" spans="1:37" ht="11.25" customHeight="1">
      <c r="C6" s="105"/>
      <c r="D6" s="106"/>
      <c r="E6" s="106"/>
      <c r="F6" s="106"/>
      <c r="G6" s="106"/>
      <c r="H6" s="106"/>
      <c r="I6" s="5"/>
      <c r="J6" s="5"/>
      <c r="K6" s="5"/>
      <c r="L6" s="107"/>
      <c r="M6" s="5"/>
      <c r="S6" s="418"/>
      <c r="Z6" s="15" t="s">
        <v>742</v>
      </c>
      <c r="AA6" s="109" t="s">
        <v>19</v>
      </c>
      <c r="AB6" s="104" t="s">
        <v>16</v>
      </c>
      <c r="AD6" s="15">
        <f t="shared" ref="AD6:AD15" si="0">COUNTIF($E$9,AA6)</f>
        <v>0</v>
      </c>
      <c r="AE6" s="15">
        <f t="shared" ref="AE6:AE12" si="1">COUNTIF($E$13,Z6)</f>
        <v>0</v>
      </c>
      <c r="AH6" s="15" t="s">
        <v>743</v>
      </c>
      <c r="AI6" s="15" t="str">
        <f>IF(AC4="","",IF(AC4=1,"※上限250万円","⇒"))</f>
        <v/>
      </c>
      <c r="AJ6" s="15" t="str">
        <f>IF(AC4="","",IF(AC4=1,2500000,"上限なし"))</f>
        <v/>
      </c>
      <c r="AK6" s="416" t="str">
        <f>IF(AC4="","",IF(AC4=1,"※定額（上限250万円）","※交付率：総事業費から寄付金その他収入を控除した額の1/2"))</f>
        <v/>
      </c>
    </row>
    <row r="7" spans="1:37" ht="24.75" thickBot="1">
      <c r="C7" s="4" t="s">
        <v>4</v>
      </c>
      <c r="D7" s="628" t="str">
        <f>IF(様式第１!E18="","",様式第１!E18)</f>
        <v/>
      </c>
      <c r="E7" s="628"/>
      <c r="F7" s="628"/>
      <c r="G7" s="628"/>
      <c r="H7" s="628"/>
      <c r="I7" s="628"/>
      <c r="J7" s="628"/>
      <c r="K7" s="628"/>
      <c r="L7" s="628"/>
      <c r="M7" s="110"/>
      <c r="S7" s="418"/>
      <c r="U7" s="419"/>
      <c r="V7" s="419"/>
      <c r="W7" s="419"/>
      <c r="Z7" s="15" t="s">
        <v>29</v>
      </c>
      <c r="AA7" s="109" t="s">
        <v>21</v>
      </c>
      <c r="AB7" s="112"/>
      <c r="AD7" s="15">
        <f t="shared" si="0"/>
        <v>0</v>
      </c>
      <c r="AE7" s="15">
        <f t="shared" si="1"/>
        <v>0</v>
      </c>
      <c r="AH7" s="15" t="s">
        <v>744</v>
      </c>
      <c r="AJ7" s="18"/>
    </row>
    <row r="8" spans="1:37" ht="24.75" thickBot="1">
      <c r="A8" s="420">
        <v>23.5</v>
      </c>
      <c r="C8" s="105"/>
      <c r="D8" s="106"/>
      <c r="E8" s="106"/>
      <c r="F8" s="106"/>
      <c r="G8" s="106"/>
      <c r="H8" s="106"/>
      <c r="I8" s="106"/>
      <c r="J8" s="106"/>
      <c r="K8" s="106"/>
      <c r="L8" s="106"/>
      <c r="M8" s="110"/>
      <c r="U8" s="419"/>
      <c r="V8" s="419"/>
      <c r="W8" s="419"/>
      <c r="Z8" s="15" t="s">
        <v>30</v>
      </c>
      <c r="AA8" s="15" t="s">
        <v>22</v>
      </c>
      <c r="AB8" s="112"/>
      <c r="AD8" s="15">
        <f t="shared" si="0"/>
        <v>0</v>
      </c>
      <c r="AE8" s="15">
        <f t="shared" si="1"/>
        <v>0</v>
      </c>
    </row>
    <row r="9" spans="1:37" ht="22.5" customHeight="1" thickBot="1">
      <c r="A9" s="420">
        <v>22.5</v>
      </c>
      <c r="C9" s="630" t="s">
        <v>17</v>
      </c>
      <c r="D9" s="631"/>
      <c r="E9" s="632" t="s">
        <v>56</v>
      </c>
      <c r="F9" s="633"/>
      <c r="G9" s="633"/>
      <c r="H9" s="633"/>
      <c r="I9" s="633"/>
      <c r="J9" s="633"/>
      <c r="K9" s="633"/>
      <c r="L9" s="633"/>
      <c r="M9" s="634"/>
      <c r="U9" s="419"/>
      <c r="V9" s="419"/>
      <c r="W9" s="419"/>
      <c r="Z9" s="15" t="s">
        <v>58</v>
      </c>
      <c r="AA9" s="15" t="s">
        <v>23</v>
      </c>
      <c r="AB9" s="112"/>
      <c r="AD9" s="15">
        <f t="shared" si="0"/>
        <v>0</v>
      </c>
      <c r="AE9" s="15">
        <f t="shared" si="1"/>
        <v>0</v>
      </c>
    </row>
    <row r="10" spans="1:37" ht="9" customHeight="1" thickBot="1">
      <c r="A10" s="420">
        <v>9.5</v>
      </c>
      <c r="C10" s="635"/>
      <c r="D10" s="635"/>
      <c r="E10" s="731"/>
      <c r="F10" s="731"/>
      <c r="G10" s="731"/>
      <c r="H10" s="731"/>
      <c r="I10" s="731"/>
      <c r="J10" s="731"/>
      <c r="K10" s="731"/>
      <c r="L10" s="731"/>
      <c r="M10" s="731"/>
      <c r="U10" s="419"/>
      <c r="V10" s="419"/>
      <c r="W10" s="419"/>
      <c r="Z10" s="15" t="s">
        <v>31</v>
      </c>
      <c r="AA10" s="15" t="s">
        <v>24</v>
      </c>
      <c r="AB10" s="112"/>
      <c r="AD10" s="15">
        <f t="shared" si="0"/>
        <v>0</v>
      </c>
      <c r="AE10" s="15">
        <f t="shared" si="1"/>
        <v>0</v>
      </c>
    </row>
    <row r="11" spans="1:37" ht="14.25" hidden="1" customHeight="1" thickBot="1">
      <c r="A11" s="420">
        <v>22.5</v>
      </c>
      <c r="C11" s="699" t="s">
        <v>44</v>
      </c>
      <c r="D11" s="700"/>
      <c r="E11" s="732" t="str">
        <f>IF([7]様式第１の１!A$1=[7]list!F$1,[7]list!D3,IF([7]様式第１の１!A$1=[7]list!H$1,[7]list!D4,IF([7]様式第１の１!A$1=[7]list!J$1,[7]list!D5,"")))</f>
        <v>コンテンツの造成事業</v>
      </c>
      <c r="F11" s="733"/>
      <c r="G11" s="733"/>
      <c r="H11" s="733"/>
      <c r="I11" s="733"/>
      <c r="J11" s="733"/>
      <c r="K11" s="733"/>
      <c r="L11" s="733"/>
      <c r="M11" s="734"/>
      <c r="U11" s="419"/>
      <c r="V11" s="419"/>
      <c r="W11" s="419"/>
      <c r="Z11" s="15" t="s">
        <v>745</v>
      </c>
      <c r="AA11" s="15" t="s">
        <v>25</v>
      </c>
      <c r="AB11" s="112"/>
      <c r="AD11" s="15">
        <f t="shared" si="0"/>
        <v>0</v>
      </c>
      <c r="AE11" s="15">
        <f t="shared" si="1"/>
        <v>0</v>
      </c>
    </row>
    <row r="12" spans="1:37" ht="9" hidden="1" customHeight="1" thickBot="1">
      <c r="A12" s="420">
        <v>9.5</v>
      </c>
      <c r="C12" s="113"/>
      <c r="D12" s="113"/>
      <c r="E12" s="114"/>
      <c r="F12" s="114"/>
      <c r="G12" s="114"/>
      <c r="H12" s="114"/>
      <c r="I12" s="114"/>
      <c r="J12" s="114"/>
      <c r="K12" s="114"/>
      <c r="L12" s="114"/>
      <c r="M12" s="114"/>
      <c r="U12" s="419"/>
      <c r="V12" s="419"/>
      <c r="W12" s="419"/>
      <c r="Z12" s="15" t="s">
        <v>746</v>
      </c>
      <c r="AA12" s="15" t="s">
        <v>35</v>
      </c>
      <c r="AB12" s="112"/>
      <c r="AD12" s="15">
        <f t="shared" si="0"/>
        <v>0</v>
      </c>
      <c r="AE12" s="15">
        <f t="shared" si="1"/>
        <v>0</v>
      </c>
    </row>
    <row r="13" spans="1:37" ht="22.5" customHeight="1" thickBot="1">
      <c r="A13" s="420">
        <v>22.5</v>
      </c>
      <c r="C13" s="709" t="s">
        <v>18</v>
      </c>
      <c r="D13" s="710"/>
      <c r="E13" s="632" t="s">
        <v>56</v>
      </c>
      <c r="F13" s="633"/>
      <c r="G13" s="633"/>
      <c r="H13" s="633"/>
      <c r="I13" s="633"/>
      <c r="J13" s="633"/>
      <c r="K13" s="633"/>
      <c r="L13" s="633"/>
      <c r="M13" s="634"/>
      <c r="U13" s="419"/>
      <c r="V13" s="419"/>
      <c r="W13" s="419"/>
      <c r="AA13" s="15" t="s">
        <v>27</v>
      </c>
      <c r="AB13" s="112"/>
      <c r="AD13" s="15">
        <f t="shared" si="0"/>
        <v>0</v>
      </c>
    </row>
    <row r="14" spans="1:37" ht="9" customHeight="1" thickBot="1">
      <c r="A14" s="420">
        <v>9.5</v>
      </c>
      <c r="C14" s="115"/>
      <c r="D14" s="115"/>
      <c r="E14" s="106"/>
      <c r="F14" s="106"/>
      <c r="G14" s="106"/>
      <c r="H14" s="106"/>
      <c r="I14" s="106"/>
      <c r="J14" s="106"/>
      <c r="K14" s="106"/>
      <c r="L14" s="106"/>
      <c r="M14" s="106"/>
      <c r="U14" s="419"/>
      <c r="V14" s="419"/>
      <c r="W14" s="419"/>
      <c r="AA14" s="15" t="s">
        <v>46</v>
      </c>
      <c r="AB14" s="112"/>
      <c r="AD14" s="15">
        <f t="shared" si="0"/>
        <v>0</v>
      </c>
    </row>
    <row r="15" spans="1:37" ht="24" customHeight="1" thickBot="1">
      <c r="A15" s="420">
        <v>24</v>
      </c>
      <c r="C15" s="704" t="s">
        <v>11</v>
      </c>
      <c r="D15" s="705"/>
      <c r="E15" s="735" t="str">
        <f>IF('[7]別紙３　消費税CheckSheet'!M83=10,[7]list!C4,IF('[7]別紙３　消費税CheckSheet'!M83=22,[7]list!C5,IF('[7]別紙３　消費税CheckSheet'!M83=33,[7]list!C6,IF('[7]別紙３　消費税CheckSheet'!M83=44,[7]list!C7,IF('[7]別紙３　消費税CheckSheet'!M83=55,[7]list!C8,[7]list!C3)))))</f>
        <v>■税抜きで応募申請する</v>
      </c>
      <c r="F15" s="736"/>
      <c r="G15" s="736"/>
      <c r="H15" s="736"/>
      <c r="I15" s="736"/>
      <c r="J15" s="736"/>
      <c r="K15" s="736"/>
      <c r="L15" s="736"/>
      <c r="M15" s="737"/>
      <c r="U15" s="419"/>
      <c r="V15" s="419"/>
      <c r="W15" s="419"/>
      <c r="AA15" s="15" t="s">
        <v>47</v>
      </c>
      <c r="AC15" s="416"/>
      <c r="AD15" s="15">
        <f t="shared" si="0"/>
        <v>0</v>
      </c>
      <c r="AE15" s="416"/>
    </row>
    <row r="16" spans="1:37" ht="18.600000000000001" customHeight="1">
      <c r="A16" s="421"/>
      <c r="C16" s="116"/>
      <c r="D16" s="116"/>
      <c r="E16" s="117"/>
      <c r="F16" s="117"/>
      <c r="G16" s="117"/>
      <c r="H16" s="117"/>
      <c r="I16" s="117"/>
      <c r="J16" s="117"/>
      <c r="K16" s="117"/>
      <c r="L16" s="117"/>
      <c r="M16" s="117"/>
      <c r="U16" s="419"/>
      <c r="V16" s="419"/>
      <c r="W16" s="419"/>
      <c r="AB16" s="112"/>
      <c r="AC16" s="15" t="s">
        <v>32</v>
      </c>
      <c r="AD16" s="15">
        <f>SUM(AD7:AD12)</f>
        <v>0</v>
      </c>
      <c r="AE16" s="15">
        <f>SUM(AE6:AE12)</f>
        <v>0</v>
      </c>
    </row>
    <row r="17" spans="3:31" ht="31.5" customHeight="1" thickBot="1">
      <c r="C17" s="118" t="s">
        <v>43</v>
      </c>
      <c r="D17" s="106"/>
      <c r="E17" s="106"/>
      <c r="F17" s="106"/>
      <c r="G17" s="106"/>
      <c r="H17" s="106"/>
      <c r="I17" s="106"/>
      <c r="J17" s="5"/>
      <c r="K17" s="5"/>
      <c r="L17" s="119"/>
      <c r="M17" s="110"/>
      <c r="U17" s="419"/>
      <c r="V17" s="419"/>
      <c r="W17" s="419"/>
      <c r="AB17" s="112"/>
      <c r="AC17" s="15" t="s">
        <v>33</v>
      </c>
      <c r="AD17" s="15">
        <f>AD5+AD6</f>
        <v>0</v>
      </c>
      <c r="AE17" s="15">
        <f>AE5+AE6</f>
        <v>0</v>
      </c>
    </row>
    <row r="18" spans="3:31" ht="73.5" customHeight="1">
      <c r="C18" s="711" t="s">
        <v>3</v>
      </c>
      <c r="D18" s="621" t="s">
        <v>48</v>
      </c>
      <c r="E18" s="622"/>
      <c r="F18" s="668" t="s">
        <v>49</v>
      </c>
      <c r="G18" s="678"/>
      <c r="H18" s="668" t="s">
        <v>9</v>
      </c>
      <c r="I18" s="669"/>
      <c r="J18" s="669"/>
      <c r="K18" s="622"/>
      <c r="L18" s="668" t="s">
        <v>747</v>
      </c>
      <c r="M18" s="672"/>
      <c r="U18" s="422"/>
      <c r="V18" s="422"/>
      <c r="W18" s="422"/>
      <c r="AB18" s="112"/>
      <c r="AC18" s="15" t="s">
        <v>36</v>
      </c>
      <c r="AD18" s="15">
        <f>IF(E9=AA4,1,0)</f>
        <v>1</v>
      </c>
      <c r="AE18" s="15">
        <f>IF(E13=Z4,1,0)</f>
        <v>1</v>
      </c>
    </row>
    <row r="19" spans="3:31" ht="21.75" customHeight="1" thickBot="1">
      <c r="C19" s="712"/>
      <c r="D19" s="121">
        <f>ROUNDDOWN(F53,0)</f>
        <v>0</v>
      </c>
      <c r="E19" s="121" t="s">
        <v>10</v>
      </c>
      <c r="F19" s="122">
        <f>ROUNDDOWN(F28,0)</f>
        <v>0</v>
      </c>
      <c r="G19" s="121" t="s">
        <v>10</v>
      </c>
      <c r="H19" s="673">
        <f>IF(ISNUMBER(D19),D19-F19,0)</f>
        <v>0</v>
      </c>
      <c r="I19" s="674"/>
      <c r="J19" s="675"/>
      <c r="K19" s="121" t="s">
        <v>10</v>
      </c>
      <c r="L19" s="123">
        <f>D19</f>
        <v>0</v>
      </c>
      <c r="M19" s="6" t="s">
        <v>10</v>
      </c>
      <c r="AB19" s="112"/>
    </row>
    <row r="20" spans="3:31" ht="21.75" customHeight="1">
      <c r="C20" s="712"/>
      <c r="D20" s="719" t="s">
        <v>748</v>
      </c>
      <c r="E20" s="716"/>
      <c r="F20" s="591" t="s">
        <v>587</v>
      </c>
      <c r="G20" s="592"/>
      <c r="H20" s="714" t="s">
        <v>588</v>
      </c>
      <c r="I20" s="715"/>
      <c r="J20" s="715"/>
      <c r="K20" s="716"/>
      <c r="L20" s="124"/>
      <c r="M20" s="17"/>
      <c r="AB20" s="112"/>
    </row>
    <row r="21" spans="3:31" ht="50.1" customHeight="1">
      <c r="C21" s="712"/>
      <c r="D21" s="676" t="s">
        <v>749</v>
      </c>
      <c r="E21" s="677"/>
      <c r="F21" s="593"/>
      <c r="G21" s="594"/>
      <c r="H21" s="125" t="s">
        <v>55</v>
      </c>
      <c r="I21" s="595">
        <f>AK7</f>
        <v>0</v>
      </c>
      <c r="J21" s="595"/>
      <c r="K21" s="596"/>
      <c r="L21" s="670"/>
      <c r="M21" s="671"/>
      <c r="AB21" s="112"/>
    </row>
    <row r="22" spans="3:31" ht="21.75" customHeight="1" thickBot="1">
      <c r="C22" s="713"/>
      <c r="D22" s="121">
        <f>IF(MIN(H19,L19)&lt;0,0,MIN(H19,L19))</f>
        <v>0</v>
      </c>
      <c r="E22" s="121" t="s">
        <v>10</v>
      </c>
      <c r="F22" s="123"/>
      <c r="G22" s="121"/>
      <c r="H22" s="673">
        <f>IF(ISNUMBER(L5),ROUNDDOWN(D22*L5,-3),"")</f>
        <v>0</v>
      </c>
      <c r="I22" s="674"/>
      <c r="J22" s="675"/>
      <c r="K22" s="121" t="s">
        <v>10</v>
      </c>
      <c r="L22" s="123"/>
      <c r="M22" s="6"/>
    </row>
    <row r="23" spans="3:31" ht="60" hidden="1" customHeight="1">
      <c r="C23" s="13"/>
      <c r="D23" s="728" t="s">
        <v>14</v>
      </c>
      <c r="E23" s="729"/>
      <c r="F23" s="728" t="s">
        <v>12</v>
      </c>
      <c r="G23" s="730"/>
      <c r="H23" s="688" t="s">
        <v>13</v>
      </c>
      <c r="I23" s="689"/>
      <c r="J23" s="689"/>
      <c r="K23" s="690"/>
      <c r="L23" s="663"/>
      <c r="M23" s="664"/>
    </row>
    <row r="24" spans="3:31" ht="21.6" hidden="1" customHeight="1" thickBot="1">
      <c r="C24" s="14"/>
      <c r="D24" s="12"/>
      <c r="E24" s="9" t="s">
        <v>10</v>
      </c>
      <c r="F24" s="11"/>
      <c r="G24" s="9" t="s">
        <v>10</v>
      </c>
      <c r="H24" s="681" t="str">
        <f>IF(ISNUMBER(L22),L22-F24,"")</f>
        <v/>
      </c>
      <c r="I24" s="682"/>
      <c r="J24" s="682"/>
      <c r="K24" s="121" t="s">
        <v>10</v>
      </c>
      <c r="L24" s="665"/>
      <c r="M24" s="666"/>
      <c r="P24" s="10"/>
    </row>
    <row r="25" spans="3:31" ht="15" customHeight="1">
      <c r="C25" s="126"/>
      <c r="D25" s="7"/>
      <c r="E25" s="7"/>
      <c r="F25" s="7"/>
      <c r="G25" s="7"/>
      <c r="H25" s="8"/>
      <c r="I25" s="7"/>
      <c r="J25" s="7"/>
      <c r="K25" s="7"/>
      <c r="L25" s="8"/>
      <c r="M25" s="7"/>
    </row>
    <row r="26" spans="3:31" ht="21" customHeight="1" thickBot="1">
      <c r="C26" s="613" t="s">
        <v>39</v>
      </c>
      <c r="D26" s="613"/>
      <c r="E26" s="613"/>
      <c r="F26" s="613"/>
      <c r="G26" s="613"/>
      <c r="H26" s="613"/>
      <c r="I26" s="613"/>
      <c r="J26" s="613"/>
      <c r="K26" s="613"/>
      <c r="L26" s="613"/>
      <c r="M26" s="613"/>
    </row>
    <row r="27" spans="3:31" ht="24" customHeight="1">
      <c r="C27" s="726" t="s">
        <v>5</v>
      </c>
      <c r="D27" s="727"/>
      <c r="E27" s="619"/>
      <c r="F27" s="619" t="s">
        <v>2</v>
      </c>
      <c r="G27" s="667"/>
      <c r="H27" s="679" t="s">
        <v>50</v>
      </c>
      <c r="I27" s="679"/>
      <c r="J27" s="679"/>
      <c r="K27" s="679"/>
      <c r="L27" s="679"/>
      <c r="M27" s="680"/>
    </row>
    <row r="28" spans="3:31" ht="25.5" customHeight="1">
      <c r="C28" s="723" t="s">
        <v>38</v>
      </c>
      <c r="D28" s="724"/>
      <c r="E28" s="725"/>
      <c r="F28" s="717"/>
      <c r="G28" s="718"/>
      <c r="H28" s="720"/>
      <c r="I28" s="721"/>
      <c r="J28" s="721"/>
      <c r="K28" s="721"/>
      <c r="L28" s="721"/>
      <c r="M28" s="722"/>
    </row>
    <row r="29" spans="3:31" ht="25.5" customHeight="1">
      <c r="C29" s="691" t="s">
        <v>40</v>
      </c>
      <c r="D29" s="692"/>
      <c r="E29" s="693"/>
      <c r="F29" s="694" t="str">
        <f>IF(ISNUMBER(D19),IF(ISNUMBER(F22),D19-F28-F22,""),"")</f>
        <v/>
      </c>
      <c r="G29" s="695"/>
      <c r="H29" s="738" t="s">
        <v>750</v>
      </c>
      <c r="I29" s="739"/>
      <c r="J29" s="739"/>
      <c r="K29" s="739"/>
      <c r="L29" s="739"/>
      <c r="M29" s="740"/>
    </row>
    <row r="30" spans="3:31" ht="27.75" customHeight="1" thickBot="1">
      <c r="C30" s="701" t="s">
        <v>42</v>
      </c>
      <c r="D30" s="702"/>
      <c r="E30" s="703"/>
      <c r="F30" s="686">
        <f>F22</f>
        <v>0</v>
      </c>
      <c r="G30" s="687"/>
      <c r="H30" s="741" t="str">
        <f>IF(E11=AH5,AK5,IF(E11=AH6,AK6,"※（6）交付要望額から転記されます。"))</f>
        <v>※（6）交付要望額から転記されます。</v>
      </c>
      <c r="I30" s="742"/>
      <c r="J30" s="742"/>
      <c r="K30" s="742"/>
      <c r="L30" s="742"/>
      <c r="M30" s="743"/>
    </row>
    <row r="31" spans="3:31" ht="23.25" customHeight="1" thickTop="1" thickBot="1">
      <c r="C31" s="608" t="s">
        <v>41</v>
      </c>
      <c r="D31" s="609"/>
      <c r="E31" s="610"/>
      <c r="F31" s="611">
        <f>SUM(F28:G30)</f>
        <v>0</v>
      </c>
      <c r="G31" s="612"/>
      <c r="H31" s="603"/>
      <c r="I31" s="604"/>
      <c r="J31" s="604"/>
      <c r="K31" s="604"/>
      <c r="L31" s="604"/>
      <c r="M31" s="605"/>
    </row>
    <row r="32" spans="3:31" ht="18" customHeight="1">
      <c r="C32" s="127" t="s">
        <v>51</v>
      </c>
      <c r="D32" s="128"/>
      <c r="E32" s="128"/>
      <c r="F32" s="129"/>
      <c r="G32" s="129"/>
      <c r="H32" s="130"/>
      <c r="I32" s="130"/>
      <c r="J32" s="130"/>
      <c r="K32" s="130"/>
      <c r="L32" s="130"/>
      <c r="M32" s="130"/>
    </row>
    <row r="33" spans="3:13" ht="18" customHeight="1">
      <c r="C33" s="127"/>
      <c r="D33" s="128"/>
      <c r="E33" s="128"/>
      <c r="F33" s="129"/>
      <c r="G33" s="129"/>
      <c r="H33" s="130"/>
      <c r="I33" s="130"/>
      <c r="J33" s="130"/>
      <c r="K33" s="130"/>
      <c r="L33" s="130"/>
      <c r="M33" s="130"/>
    </row>
    <row r="34" spans="3:13" ht="15" customHeight="1">
      <c r="C34" s="126"/>
      <c r="D34" s="7"/>
      <c r="E34" s="7"/>
      <c r="F34" s="7"/>
      <c r="G34" s="7"/>
      <c r="H34" s="8"/>
      <c r="I34" s="7"/>
      <c r="J34" s="7"/>
      <c r="K34" s="7"/>
      <c r="L34" s="8"/>
      <c r="M34" s="7"/>
    </row>
    <row r="35" spans="3:13" ht="21.75" customHeight="1" thickBot="1">
      <c r="C35" s="613" t="s">
        <v>8</v>
      </c>
      <c r="D35" s="613"/>
      <c r="E35" s="613"/>
      <c r="F35" s="613"/>
      <c r="G35" s="613"/>
      <c r="H35" s="613"/>
      <c r="I35" s="613"/>
      <c r="J35" s="613"/>
      <c r="K35" s="613"/>
      <c r="L35" s="613"/>
      <c r="M35" s="613"/>
    </row>
    <row r="36" spans="3:13" ht="27" customHeight="1">
      <c r="C36" s="131" t="s">
        <v>5</v>
      </c>
      <c r="D36" s="618" t="s">
        <v>53</v>
      </c>
      <c r="E36" s="619"/>
      <c r="F36" s="625" t="s">
        <v>2</v>
      </c>
      <c r="G36" s="626"/>
      <c r="H36" s="616" t="s">
        <v>7</v>
      </c>
      <c r="I36" s="616"/>
      <c r="J36" s="616"/>
      <c r="K36" s="616"/>
      <c r="L36" s="616"/>
      <c r="M36" s="617"/>
    </row>
    <row r="37" spans="3:13" ht="17.25" customHeight="1">
      <c r="C37" s="423" t="s">
        <v>751</v>
      </c>
      <c r="D37" s="755" t="s">
        <v>751</v>
      </c>
      <c r="E37" s="756"/>
      <c r="F37" s="757"/>
      <c r="G37" s="758"/>
      <c r="H37" s="759"/>
      <c r="I37" s="760"/>
      <c r="J37" s="760"/>
      <c r="K37" s="760"/>
      <c r="L37" s="760"/>
      <c r="M37" s="761"/>
    </row>
    <row r="38" spans="3:13" ht="18" customHeight="1">
      <c r="C38" s="597" t="s">
        <v>6</v>
      </c>
      <c r="D38" s="744" t="s">
        <v>752</v>
      </c>
      <c r="E38" s="745"/>
      <c r="F38" s="746"/>
      <c r="G38" s="747"/>
      <c r="H38" s="748"/>
      <c r="I38" s="749"/>
      <c r="J38" s="749"/>
      <c r="K38" s="749"/>
      <c r="L38" s="749"/>
      <c r="M38" s="750"/>
    </row>
    <row r="39" spans="3:13" ht="18" customHeight="1">
      <c r="C39" s="598"/>
      <c r="D39" s="751" t="s">
        <v>753</v>
      </c>
      <c r="E39" s="752"/>
      <c r="F39" s="753"/>
      <c r="G39" s="754"/>
      <c r="H39" s="588"/>
      <c r="I39" s="589"/>
      <c r="J39" s="589"/>
      <c r="K39" s="589"/>
      <c r="L39" s="589"/>
      <c r="M39" s="590"/>
    </row>
    <row r="40" spans="3:13" ht="18" customHeight="1">
      <c r="C40" s="598"/>
      <c r="D40" s="751" t="s">
        <v>754</v>
      </c>
      <c r="E40" s="752"/>
      <c r="F40" s="753"/>
      <c r="G40" s="754"/>
      <c r="H40" s="588"/>
      <c r="I40" s="589"/>
      <c r="J40" s="589"/>
      <c r="K40" s="589"/>
      <c r="L40" s="589"/>
      <c r="M40" s="590"/>
    </row>
    <row r="41" spans="3:13" ht="18" customHeight="1">
      <c r="C41" s="598"/>
      <c r="D41" s="751" t="s">
        <v>755</v>
      </c>
      <c r="E41" s="752"/>
      <c r="F41" s="753"/>
      <c r="G41" s="754"/>
      <c r="H41" s="588"/>
      <c r="I41" s="589"/>
      <c r="J41" s="589"/>
      <c r="K41" s="589"/>
      <c r="L41" s="589"/>
      <c r="M41" s="590"/>
    </row>
    <row r="42" spans="3:13" ht="18" customHeight="1">
      <c r="C42" s="598"/>
      <c r="D42" s="751" t="s">
        <v>756</v>
      </c>
      <c r="E42" s="752"/>
      <c r="F42" s="753"/>
      <c r="G42" s="754"/>
      <c r="H42" s="588"/>
      <c r="I42" s="589"/>
      <c r="J42" s="589"/>
      <c r="K42" s="589"/>
      <c r="L42" s="589"/>
      <c r="M42" s="590"/>
    </row>
    <row r="43" spans="3:13" ht="18" customHeight="1">
      <c r="C43" s="598"/>
      <c r="D43" s="751" t="s">
        <v>757</v>
      </c>
      <c r="E43" s="752"/>
      <c r="F43" s="753"/>
      <c r="G43" s="754"/>
      <c r="H43" s="588"/>
      <c r="I43" s="589"/>
      <c r="J43" s="589"/>
      <c r="K43" s="589"/>
      <c r="L43" s="589"/>
      <c r="M43" s="590"/>
    </row>
    <row r="44" spans="3:13" ht="18" customHeight="1">
      <c r="C44" s="598"/>
      <c r="D44" s="751" t="s">
        <v>758</v>
      </c>
      <c r="E44" s="752"/>
      <c r="F44" s="753"/>
      <c r="G44" s="754"/>
      <c r="H44" s="588"/>
      <c r="I44" s="589"/>
      <c r="J44" s="589"/>
      <c r="K44" s="589"/>
      <c r="L44" s="589"/>
      <c r="M44" s="590"/>
    </row>
    <row r="45" spans="3:13" ht="18" customHeight="1">
      <c r="C45" s="598"/>
      <c r="D45" s="751" t="s">
        <v>759</v>
      </c>
      <c r="E45" s="752"/>
      <c r="F45" s="753"/>
      <c r="G45" s="754"/>
      <c r="H45" s="588"/>
      <c r="I45" s="589"/>
      <c r="J45" s="589"/>
      <c r="K45" s="589"/>
      <c r="L45" s="589"/>
      <c r="M45" s="590"/>
    </row>
    <row r="46" spans="3:13" ht="18" customHeight="1">
      <c r="C46" s="598"/>
      <c r="D46" s="751" t="s">
        <v>760</v>
      </c>
      <c r="E46" s="752"/>
      <c r="F46" s="753"/>
      <c r="G46" s="754"/>
      <c r="H46" s="588"/>
      <c r="I46" s="589"/>
      <c r="J46" s="589"/>
      <c r="K46" s="589"/>
      <c r="L46" s="589"/>
      <c r="M46" s="590"/>
    </row>
    <row r="47" spans="3:13" ht="18" customHeight="1">
      <c r="C47" s="598"/>
      <c r="D47" s="751" t="s">
        <v>761</v>
      </c>
      <c r="E47" s="752"/>
      <c r="F47" s="753"/>
      <c r="G47" s="754"/>
      <c r="H47" s="588"/>
      <c r="I47" s="589"/>
      <c r="J47" s="589"/>
      <c r="K47" s="589"/>
      <c r="L47" s="589"/>
      <c r="M47" s="590"/>
    </row>
    <row r="48" spans="3:13" ht="18" customHeight="1">
      <c r="C48" s="598"/>
      <c r="D48" s="751" t="s">
        <v>762</v>
      </c>
      <c r="E48" s="752"/>
      <c r="F48" s="753"/>
      <c r="G48" s="754"/>
      <c r="H48" s="588"/>
      <c r="I48" s="589"/>
      <c r="J48" s="589"/>
      <c r="K48" s="589"/>
      <c r="L48" s="589"/>
      <c r="M48" s="590"/>
    </row>
    <row r="49" spans="3:13" ht="18" customHeight="1">
      <c r="C49" s="598"/>
      <c r="D49" s="751" t="s">
        <v>763</v>
      </c>
      <c r="E49" s="752"/>
      <c r="F49" s="753"/>
      <c r="G49" s="754"/>
      <c r="H49" s="588"/>
      <c r="I49" s="589"/>
      <c r="J49" s="589"/>
      <c r="K49" s="589"/>
      <c r="L49" s="589"/>
      <c r="M49" s="590"/>
    </row>
    <row r="50" spans="3:13" ht="18" customHeight="1">
      <c r="C50" s="424"/>
      <c r="D50" s="763"/>
      <c r="E50" s="764"/>
      <c r="F50" s="765"/>
      <c r="G50" s="766"/>
      <c r="H50" s="425"/>
      <c r="I50" s="426"/>
      <c r="J50" s="426"/>
      <c r="K50" s="426"/>
      <c r="L50" s="426"/>
      <c r="M50" s="427"/>
    </row>
    <row r="51" spans="3:13" ht="18" customHeight="1">
      <c r="C51" s="647" t="s">
        <v>1</v>
      </c>
      <c r="D51" s="648"/>
      <c r="E51" s="649"/>
      <c r="F51" s="653">
        <f>SUM(F37:G50)</f>
        <v>0</v>
      </c>
      <c r="G51" s="654"/>
      <c r="H51" s="767"/>
      <c r="I51" s="768"/>
      <c r="J51" s="768"/>
      <c r="K51" s="768"/>
      <c r="L51" s="768"/>
      <c r="M51" s="769"/>
    </row>
    <row r="52" spans="3:13" ht="18" customHeight="1" thickBot="1">
      <c r="C52" s="650" t="s">
        <v>0</v>
      </c>
      <c r="D52" s="651"/>
      <c r="E52" s="652"/>
      <c r="F52" s="770">
        <f>[7]参考ひな形!P67</f>
        <v>0</v>
      </c>
      <c r="G52" s="771"/>
      <c r="H52" s="658" t="s">
        <v>764</v>
      </c>
      <c r="I52" s="659"/>
      <c r="J52" s="659"/>
      <c r="K52" s="659"/>
      <c r="L52" s="659"/>
      <c r="M52" s="660"/>
    </row>
    <row r="53" spans="3:13" ht="19.5" customHeight="1" thickTop="1" thickBot="1">
      <c r="C53" s="642" t="s">
        <v>52</v>
      </c>
      <c r="D53" s="643"/>
      <c r="E53" s="644"/>
      <c r="F53" s="640">
        <f>IF(E15=[7]list!C3,F51,F51+F52)</f>
        <v>0</v>
      </c>
      <c r="G53" s="641"/>
      <c r="H53" s="637"/>
      <c r="I53" s="638"/>
      <c r="J53" s="638"/>
      <c r="K53" s="638"/>
      <c r="L53" s="638"/>
      <c r="M53" s="639"/>
    </row>
    <row r="54" spans="3:13" ht="20.25" customHeight="1">
      <c r="C54" s="762"/>
      <c r="D54" s="762"/>
      <c r="E54" s="762"/>
      <c r="F54" s="762"/>
      <c r="G54" s="762"/>
      <c r="H54" s="762"/>
      <c r="I54" s="762"/>
      <c r="J54" s="762"/>
      <c r="K54" s="762"/>
      <c r="L54" s="762"/>
      <c r="M54" s="762"/>
    </row>
    <row r="55" spans="3:13" ht="5.25" customHeight="1"/>
  </sheetData>
  <sheetProtection algorithmName="SHA-512" hashValue="Fd4ZyjEg2zlsvxlaNbBsU/7zwq97mDz7UWve0BwrNv6+OcsMWEsRk+hQnneoVMqADHG73O+/D5DiVpPplK10ng==" saltValue="y8cso7xowhuZT5IGSTnveg==" spinCount="100000" sheet="1" selectLockedCells="1"/>
  <mergeCells count="105">
    <mergeCell ref="C53:E53"/>
    <mergeCell ref="F53:G53"/>
    <mergeCell ref="H53:M53"/>
    <mergeCell ref="C54:M54"/>
    <mergeCell ref="F20:G21"/>
    <mergeCell ref="I21:K21"/>
    <mergeCell ref="D50:E50"/>
    <mergeCell ref="F50:G50"/>
    <mergeCell ref="C51:E51"/>
    <mergeCell ref="F51:G51"/>
    <mergeCell ref="H51:M51"/>
    <mergeCell ref="C52:E52"/>
    <mergeCell ref="F52:G52"/>
    <mergeCell ref="H52:M52"/>
    <mergeCell ref="D48:E48"/>
    <mergeCell ref="F48:G48"/>
    <mergeCell ref="H48:M48"/>
    <mergeCell ref="D49:E49"/>
    <mergeCell ref="F49:G49"/>
    <mergeCell ref="H49:M49"/>
    <mergeCell ref="D46:E46"/>
    <mergeCell ref="F46:G46"/>
    <mergeCell ref="H46:M46"/>
    <mergeCell ref="D47:E47"/>
    <mergeCell ref="H47:M47"/>
    <mergeCell ref="D44:E44"/>
    <mergeCell ref="F44:G44"/>
    <mergeCell ref="H44:M44"/>
    <mergeCell ref="D45:E45"/>
    <mergeCell ref="F45:G45"/>
    <mergeCell ref="H45:M45"/>
    <mergeCell ref="D42:E42"/>
    <mergeCell ref="F42:G42"/>
    <mergeCell ref="H42:M42"/>
    <mergeCell ref="D43:E43"/>
    <mergeCell ref="F43:G43"/>
    <mergeCell ref="H43:M43"/>
    <mergeCell ref="C38:C49"/>
    <mergeCell ref="D38:E38"/>
    <mergeCell ref="F38:G38"/>
    <mergeCell ref="H38:M38"/>
    <mergeCell ref="D39:E39"/>
    <mergeCell ref="F39:G39"/>
    <mergeCell ref="H39:M39"/>
    <mergeCell ref="C31:E31"/>
    <mergeCell ref="F31:G31"/>
    <mergeCell ref="H31:M31"/>
    <mergeCell ref="C35:M35"/>
    <mergeCell ref="D36:E36"/>
    <mergeCell ref="F36:G36"/>
    <mergeCell ref="H36:M36"/>
    <mergeCell ref="D40:E40"/>
    <mergeCell ref="F40:G40"/>
    <mergeCell ref="H40:M40"/>
    <mergeCell ref="D41:E41"/>
    <mergeCell ref="F41:G41"/>
    <mergeCell ref="H41:M41"/>
    <mergeCell ref="D37:E37"/>
    <mergeCell ref="F37:G37"/>
    <mergeCell ref="H37:M37"/>
    <mergeCell ref="F47:G47"/>
    <mergeCell ref="C29:E29"/>
    <mergeCell ref="F29:G29"/>
    <mergeCell ref="H29:M29"/>
    <mergeCell ref="C30:E30"/>
    <mergeCell ref="F30:G30"/>
    <mergeCell ref="H30:M30"/>
    <mergeCell ref="C27:E27"/>
    <mergeCell ref="F27:G27"/>
    <mergeCell ref="H27:M27"/>
    <mergeCell ref="C28:E28"/>
    <mergeCell ref="F28:G28"/>
    <mergeCell ref="H28:M28"/>
    <mergeCell ref="D23:E23"/>
    <mergeCell ref="F23:G23"/>
    <mergeCell ref="H23:K23"/>
    <mergeCell ref="L23:M24"/>
    <mergeCell ref="H24:J24"/>
    <mergeCell ref="C26:M26"/>
    <mergeCell ref="H20:K20"/>
    <mergeCell ref="D21:E21"/>
    <mergeCell ref="L21:M21"/>
    <mergeCell ref="H22:J22"/>
    <mergeCell ref="C15:D15"/>
    <mergeCell ref="E15:M15"/>
    <mergeCell ref="C18:C22"/>
    <mergeCell ref="D18:E18"/>
    <mergeCell ref="F18:G18"/>
    <mergeCell ref="H18:K18"/>
    <mergeCell ref="L18:M18"/>
    <mergeCell ref="H19:J19"/>
    <mergeCell ref="D20:E20"/>
    <mergeCell ref="C10:D10"/>
    <mergeCell ref="E10:M10"/>
    <mergeCell ref="C11:D11"/>
    <mergeCell ref="E11:M11"/>
    <mergeCell ref="C13:D13"/>
    <mergeCell ref="E13:M13"/>
    <mergeCell ref="C3:M3"/>
    <mergeCell ref="C4:M4"/>
    <mergeCell ref="D5:H5"/>
    <mergeCell ref="J5:K5"/>
    <mergeCell ref="D7:L7"/>
    <mergeCell ref="C9:D9"/>
    <mergeCell ref="E9:M9"/>
  </mergeCells>
  <phoneticPr fontId="9"/>
  <pageMargins left="0.70866141732283472" right="0.51181102362204722" top="0.55118110236220474" bottom="0.55118110236220474" header="0.31496062992125984" footer="0.31496062992125984"/>
  <pageSetup paperSize="9" scale="64"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255E9B-2839-4160-9AE4-92AAE3ED2629}">
  <sheetPr>
    <pageSetUpPr fitToPage="1"/>
  </sheetPr>
  <dimension ref="A1:W45"/>
  <sheetViews>
    <sheetView showGridLines="0" view="pageBreakPreview" topLeftCell="B5" zoomScale="75" zoomScaleNormal="75" zoomScaleSheetLayoutView="75" workbookViewId="0">
      <selection activeCell="G5" sqref="G5"/>
    </sheetView>
  </sheetViews>
  <sheetFormatPr defaultColWidth="10.28515625" defaultRowHeight="13.5"/>
  <cols>
    <col min="1" max="1" width="4.140625" style="269" customWidth="1"/>
    <col min="2" max="2" width="14.42578125" style="269" customWidth="1"/>
    <col min="3" max="3" width="5.7109375" style="269" customWidth="1"/>
    <col min="4" max="4" width="14.28515625" style="269" customWidth="1"/>
    <col min="5" max="5" width="14.42578125" style="269" customWidth="1"/>
    <col min="6" max="6" width="5.7109375" style="269" customWidth="1"/>
    <col min="7" max="7" width="14.28515625" style="269" customWidth="1"/>
    <col min="8" max="8" width="16.7109375" style="269" customWidth="1"/>
    <col min="9" max="9" width="21.42578125" style="269" customWidth="1"/>
    <col min="10" max="10" width="11.42578125" style="269" customWidth="1"/>
    <col min="11" max="11" width="10.5703125" style="269" customWidth="1"/>
    <col min="12" max="12" width="12.7109375" style="269" customWidth="1"/>
    <col min="13" max="13" width="11" style="269" customWidth="1"/>
    <col min="14" max="14" width="5.85546875" style="269" customWidth="1"/>
    <col min="15" max="15" width="4.85546875" style="269" customWidth="1"/>
    <col min="16" max="16" width="9.5703125" style="269" customWidth="1"/>
    <col min="17" max="17" width="13.85546875" style="269" customWidth="1"/>
    <col min="18" max="18" width="6.42578125" style="269" customWidth="1"/>
    <col min="19" max="20" width="14.42578125" style="269" customWidth="1"/>
    <col min="21" max="21" width="6.42578125" style="269" customWidth="1"/>
    <col min="22" max="23" width="14.42578125" style="269" customWidth="1"/>
    <col min="24" max="24" width="4.42578125" style="269" customWidth="1"/>
    <col min="25" max="16384" width="10.28515625" style="269"/>
  </cols>
  <sheetData>
    <row r="1" spans="1:23" ht="18.75">
      <c r="A1" s="267" t="s">
        <v>680</v>
      </c>
      <c r="B1" s="268"/>
      <c r="C1" s="268"/>
      <c r="D1" s="268"/>
      <c r="E1" s="268"/>
      <c r="F1" s="268"/>
      <c r="G1" s="268"/>
      <c r="H1" s="268"/>
      <c r="I1" s="268"/>
      <c r="J1" s="268"/>
      <c r="K1" s="268"/>
      <c r="L1" s="268"/>
      <c r="M1" s="268"/>
      <c r="N1" s="268"/>
      <c r="O1" s="268"/>
      <c r="P1" s="268"/>
      <c r="Q1" s="268"/>
      <c r="R1" s="268"/>
      <c r="S1" s="268"/>
      <c r="T1" s="268"/>
      <c r="U1" s="268"/>
      <c r="V1" s="268"/>
      <c r="W1" s="268"/>
    </row>
    <row r="2" spans="1:23" ht="14.25" thickBot="1">
      <c r="A2" s="268"/>
      <c r="B2" s="268"/>
      <c r="C2" s="268"/>
      <c r="D2" s="268"/>
      <c r="E2" s="270"/>
      <c r="F2" s="270"/>
      <c r="G2" s="270"/>
      <c r="H2" s="268"/>
      <c r="I2" s="268"/>
      <c r="J2" s="268"/>
      <c r="K2" s="268"/>
      <c r="L2" s="268"/>
      <c r="M2" s="268"/>
      <c r="N2" s="268"/>
      <c r="O2" s="268"/>
      <c r="P2" s="268"/>
      <c r="Q2" s="268"/>
      <c r="R2" s="268"/>
      <c r="S2" s="268"/>
      <c r="T2" s="268"/>
      <c r="U2" s="268"/>
      <c r="V2" s="268"/>
      <c r="W2" s="268"/>
    </row>
    <row r="3" spans="1:23" ht="27" customHeight="1" thickBot="1">
      <c r="A3" s="830" t="s">
        <v>681</v>
      </c>
      <c r="B3" s="778"/>
      <c r="C3" s="776" t="str">
        <f>IF(様式第１!E25="","",様式第１!E25)</f>
        <v/>
      </c>
      <c r="D3" s="777"/>
      <c r="E3" s="777"/>
      <c r="F3" s="777"/>
      <c r="G3" s="778"/>
      <c r="H3" s="272" t="s">
        <v>727</v>
      </c>
      <c r="I3" s="779"/>
      <c r="J3" s="780"/>
      <c r="K3" s="780"/>
      <c r="L3" s="780"/>
      <c r="M3" s="780"/>
      <c r="N3" s="780"/>
      <c r="O3" s="780"/>
      <c r="P3" s="780"/>
      <c r="Q3" s="780"/>
      <c r="R3" s="781"/>
      <c r="S3" s="274" t="s">
        <v>682</v>
      </c>
      <c r="T3" s="779"/>
      <c r="U3" s="780"/>
      <c r="V3" s="780"/>
      <c r="W3" s="782"/>
    </row>
    <row r="4" spans="1:23" ht="7.5" customHeight="1" thickBot="1">
      <c r="A4" s="275"/>
      <c r="B4" s="275"/>
      <c r="C4" s="275"/>
      <c r="D4" s="275"/>
      <c r="E4" s="273"/>
      <c r="F4" s="271"/>
      <c r="G4" s="276"/>
      <c r="H4" s="271"/>
      <c r="I4" s="277"/>
      <c r="J4" s="277"/>
      <c r="K4" s="277"/>
      <c r="L4" s="277"/>
      <c r="M4" s="277"/>
      <c r="N4" s="277"/>
      <c r="O4" s="278"/>
      <c r="P4" s="277"/>
      <c r="Q4" s="278"/>
      <c r="R4" s="279"/>
      <c r="S4" s="279"/>
      <c r="T4" s="280"/>
      <c r="U4" s="279"/>
      <c r="V4" s="279"/>
      <c r="W4" s="280"/>
    </row>
    <row r="5" spans="1:23" ht="27" customHeight="1" thickBot="1">
      <c r="A5" s="830" t="s">
        <v>683</v>
      </c>
      <c r="B5" s="778"/>
      <c r="C5" s="281" t="s">
        <v>684</v>
      </c>
      <c r="D5" s="329"/>
      <c r="E5" s="273" t="s">
        <v>685</v>
      </c>
      <c r="F5" s="273" t="s">
        <v>684</v>
      </c>
      <c r="G5" s="329"/>
      <c r="H5" s="273" t="s">
        <v>686</v>
      </c>
      <c r="I5" s="282" t="s">
        <v>687</v>
      </c>
      <c r="J5" s="773"/>
      <c r="K5" s="774"/>
      <c r="L5" s="775"/>
      <c r="M5" s="280"/>
      <c r="N5" s="280"/>
      <c r="O5" s="831"/>
      <c r="P5" s="831"/>
      <c r="Q5" s="280"/>
      <c r="R5" s="279"/>
      <c r="S5" s="279"/>
      <c r="T5" s="280"/>
      <c r="U5" s="279"/>
      <c r="V5" s="279"/>
      <c r="W5" s="280"/>
    </row>
    <row r="6" spans="1:23" ht="13.7" customHeight="1" thickBot="1">
      <c r="A6" s="275"/>
      <c r="B6" s="275"/>
      <c r="C6" s="275"/>
      <c r="D6" s="275"/>
      <c r="E6" s="273"/>
      <c r="F6" s="273"/>
      <c r="G6" s="275"/>
      <c r="H6" s="273"/>
      <c r="I6" s="276"/>
      <c r="J6" s="276"/>
      <c r="K6" s="276"/>
      <c r="L6" s="276"/>
      <c r="M6" s="276"/>
      <c r="N6" s="276"/>
      <c r="O6" s="271"/>
      <c r="P6" s="276"/>
      <c r="Q6" s="271"/>
      <c r="R6" s="276"/>
      <c r="S6" s="276"/>
      <c r="T6" s="271"/>
      <c r="U6" s="276"/>
      <c r="V6" s="276"/>
      <c r="W6" s="271"/>
    </row>
    <row r="7" spans="1:23" ht="17.25">
      <c r="A7" s="283" t="s">
        <v>688</v>
      </c>
      <c r="B7" s="284"/>
      <c r="C7" s="284"/>
      <c r="D7" s="284"/>
      <c r="E7" s="284"/>
      <c r="F7" s="284"/>
      <c r="G7" s="284"/>
      <c r="H7" s="284"/>
      <c r="I7" s="284"/>
      <c r="J7" s="284"/>
      <c r="K7" s="284"/>
      <c r="L7" s="284"/>
      <c r="M7" s="284"/>
      <c r="N7" s="284"/>
      <c r="O7" s="284"/>
      <c r="P7" s="284"/>
      <c r="Q7" s="284"/>
      <c r="R7" s="277"/>
      <c r="S7" s="277"/>
      <c r="T7" s="277"/>
      <c r="U7" s="277"/>
      <c r="V7" s="277"/>
      <c r="W7" s="285"/>
    </row>
    <row r="8" spans="1:23" ht="47.1" customHeight="1" thickBot="1">
      <c r="A8" s="286"/>
      <c r="B8" s="832"/>
      <c r="C8" s="832"/>
      <c r="D8" s="833"/>
      <c r="E8" s="833"/>
      <c r="F8" s="833"/>
      <c r="G8" s="833"/>
      <c r="H8" s="833"/>
      <c r="I8" s="833"/>
      <c r="J8" s="833"/>
      <c r="K8" s="833"/>
      <c r="L8" s="833"/>
      <c r="M8" s="833"/>
      <c r="N8" s="833"/>
      <c r="O8" s="833"/>
      <c r="P8" s="833"/>
      <c r="Q8" s="833"/>
      <c r="R8" s="833"/>
      <c r="S8" s="833"/>
      <c r="T8" s="833"/>
      <c r="U8" s="833"/>
      <c r="V8" s="833"/>
      <c r="W8" s="834"/>
    </row>
    <row r="9" spans="1:23" ht="18.95" customHeight="1">
      <c r="A9" s="283" t="s">
        <v>689</v>
      </c>
      <c r="B9" s="284"/>
      <c r="C9" s="284"/>
      <c r="D9" s="284"/>
      <c r="E9" s="284"/>
      <c r="F9" s="284"/>
      <c r="G9" s="284"/>
      <c r="H9" s="284"/>
      <c r="I9" s="284"/>
      <c r="J9" s="284"/>
      <c r="K9" s="284"/>
      <c r="L9" s="284"/>
      <c r="M9" s="284"/>
      <c r="N9" s="284"/>
      <c r="O9" s="284"/>
      <c r="P9" s="284"/>
      <c r="Q9" s="284"/>
      <c r="R9" s="284"/>
      <c r="S9" s="284"/>
      <c r="T9" s="284"/>
      <c r="U9" s="284"/>
      <c r="V9" s="284"/>
      <c r="W9" s="287"/>
    </row>
    <row r="10" spans="1:23" ht="16.5" customHeight="1">
      <c r="A10" s="288"/>
      <c r="B10" s="289" t="s">
        <v>690</v>
      </c>
      <c r="C10" s="290"/>
      <c r="D10" s="290"/>
      <c r="E10" s="290"/>
      <c r="F10" s="290"/>
      <c r="G10" s="290"/>
      <c r="H10" s="290"/>
      <c r="I10" s="290"/>
      <c r="J10" s="290"/>
      <c r="K10" s="290"/>
      <c r="L10" s="290"/>
      <c r="M10" s="290"/>
      <c r="N10" s="290"/>
      <c r="O10" s="290"/>
      <c r="P10" s="290"/>
      <c r="Q10" s="290"/>
      <c r="R10" s="290"/>
      <c r="S10" s="290"/>
      <c r="T10" s="290"/>
      <c r="U10" s="290"/>
      <c r="V10" s="290"/>
      <c r="W10" s="291"/>
    </row>
    <row r="11" spans="1:23" ht="74.099999999999994" customHeight="1">
      <c r="A11" s="292"/>
      <c r="B11" s="805"/>
      <c r="C11" s="806"/>
      <c r="D11" s="806"/>
      <c r="E11" s="806"/>
      <c r="F11" s="806"/>
      <c r="G11" s="806"/>
      <c r="H11" s="806"/>
      <c r="I11" s="806"/>
      <c r="J11" s="806"/>
      <c r="K11" s="806"/>
      <c r="L11" s="806"/>
      <c r="M11" s="806"/>
      <c r="N11" s="806"/>
      <c r="O11" s="806"/>
      <c r="P11" s="806"/>
      <c r="Q11" s="806"/>
      <c r="R11" s="806"/>
      <c r="S11" s="806"/>
      <c r="T11" s="806"/>
      <c r="U11" s="806"/>
      <c r="V11" s="806"/>
      <c r="W11" s="807"/>
    </row>
    <row r="12" spans="1:23" ht="15" customHeight="1">
      <c r="A12" s="288"/>
      <c r="B12" s="289" t="s">
        <v>691</v>
      </c>
      <c r="C12" s="290"/>
      <c r="D12" s="290"/>
      <c r="E12" s="290"/>
      <c r="F12" s="290"/>
      <c r="G12" s="290"/>
      <c r="H12" s="290"/>
      <c r="I12" s="290"/>
      <c r="J12" s="290"/>
      <c r="K12" s="290"/>
      <c r="L12" s="290"/>
      <c r="M12" s="290"/>
      <c r="N12" s="290"/>
      <c r="O12" s="290"/>
      <c r="P12" s="290"/>
      <c r="Q12" s="290"/>
      <c r="R12" s="290"/>
      <c r="S12" s="290"/>
      <c r="T12" s="290"/>
      <c r="U12" s="290"/>
      <c r="V12" s="290"/>
      <c r="W12" s="291"/>
    </row>
    <row r="13" spans="1:23" ht="74.099999999999994" customHeight="1" thickBot="1">
      <c r="A13" s="292"/>
      <c r="B13" s="805"/>
      <c r="C13" s="806"/>
      <c r="D13" s="806"/>
      <c r="E13" s="806"/>
      <c r="F13" s="806"/>
      <c r="G13" s="806"/>
      <c r="H13" s="806"/>
      <c r="I13" s="806"/>
      <c r="J13" s="806"/>
      <c r="K13" s="806"/>
      <c r="L13" s="806"/>
      <c r="M13" s="806"/>
      <c r="N13" s="806"/>
      <c r="O13" s="806"/>
      <c r="P13" s="806"/>
      <c r="Q13" s="806"/>
      <c r="R13" s="806"/>
      <c r="S13" s="806"/>
      <c r="T13" s="806"/>
      <c r="U13" s="806"/>
      <c r="V13" s="806"/>
      <c r="W13" s="807"/>
    </row>
    <row r="14" spans="1:23" ht="18" customHeight="1">
      <c r="A14" s="283" t="s">
        <v>692</v>
      </c>
      <c r="B14" s="284"/>
      <c r="C14" s="284"/>
      <c r="D14" s="284"/>
      <c r="E14" s="284"/>
      <c r="F14" s="284"/>
      <c r="G14" s="284"/>
      <c r="H14" s="284"/>
      <c r="I14" s="284"/>
      <c r="J14" s="284"/>
      <c r="K14" s="284"/>
      <c r="L14" s="284"/>
      <c r="M14" s="284"/>
      <c r="N14" s="284"/>
      <c r="O14" s="284"/>
      <c r="P14" s="808"/>
      <c r="Q14" s="809"/>
      <c r="R14" s="809"/>
      <c r="S14" s="809"/>
      <c r="T14" s="809"/>
      <c r="U14" s="809"/>
      <c r="V14" s="809"/>
      <c r="W14" s="810"/>
    </row>
    <row r="15" spans="1:23" ht="68.849999999999994" customHeight="1">
      <c r="A15" s="288"/>
      <c r="B15" s="293" t="s">
        <v>693</v>
      </c>
      <c r="C15" s="294"/>
      <c r="D15" s="295"/>
      <c r="E15" s="293" t="s">
        <v>694</v>
      </c>
      <c r="F15" s="294"/>
      <c r="G15" s="295"/>
      <c r="H15" s="294" t="s">
        <v>695</v>
      </c>
      <c r="I15" s="296" t="s">
        <v>696</v>
      </c>
      <c r="J15" s="811" t="s">
        <v>697</v>
      </c>
      <c r="K15" s="812"/>
      <c r="L15" s="812"/>
      <c r="M15" s="812"/>
      <c r="N15" s="812"/>
      <c r="O15" s="813"/>
      <c r="P15" s="294" t="s">
        <v>698</v>
      </c>
      <c r="Q15" s="294"/>
      <c r="R15" s="293" t="s">
        <v>699</v>
      </c>
      <c r="S15" s="294"/>
      <c r="T15" s="295"/>
      <c r="U15" s="814" t="s">
        <v>700</v>
      </c>
      <c r="V15" s="814"/>
      <c r="W15" s="815"/>
    </row>
    <row r="16" spans="1:23" ht="58.9" customHeight="1">
      <c r="A16" s="288"/>
      <c r="B16" s="330"/>
      <c r="C16" s="331"/>
      <c r="D16" s="332"/>
      <c r="E16" s="330"/>
      <c r="F16" s="331"/>
      <c r="G16" s="332"/>
      <c r="H16" s="331"/>
      <c r="I16" s="341"/>
      <c r="J16" s="345"/>
      <c r="K16" s="346"/>
      <c r="L16" s="346"/>
      <c r="M16" s="346"/>
      <c r="N16" s="346"/>
      <c r="O16" s="347"/>
      <c r="P16" s="331"/>
      <c r="Q16" s="331"/>
      <c r="R16" s="330"/>
      <c r="S16" s="331"/>
      <c r="T16" s="332"/>
      <c r="U16" s="331"/>
      <c r="V16" s="331"/>
      <c r="W16" s="349"/>
    </row>
    <row r="17" spans="1:23" ht="51.75" customHeight="1">
      <c r="A17" s="288"/>
      <c r="B17" s="333"/>
      <c r="C17" s="334"/>
      <c r="D17" s="335"/>
      <c r="E17" s="333"/>
      <c r="F17" s="334"/>
      <c r="G17" s="335"/>
      <c r="H17" s="334"/>
      <c r="I17" s="342"/>
      <c r="J17" s="333"/>
      <c r="K17" s="334"/>
      <c r="L17" s="334"/>
      <c r="M17" s="334"/>
      <c r="N17" s="334"/>
      <c r="O17" s="335"/>
      <c r="P17" s="334"/>
      <c r="Q17" s="334"/>
      <c r="R17" s="333"/>
      <c r="S17" s="334"/>
      <c r="T17" s="335"/>
      <c r="U17" s="334"/>
      <c r="V17" s="334"/>
      <c r="W17" s="350"/>
    </row>
    <row r="18" spans="1:23" ht="45.2" customHeight="1">
      <c r="A18" s="288"/>
      <c r="B18" s="333"/>
      <c r="C18" s="334"/>
      <c r="D18" s="335"/>
      <c r="E18" s="333"/>
      <c r="F18" s="339"/>
      <c r="G18" s="340"/>
      <c r="H18" s="339"/>
      <c r="I18" s="343"/>
      <c r="J18" s="348"/>
      <c r="K18" s="339"/>
      <c r="L18" s="339"/>
      <c r="M18" s="339"/>
      <c r="N18" s="339"/>
      <c r="O18" s="340"/>
      <c r="P18" s="339"/>
      <c r="Q18" s="339"/>
      <c r="R18" s="348"/>
      <c r="S18" s="339"/>
      <c r="T18" s="340"/>
      <c r="U18" s="339"/>
      <c r="V18" s="339"/>
      <c r="W18" s="351"/>
    </row>
    <row r="19" spans="1:23" ht="63.6" customHeight="1" thickBot="1">
      <c r="A19" s="297"/>
      <c r="B19" s="336"/>
      <c r="C19" s="337"/>
      <c r="D19" s="338"/>
      <c r="E19" s="336"/>
      <c r="F19" s="337"/>
      <c r="G19" s="338"/>
      <c r="H19" s="337"/>
      <c r="I19" s="344"/>
      <c r="J19" s="336"/>
      <c r="K19" s="337"/>
      <c r="L19" s="337"/>
      <c r="M19" s="337"/>
      <c r="N19" s="337"/>
      <c r="O19" s="338"/>
      <c r="P19" s="337"/>
      <c r="Q19" s="337"/>
      <c r="R19" s="336"/>
      <c r="S19" s="337"/>
      <c r="T19" s="338"/>
      <c r="U19" s="337"/>
      <c r="V19" s="337"/>
      <c r="W19" s="352"/>
    </row>
    <row r="20" spans="1:23" ht="17.25">
      <c r="A20" s="283" t="s">
        <v>701</v>
      </c>
      <c r="B20" s="277"/>
      <c r="C20" s="277"/>
      <c r="D20" s="277"/>
      <c r="E20" s="277"/>
      <c r="F20" s="277"/>
      <c r="G20" s="277"/>
      <c r="H20" s="277"/>
      <c r="I20" s="277"/>
      <c r="J20" s="277"/>
      <c r="K20" s="277"/>
      <c r="L20" s="277"/>
      <c r="M20" s="277"/>
      <c r="N20" s="277"/>
      <c r="O20" s="277"/>
      <c r="P20" s="277"/>
      <c r="Q20" s="277"/>
      <c r="R20" s="277"/>
      <c r="S20" s="277"/>
      <c r="T20" s="277"/>
      <c r="U20" s="277"/>
      <c r="V20" s="277"/>
      <c r="W20" s="285"/>
    </row>
    <row r="21" spans="1:23" ht="13.7" customHeight="1">
      <c r="A21" s="298"/>
      <c r="B21" s="816" t="s">
        <v>702</v>
      </c>
      <c r="C21" s="817"/>
      <c r="D21" s="817"/>
      <c r="E21" s="299"/>
      <c r="F21" s="816" t="s">
        <v>703</v>
      </c>
      <c r="G21" s="817"/>
      <c r="H21" s="817"/>
      <c r="I21" s="820"/>
      <c r="J21" s="822" t="s">
        <v>704</v>
      </c>
      <c r="K21" s="823"/>
      <c r="L21" s="826" t="s">
        <v>705</v>
      </c>
      <c r="M21" s="817"/>
      <c r="N21" s="817"/>
      <c r="O21" s="817"/>
      <c r="P21" s="817"/>
      <c r="Q21" s="827"/>
      <c r="R21" s="816" t="s">
        <v>706</v>
      </c>
      <c r="S21" s="817"/>
      <c r="T21" s="299"/>
      <c r="U21" s="300" t="s">
        <v>707</v>
      </c>
      <c r="V21" s="301"/>
      <c r="W21" s="291"/>
    </row>
    <row r="22" spans="1:23" ht="13.7" customHeight="1">
      <c r="A22" s="302"/>
      <c r="B22" s="818"/>
      <c r="C22" s="819"/>
      <c r="D22" s="819"/>
      <c r="E22" s="303" t="s">
        <v>708</v>
      </c>
      <c r="F22" s="818"/>
      <c r="G22" s="819"/>
      <c r="H22" s="819"/>
      <c r="I22" s="821"/>
      <c r="J22" s="824"/>
      <c r="K22" s="825"/>
      <c r="L22" s="828"/>
      <c r="M22" s="819"/>
      <c r="N22" s="819"/>
      <c r="O22" s="819"/>
      <c r="P22" s="819"/>
      <c r="Q22" s="829"/>
      <c r="R22" s="818"/>
      <c r="S22" s="819"/>
      <c r="T22" s="303" t="s">
        <v>709</v>
      </c>
      <c r="U22" s="304"/>
      <c r="V22" s="305"/>
      <c r="W22" s="306" t="s">
        <v>710</v>
      </c>
    </row>
    <row r="23" spans="1:23" ht="24" customHeight="1">
      <c r="A23" s="307"/>
      <c r="B23" s="802"/>
      <c r="C23" s="803"/>
      <c r="D23" s="804"/>
      <c r="E23" s="353"/>
      <c r="F23" s="356"/>
      <c r="G23" s="357"/>
      <c r="H23" s="357"/>
      <c r="I23" s="358"/>
      <c r="J23" s="357"/>
      <c r="K23" s="365"/>
      <c r="L23" s="368"/>
      <c r="M23" s="368"/>
      <c r="N23" s="368"/>
      <c r="O23" s="368"/>
      <c r="P23" s="368"/>
      <c r="Q23" s="369"/>
      <c r="R23" s="790"/>
      <c r="S23" s="791"/>
      <c r="T23" s="370"/>
      <c r="U23" s="790"/>
      <c r="V23" s="791"/>
      <c r="W23" s="373"/>
    </row>
    <row r="24" spans="1:23" ht="24" customHeight="1">
      <c r="A24" s="307"/>
      <c r="B24" s="792"/>
      <c r="C24" s="793"/>
      <c r="D24" s="794"/>
      <c r="E24" s="354"/>
      <c r="F24" s="359"/>
      <c r="G24" s="360"/>
      <c r="H24" s="360"/>
      <c r="I24" s="361"/>
      <c r="J24" s="360"/>
      <c r="K24" s="366"/>
      <c r="L24" s="334"/>
      <c r="M24" s="334"/>
      <c r="N24" s="334"/>
      <c r="O24" s="334"/>
      <c r="P24" s="334"/>
      <c r="Q24" s="335"/>
      <c r="R24" s="795"/>
      <c r="S24" s="796"/>
      <c r="T24" s="371"/>
      <c r="U24" s="795"/>
      <c r="V24" s="796"/>
      <c r="W24" s="374"/>
    </row>
    <row r="25" spans="1:23" ht="24" customHeight="1" thickBot="1">
      <c r="A25" s="307"/>
      <c r="B25" s="797"/>
      <c r="C25" s="798"/>
      <c r="D25" s="799"/>
      <c r="E25" s="355"/>
      <c r="F25" s="362"/>
      <c r="G25" s="363"/>
      <c r="H25" s="363"/>
      <c r="I25" s="364"/>
      <c r="J25" s="363"/>
      <c r="K25" s="367"/>
      <c r="L25" s="339"/>
      <c r="M25" s="339"/>
      <c r="N25" s="339"/>
      <c r="O25" s="339"/>
      <c r="P25" s="339"/>
      <c r="Q25" s="340"/>
      <c r="R25" s="800"/>
      <c r="S25" s="801"/>
      <c r="T25" s="372"/>
      <c r="U25" s="800"/>
      <c r="V25" s="801"/>
      <c r="W25" s="375"/>
    </row>
    <row r="26" spans="1:23" ht="24" customHeight="1">
      <c r="A26" s="308" t="s">
        <v>711</v>
      </c>
      <c r="B26" s="309"/>
      <c r="C26" s="309"/>
      <c r="D26" s="309"/>
      <c r="E26" s="310"/>
      <c r="F26" s="310"/>
      <c r="G26" s="310"/>
      <c r="H26" s="310"/>
      <c r="I26" s="310"/>
      <c r="J26" s="310"/>
      <c r="K26" s="311"/>
      <c r="L26" s="311"/>
      <c r="M26" s="311"/>
      <c r="N26" s="311"/>
      <c r="O26" s="311"/>
      <c r="P26" s="311"/>
      <c r="Q26" s="311"/>
      <c r="R26" s="310"/>
      <c r="S26" s="310"/>
      <c r="T26" s="312"/>
      <c r="U26" s="310"/>
      <c r="V26" s="310"/>
      <c r="W26" s="313"/>
    </row>
    <row r="27" spans="1:23" ht="24" customHeight="1">
      <c r="A27" s="783"/>
      <c r="B27" s="784"/>
      <c r="C27" s="784"/>
      <c r="D27" s="784"/>
      <c r="E27" s="784"/>
      <c r="F27" s="784"/>
      <c r="G27" s="784"/>
      <c r="H27" s="784"/>
      <c r="I27" s="784"/>
      <c r="J27" s="784"/>
      <c r="K27" s="784"/>
      <c r="L27" s="784"/>
      <c r="M27" s="784"/>
      <c r="N27" s="784"/>
      <c r="O27" s="784"/>
      <c r="P27" s="784"/>
      <c r="Q27" s="784"/>
      <c r="R27" s="784"/>
      <c r="S27" s="784"/>
      <c r="T27" s="784"/>
      <c r="U27" s="784"/>
      <c r="V27" s="784"/>
      <c r="W27" s="785"/>
    </row>
    <row r="28" spans="1:23" ht="24" customHeight="1" thickBot="1">
      <c r="A28" s="786"/>
      <c r="B28" s="787"/>
      <c r="C28" s="787"/>
      <c r="D28" s="787"/>
      <c r="E28" s="787"/>
      <c r="F28" s="787"/>
      <c r="G28" s="787"/>
      <c r="H28" s="787"/>
      <c r="I28" s="787"/>
      <c r="J28" s="787"/>
      <c r="K28" s="787"/>
      <c r="L28" s="787"/>
      <c r="M28" s="787"/>
      <c r="N28" s="787"/>
      <c r="O28" s="787"/>
      <c r="P28" s="787"/>
      <c r="Q28" s="787"/>
      <c r="R28" s="787"/>
      <c r="S28" s="787"/>
      <c r="T28" s="787"/>
      <c r="U28" s="787"/>
      <c r="V28" s="787"/>
      <c r="W28" s="788"/>
    </row>
    <row r="29" spans="1:23" ht="30" customHeight="1">
      <c r="A29" s="314" t="s">
        <v>712</v>
      </c>
      <c r="B29" s="315"/>
      <c r="C29" s="315"/>
      <c r="D29" s="315"/>
      <c r="E29" s="316"/>
      <c r="F29" s="316"/>
      <c r="G29" s="316"/>
      <c r="H29" s="316"/>
      <c r="I29" s="316"/>
      <c r="J29" s="316"/>
      <c r="K29" s="317"/>
      <c r="L29" s="317"/>
      <c r="M29" s="317"/>
      <c r="N29" s="317"/>
      <c r="O29" s="317"/>
      <c r="P29" s="317"/>
      <c r="Q29" s="317"/>
      <c r="R29" s="316"/>
      <c r="S29" s="316"/>
      <c r="T29" s="318"/>
      <c r="U29" s="316"/>
      <c r="V29" s="316"/>
      <c r="W29" s="319"/>
    </row>
    <row r="30" spans="1:23" s="314" customFormat="1" ht="19.5" customHeight="1">
      <c r="B30" s="320"/>
      <c r="C30" s="320"/>
      <c r="D30" s="320"/>
      <c r="E30" s="320"/>
      <c r="F30" s="320"/>
      <c r="G30" s="320"/>
      <c r="H30" s="320"/>
      <c r="I30" s="320"/>
      <c r="J30" s="320"/>
      <c r="K30" s="320"/>
      <c r="L30" s="320"/>
      <c r="M30" s="320"/>
      <c r="N30" s="320"/>
      <c r="O30" s="320"/>
      <c r="P30" s="320"/>
      <c r="Q30" s="320"/>
      <c r="R30" s="320"/>
      <c r="S30" s="320"/>
      <c r="T30" s="320"/>
      <c r="U30" s="320"/>
      <c r="V30" s="320"/>
      <c r="W30" s="320"/>
    </row>
    <row r="31" spans="1:23" s="321" customFormat="1" ht="24.95" customHeight="1">
      <c r="B31" s="321" t="s">
        <v>713</v>
      </c>
    </row>
    <row r="32" spans="1:23" s="321" customFormat="1" ht="24.95" customHeight="1">
      <c r="B32" s="772" t="s">
        <v>714</v>
      </c>
      <c r="C32" s="772"/>
      <c r="D32" s="772"/>
      <c r="E32" s="772"/>
      <c r="F32" s="772"/>
      <c r="G32" s="772"/>
      <c r="H32" s="772"/>
      <c r="I32" s="772"/>
      <c r="J32" s="772"/>
      <c r="K32" s="772"/>
      <c r="L32" s="772"/>
      <c r="M32" s="772"/>
      <c r="N32" s="772"/>
      <c r="O32" s="772"/>
      <c r="P32" s="772"/>
      <c r="Q32" s="772"/>
      <c r="R32" s="772"/>
      <c r="S32" s="772"/>
      <c r="T32" s="772"/>
      <c r="U32" s="772"/>
      <c r="V32" s="772"/>
      <c r="W32" s="772"/>
    </row>
    <row r="33" spans="1:23" s="321" customFormat="1" ht="24.95" customHeight="1">
      <c r="B33" s="772" t="s">
        <v>715</v>
      </c>
      <c r="C33" s="789"/>
      <c r="D33" s="789"/>
      <c r="E33" s="789"/>
      <c r="F33" s="789"/>
      <c r="G33" s="789"/>
      <c r="H33" s="789"/>
      <c r="I33" s="789"/>
      <c r="J33" s="789"/>
      <c r="K33" s="789"/>
      <c r="L33" s="789"/>
      <c r="M33" s="789"/>
      <c r="N33" s="789"/>
      <c r="O33" s="789"/>
      <c r="P33" s="789"/>
      <c r="Q33" s="789"/>
      <c r="R33" s="789"/>
      <c r="S33" s="789"/>
      <c r="T33" s="789"/>
      <c r="U33" s="789"/>
      <c r="V33" s="789"/>
      <c r="W33" s="789"/>
    </row>
    <row r="34" spans="1:23" s="321" customFormat="1" ht="24.95" customHeight="1">
      <c r="B34" s="772" t="s">
        <v>716</v>
      </c>
      <c r="C34" s="772"/>
      <c r="D34" s="772"/>
      <c r="E34" s="772"/>
      <c r="F34" s="772"/>
      <c r="G34" s="772"/>
      <c r="H34" s="772"/>
      <c r="I34" s="772"/>
      <c r="J34" s="772"/>
      <c r="K34" s="772"/>
      <c r="L34" s="772"/>
      <c r="M34" s="772"/>
      <c r="N34" s="772"/>
      <c r="O34" s="772"/>
      <c r="P34" s="772"/>
      <c r="Q34" s="772"/>
      <c r="R34" s="772"/>
      <c r="S34" s="772"/>
      <c r="T34" s="772"/>
      <c r="U34" s="772"/>
      <c r="V34" s="772"/>
      <c r="W34" s="772"/>
    </row>
    <row r="35" spans="1:23" s="321" customFormat="1" ht="24.95" customHeight="1">
      <c r="B35" s="772" t="s">
        <v>717</v>
      </c>
      <c r="C35" s="772"/>
      <c r="D35" s="772"/>
      <c r="E35" s="772"/>
      <c r="F35" s="772"/>
      <c r="G35" s="772"/>
      <c r="H35" s="772"/>
      <c r="I35" s="772"/>
      <c r="J35" s="772"/>
      <c r="K35" s="772"/>
      <c r="L35" s="772"/>
      <c r="M35" s="772"/>
      <c r="N35" s="772"/>
      <c r="O35" s="772"/>
      <c r="P35" s="772"/>
      <c r="Q35" s="772"/>
      <c r="R35" s="772"/>
      <c r="S35" s="772"/>
      <c r="T35" s="772"/>
      <c r="U35" s="772"/>
      <c r="V35" s="772"/>
      <c r="W35" s="772"/>
    </row>
    <row r="36" spans="1:23" s="321" customFormat="1" ht="75" customHeight="1">
      <c r="A36" s="322"/>
      <c r="B36" s="772" t="s">
        <v>718</v>
      </c>
      <c r="C36" s="772"/>
      <c r="D36" s="772"/>
      <c r="E36" s="772"/>
      <c r="F36" s="772"/>
      <c r="G36" s="772"/>
      <c r="H36" s="772"/>
      <c r="I36" s="772"/>
      <c r="J36" s="772"/>
      <c r="K36" s="772"/>
      <c r="L36" s="772"/>
      <c r="M36" s="772"/>
      <c r="N36" s="772"/>
      <c r="O36" s="772"/>
      <c r="P36" s="772"/>
      <c r="Q36" s="772"/>
      <c r="R36" s="772"/>
      <c r="S36" s="772"/>
      <c r="T36" s="772"/>
      <c r="U36" s="772"/>
      <c r="V36" s="772"/>
      <c r="W36" s="772"/>
    </row>
    <row r="37" spans="1:23" s="321" customFormat="1" ht="24.95" customHeight="1">
      <c r="B37" s="772" t="s">
        <v>728</v>
      </c>
      <c r="C37" s="772"/>
      <c r="D37" s="772"/>
      <c r="E37" s="772"/>
      <c r="F37" s="772"/>
      <c r="G37" s="772"/>
      <c r="H37" s="772"/>
      <c r="I37" s="772"/>
      <c r="J37" s="772"/>
      <c r="K37" s="772"/>
      <c r="L37" s="772"/>
      <c r="M37" s="772"/>
      <c r="N37" s="772"/>
      <c r="O37" s="772"/>
      <c r="P37" s="772"/>
      <c r="Q37" s="772"/>
      <c r="R37" s="772"/>
      <c r="S37" s="772"/>
      <c r="T37" s="772"/>
      <c r="U37" s="772"/>
      <c r="V37" s="772"/>
      <c r="W37" s="772"/>
    </row>
    <row r="38" spans="1:23" s="321" customFormat="1" ht="24.95" customHeight="1">
      <c r="B38" s="772" t="s">
        <v>719</v>
      </c>
      <c r="C38" s="772"/>
      <c r="D38" s="772"/>
      <c r="E38" s="772"/>
      <c r="F38" s="772"/>
      <c r="G38" s="772"/>
      <c r="H38" s="772"/>
      <c r="I38" s="772"/>
      <c r="J38" s="772"/>
      <c r="K38" s="772"/>
      <c r="L38" s="772"/>
      <c r="M38" s="772"/>
      <c r="N38" s="772"/>
      <c r="O38" s="772"/>
      <c r="P38" s="772"/>
      <c r="Q38" s="772"/>
      <c r="R38" s="772"/>
      <c r="S38" s="772"/>
      <c r="T38" s="772"/>
      <c r="U38" s="772"/>
      <c r="V38" s="772"/>
      <c r="W38" s="772"/>
    </row>
    <row r="39" spans="1:23" s="321" customFormat="1" ht="24.95" customHeight="1">
      <c r="B39" s="772" t="s">
        <v>720</v>
      </c>
      <c r="C39" s="772"/>
      <c r="D39" s="772"/>
      <c r="E39" s="772"/>
      <c r="F39" s="772"/>
      <c r="G39" s="772"/>
      <c r="H39" s="772"/>
      <c r="I39" s="772"/>
      <c r="J39" s="772"/>
      <c r="K39" s="772"/>
      <c r="L39" s="772"/>
      <c r="M39" s="772"/>
      <c r="N39" s="772"/>
      <c r="O39" s="772"/>
      <c r="P39" s="772"/>
      <c r="Q39" s="772"/>
      <c r="R39" s="772"/>
      <c r="S39" s="772"/>
      <c r="T39" s="772"/>
      <c r="U39" s="772"/>
      <c r="V39" s="772"/>
      <c r="W39" s="772"/>
    </row>
    <row r="40" spans="1:23" s="321" customFormat="1" ht="27" customHeight="1">
      <c r="B40" s="772" t="s">
        <v>721</v>
      </c>
      <c r="C40" s="772"/>
      <c r="D40" s="772"/>
      <c r="E40" s="772"/>
      <c r="F40" s="772"/>
      <c r="G40" s="772"/>
      <c r="H40" s="772"/>
      <c r="I40" s="772"/>
      <c r="J40" s="772"/>
      <c r="K40" s="772"/>
      <c r="L40" s="772"/>
      <c r="M40" s="772"/>
      <c r="N40" s="772"/>
      <c r="O40" s="772"/>
      <c r="P40" s="772"/>
      <c r="Q40" s="772"/>
      <c r="R40" s="772"/>
      <c r="S40" s="772"/>
      <c r="T40" s="772"/>
      <c r="U40" s="772"/>
      <c r="V40" s="772"/>
      <c r="W40" s="772"/>
    </row>
    <row r="41" spans="1:23" s="321" customFormat="1" ht="24.95" customHeight="1">
      <c r="B41" s="772" t="s">
        <v>722</v>
      </c>
      <c r="C41" s="772"/>
      <c r="D41" s="772"/>
      <c r="E41" s="772"/>
      <c r="F41" s="772"/>
      <c r="G41" s="772"/>
      <c r="H41" s="772"/>
      <c r="I41" s="772"/>
      <c r="J41" s="772"/>
      <c r="K41" s="772"/>
      <c r="L41" s="772"/>
      <c r="M41" s="772"/>
      <c r="N41" s="772"/>
      <c r="O41" s="772"/>
      <c r="P41" s="772"/>
      <c r="Q41" s="772"/>
      <c r="R41" s="772"/>
      <c r="S41" s="772"/>
      <c r="T41" s="772"/>
      <c r="U41" s="772"/>
      <c r="V41" s="772"/>
      <c r="W41" s="772"/>
    </row>
    <row r="42" spans="1:23" s="321" customFormat="1" ht="50.1" customHeight="1">
      <c r="B42" s="772" t="s">
        <v>723</v>
      </c>
      <c r="C42" s="772"/>
      <c r="D42" s="772"/>
      <c r="E42" s="772"/>
      <c r="F42" s="772"/>
      <c r="G42" s="772"/>
      <c r="H42" s="772"/>
      <c r="I42" s="772"/>
      <c r="J42" s="772"/>
      <c r="K42" s="772"/>
      <c r="L42" s="772"/>
      <c r="M42" s="772"/>
      <c r="N42" s="772"/>
      <c r="O42" s="772"/>
      <c r="P42" s="772"/>
      <c r="Q42" s="772"/>
      <c r="R42" s="772"/>
      <c r="S42" s="772"/>
      <c r="T42" s="772"/>
      <c r="U42" s="772"/>
      <c r="V42" s="772"/>
      <c r="W42" s="772"/>
    </row>
    <row r="43" spans="1:23" s="321" customFormat="1" ht="24.95" customHeight="1">
      <c r="B43" s="772" t="s">
        <v>724</v>
      </c>
      <c r="C43" s="772"/>
      <c r="D43" s="772"/>
      <c r="E43" s="772"/>
      <c r="F43" s="772"/>
      <c r="G43" s="772"/>
      <c r="H43" s="772"/>
      <c r="I43" s="772"/>
      <c r="J43" s="772"/>
      <c r="K43" s="772"/>
      <c r="L43" s="772"/>
      <c r="M43" s="772"/>
      <c r="N43" s="772"/>
      <c r="O43" s="772"/>
      <c r="P43" s="772"/>
      <c r="Q43" s="772"/>
      <c r="R43" s="772"/>
      <c r="S43" s="772"/>
      <c r="T43" s="772"/>
      <c r="U43" s="772"/>
      <c r="V43" s="772"/>
      <c r="W43" s="772"/>
    </row>
    <row r="44" spans="1:23" s="321" customFormat="1" ht="24.95" customHeight="1">
      <c r="B44" s="772" t="s">
        <v>725</v>
      </c>
      <c r="C44" s="772"/>
      <c r="D44" s="772"/>
      <c r="E44" s="772"/>
      <c r="F44" s="772"/>
      <c r="G44" s="772"/>
      <c r="H44" s="772"/>
      <c r="I44" s="772"/>
      <c r="J44" s="772"/>
      <c r="K44" s="772"/>
      <c r="L44" s="772"/>
      <c r="M44" s="772"/>
      <c r="N44" s="772"/>
      <c r="O44" s="772"/>
      <c r="P44" s="772"/>
      <c r="Q44" s="772"/>
      <c r="R44" s="772"/>
      <c r="S44" s="772"/>
      <c r="T44" s="772"/>
      <c r="U44" s="772"/>
      <c r="V44" s="772"/>
      <c r="W44" s="772"/>
    </row>
    <row r="45" spans="1:23" s="323" customFormat="1" ht="24.95" customHeight="1">
      <c r="B45" s="772" t="s">
        <v>726</v>
      </c>
      <c r="C45" s="772"/>
      <c r="D45" s="772"/>
      <c r="E45" s="772"/>
      <c r="F45" s="772"/>
      <c r="G45" s="772"/>
      <c r="H45" s="772"/>
      <c r="I45" s="772"/>
      <c r="J45" s="772"/>
      <c r="K45" s="772"/>
      <c r="L45" s="772"/>
      <c r="M45" s="772"/>
      <c r="N45" s="772"/>
      <c r="O45" s="772"/>
      <c r="P45" s="772"/>
      <c r="Q45" s="772"/>
      <c r="R45" s="772"/>
      <c r="S45" s="772"/>
      <c r="T45" s="772"/>
      <c r="U45" s="772"/>
      <c r="V45" s="772"/>
      <c r="W45" s="772"/>
    </row>
  </sheetData>
  <sheetProtection algorithmName="SHA-512" hashValue="NZD90qmwpqJGsG6GO8bXXScVJVgsrnE3A9rZarNqWzFop2jRTX/o15kUnr0G4XjVSlzD/oIKutgDuSkKoePEag==" saltValue="6sBcF4z+f6wM8IlmGJ1FOw==" spinCount="100000" sheet="1" objects="1" scenarios="1" selectLockedCells="1"/>
  <mergeCells count="42">
    <mergeCell ref="A3:B3"/>
    <mergeCell ref="A5:B5"/>
    <mergeCell ref="O5:P5"/>
    <mergeCell ref="B8:W8"/>
    <mergeCell ref="B11:W11"/>
    <mergeCell ref="B13:W13"/>
    <mergeCell ref="P14:W14"/>
    <mergeCell ref="J15:O15"/>
    <mergeCell ref="U15:W15"/>
    <mergeCell ref="B21:D22"/>
    <mergeCell ref="F21:I22"/>
    <mergeCell ref="J21:K22"/>
    <mergeCell ref="L21:Q22"/>
    <mergeCell ref="R21:S22"/>
    <mergeCell ref="B34:W34"/>
    <mergeCell ref="B35:W35"/>
    <mergeCell ref="B36:W36"/>
    <mergeCell ref="U23:V23"/>
    <mergeCell ref="B24:D24"/>
    <mergeCell ref="R24:S24"/>
    <mergeCell ref="U24:V24"/>
    <mergeCell ref="B25:D25"/>
    <mergeCell ref="R25:S25"/>
    <mergeCell ref="U25:V25"/>
    <mergeCell ref="B23:D23"/>
    <mergeCell ref="R23:S23"/>
    <mergeCell ref="B43:W43"/>
    <mergeCell ref="B44:W44"/>
    <mergeCell ref="B45:W45"/>
    <mergeCell ref="J5:L5"/>
    <mergeCell ref="C3:G3"/>
    <mergeCell ref="I3:R3"/>
    <mergeCell ref="T3:W3"/>
    <mergeCell ref="B37:W37"/>
    <mergeCell ref="B38:W38"/>
    <mergeCell ref="B39:W39"/>
    <mergeCell ref="B40:W40"/>
    <mergeCell ref="B41:W41"/>
    <mergeCell ref="B42:W42"/>
    <mergeCell ref="A27:W28"/>
    <mergeCell ref="B32:W32"/>
    <mergeCell ref="B33:W33"/>
  </mergeCells>
  <phoneticPr fontId="9"/>
  <printOptions horizontalCentered="1"/>
  <pageMargins left="0.47244094488188981" right="0.47244094488188981" top="0.47244094488188981" bottom="0.27559055118110237" header="0.51181102362204722" footer="0.51181102362204722"/>
  <pageSetup paperSize="9" scale="52" fitToHeight="0" orientation="landscape" horizontalDpi="1200" verticalDpi="1200" r:id="rId1"/>
  <headerFooter alignWithMargins="0"/>
  <rowBreaks count="1" manualBreakCount="1">
    <brk id="28" max="22" man="1"/>
  </row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81110-AB3E-44CC-9210-CB27045330A3}">
  <sheetPr>
    <tabColor theme="9"/>
    <pageSetUpPr fitToPage="1"/>
  </sheetPr>
  <dimension ref="A1:Z124"/>
  <sheetViews>
    <sheetView zoomScale="75" zoomScaleNormal="75" workbookViewId="0">
      <selection activeCell="P14" sqref="P14"/>
    </sheetView>
  </sheetViews>
  <sheetFormatPr defaultColWidth="9.140625" defaultRowHeight="18.75"/>
  <cols>
    <col min="1" max="1" width="2.85546875" style="148" customWidth="1"/>
    <col min="2" max="2" width="7.7109375" style="150" customWidth="1"/>
    <col min="3" max="3" width="25.7109375" style="148" customWidth="1"/>
    <col min="4" max="4" width="12.7109375" style="148" hidden="1" customWidth="1"/>
    <col min="5" max="6" width="5.7109375" style="150" hidden="1" customWidth="1"/>
    <col min="7" max="7" width="9.7109375" style="148" hidden="1" customWidth="1"/>
    <col min="8" max="10" width="10.7109375" style="241" hidden="1" customWidth="1"/>
    <col min="11" max="11" width="10.42578125" style="148" customWidth="1"/>
    <col min="12" max="22" width="9.7109375" style="242" customWidth="1"/>
    <col min="23" max="24" width="10.7109375" style="242" customWidth="1"/>
    <col min="25" max="25" width="10.7109375" style="247" customWidth="1"/>
    <col min="26" max="26" width="10" style="153" customWidth="1"/>
    <col min="27" max="16384" width="9.140625" style="148"/>
  </cols>
  <sheetData>
    <row r="1" spans="1:26" s="150" customFormat="1" ht="8.25" customHeight="1">
      <c r="A1" s="148"/>
      <c r="B1" s="149"/>
      <c r="H1" s="151"/>
      <c r="I1" s="151"/>
      <c r="J1" s="151"/>
      <c r="L1" s="152"/>
      <c r="M1" s="152"/>
      <c r="N1" s="152"/>
      <c r="O1" s="152"/>
      <c r="P1" s="152"/>
      <c r="Q1" s="152"/>
      <c r="R1" s="152"/>
      <c r="S1" s="152"/>
      <c r="T1" s="152"/>
      <c r="U1" s="152"/>
      <c r="V1" s="152"/>
      <c r="W1" s="152"/>
      <c r="X1" s="152"/>
      <c r="Y1" s="151"/>
      <c r="Z1" s="153"/>
    </row>
    <row r="2" spans="1:26" s="150" customFormat="1" ht="27" customHeight="1">
      <c r="A2" s="148"/>
      <c r="B2" s="856" t="s">
        <v>655</v>
      </c>
      <c r="C2" s="856"/>
      <c r="H2" s="151"/>
      <c r="J2" s="154" t="str">
        <f>IF([8]様式第１の３!E17="","",[8]様式第１の３!E17)</f>
        <v xml:space="preserve">
</v>
      </c>
      <c r="L2" s="155" t="s">
        <v>93</v>
      </c>
      <c r="M2" s="857"/>
      <c r="N2" s="858"/>
      <c r="O2" s="858"/>
      <c r="P2" s="858"/>
      <c r="Q2" s="858"/>
      <c r="R2" s="858"/>
      <c r="S2" s="858"/>
      <c r="T2" s="858"/>
      <c r="U2" s="858"/>
      <c r="V2" s="858"/>
      <c r="W2" s="858"/>
      <c r="X2" s="858"/>
      <c r="Y2" s="859"/>
      <c r="Z2" s="153"/>
    </row>
    <row r="3" spans="1:26" s="150" customFormat="1" ht="27" customHeight="1">
      <c r="A3" s="148"/>
      <c r="B3" s="156" t="s">
        <v>610</v>
      </c>
      <c r="H3" s="151"/>
      <c r="J3" s="157" t="str">
        <f>IF([8]様式第１の３!E24="","",[8]様式第１の３!E24)</f>
        <v/>
      </c>
      <c r="L3" s="155" t="s">
        <v>611</v>
      </c>
      <c r="M3" s="860"/>
      <c r="N3" s="861"/>
      <c r="O3" s="861"/>
      <c r="P3" s="861"/>
      <c r="Q3" s="861"/>
      <c r="R3" s="861"/>
      <c r="S3" s="861"/>
      <c r="T3" s="861"/>
      <c r="U3" s="861"/>
      <c r="V3" s="861"/>
      <c r="W3" s="861"/>
      <c r="X3" s="861"/>
      <c r="Y3" s="862"/>
      <c r="Z3" s="153"/>
    </row>
    <row r="4" spans="1:26" s="150" customFormat="1" ht="25.5" customHeight="1">
      <c r="A4" s="148"/>
      <c r="H4" s="151"/>
      <c r="J4" s="151"/>
      <c r="L4" s="152"/>
      <c r="M4" s="152"/>
      <c r="N4" s="158"/>
      <c r="O4" s="158"/>
      <c r="P4" s="158"/>
      <c r="Q4" s="158"/>
      <c r="R4" s="158"/>
      <c r="S4" s="158"/>
      <c r="T4" s="152"/>
      <c r="U4" s="152"/>
      <c r="V4" s="152"/>
      <c r="W4" s="152"/>
      <c r="X4" s="152"/>
      <c r="Y4" s="151"/>
      <c r="Z4" s="153"/>
    </row>
    <row r="5" spans="1:26" s="159" customFormat="1" ht="24.75" customHeight="1">
      <c r="B5" s="863" t="s">
        <v>612</v>
      </c>
      <c r="C5" s="864"/>
      <c r="D5" s="864"/>
      <c r="E5" s="864"/>
      <c r="F5" s="864"/>
      <c r="G5" s="864"/>
      <c r="H5" s="864"/>
      <c r="I5" s="864"/>
      <c r="J5" s="864"/>
      <c r="K5" s="865"/>
      <c r="L5" s="838" t="s">
        <v>613</v>
      </c>
      <c r="M5" s="839"/>
      <c r="N5" s="839"/>
      <c r="O5" s="839"/>
      <c r="P5" s="839"/>
      <c r="Q5" s="839"/>
      <c r="R5" s="839"/>
      <c r="S5" s="839"/>
      <c r="T5" s="839"/>
      <c r="U5" s="839"/>
      <c r="V5" s="839"/>
      <c r="W5" s="840"/>
      <c r="X5" s="866" t="s">
        <v>614</v>
      </c>
      <c r="Y5" s="869" t="s">
        <v>615</v>
      </c>
      <c r="Z5" s="843" t="s">
        <v>616</v>
      </c>
    </row>
    <row r="6" spans="1:26" s="159" customFormat="1" ht="26.25" customHeight="1">
      <c r="B6" s="846" t="s">
        <v>617</v>
      </c>
      <c r="C6" s="846" t="s">
        <v>618</v>
      </c>
      <c r="D6" s="160" t="s">
        <v>619</v>
      </c>
      <c r="E6" s="161"/>
      <c r="F6" s="161"/>
      <c r="G6" s="161"/>
      <c r="H6" s="161"/>
      <c r="I6" s="161"/>
      <c r="J6" s="161"/>
      <c r="K6" s="162"/>
      <c r="L6" s="838" t="s">
        <v>620</v>
      </c>
      <c r="M6" s="839"/>
      <c r="N6" s="839"/>
      <c r="O6" s="839"/>
      <c r="P6" s="839"/>
      <c r="Q6" s="839"/>
      <c r="R6" s="839"/>
      <c r="S6" s="839"/>
      <c r="T6" s="840"/>
      <c r="U6" s="163" t="s">
        <v>621</v>
      </c>
      <c r="V6" s="163" t="s">
        <v>622</v>
      </c>
      <c r="W6" s="841" t="s">
        <v>623</v>
      </c>
      <c r="X6" s="867"/>
      <c r="Y6" s="870"/>
      <c r="Z6" s="844"/>
    </row>
    <row r="7" spans="1:26" s="164" customFormat="1" ht="55.5" customHeight="1">
      <c r="B7" s="847"/>
      <c r="C7" s="847"/>
      <c r="D7" s="846" t="s">
        <v>624</v>
      </c>
      <c r="E7" s="850" t="s">
        <v>625</v>
      </c>
      <c r="F7" s="852" t="s">
        <v>626</v>
      </c>
      <c r="G7" s="850" t="s">
        <v>627</v>
      </c>
      <c r="H7" s="854" t="s">
        <v>628</v>
      </c>
      <c r="I7" s="854" t="s">
        <v>226</v>
      </c>
      <c r="J7" s="854" t="s">
        <v>629</v>
      </c>
      <c r="K7" s="850" t="s">
        <v>630</v>
      </c>
      <c r="L7" s="838" t="s">
        <v>631</v>
      </c>
      <c r="M7" s="839"/>
      <c r="N7" s="839"/>
      <c r="O7" s="839"/>
      <c r="P7" s="839"/>
      <c r="Q7" s="840"/>
      <c r="R7" s="841" t="s">
        <v>632</v>
      </c>
      <c r="S7" s="841" t="s">
        <v>633</v>
      </c>
      <c r="T7" s="841" t="s">
        <v>634</v>
      </c>
      <c r="U7" s="872" t="s">
        <v>621</v>
      </c>
      <c r="V7" s="872" t="s">
        <v>622</v>
      </c>
      <c r="W7" s="849"/>
      <c r="X7" s="867"/>
      <c r="Y7" s="870"/>
      <c r="Z7" s="844"/>
    </row>
    <row r="8" spans="1:26" s="164" customFormat="1" ht="37.5">
      <c r="B8" s="848"/>
      <c r="C8" s="848"/>
      <c r="D8" s="848"/>
      <c r="E8" s="851"/>
      <c r="F8" s="853"/>
      <c r="G8" s="851"/>
      <c r="H8" s="855"/>
      <c r="I8" s="855"/>
      <c r="J8" s="855"/>
      <c r="K8" s="851"/>
      <c r="L8" s="163" t="s">
        <v>635</v>
      </c>
      <c r="M8" s="163" t="s">
        <v>636</v>
      </c>
      <c r="N8" s="165" t="s">
        <v>637</v>
      </c>
      <c r="O8" s="165" t="s">
        <v>638</v>
      </c>
      <c r="P8" s="165" t="s">
        <v>639</v>
      </c>
      <c r="Q8" s="165" t="s">
        <v>640</v>
      </c>
      <c r="R8" s="842"/>
      <c r="S8" s="842"/>
      <c r="T8" s="842"/>
      <c r="U8" s="873"/>
      <c r="V8" s="873"/>
      <c r="W8" s="842"/>
      <c r="X8" s="868"/>
      <c r="Y8" s="871"/>
      <c r="Z8" s="845"/>
    </row>
    <row r="9" spans="1:26" ht="20.100000000000001" customHeight="1">
      <c r="B9" s="166">
        <v>1</v>
      </c>
      <c r="C9" s="376"/>
      <c r="D9" s="377"/>
      <c r="E9" s="378"/>
      <c r="F9" s="379"/>
      <c r="G9" s="380"/>
      <c r="H9" s="381"/>
      <c r="I9" s="382"/>
      <c r="J9" s="382"/>
      <c r="K9" s="383"/>
      <c r="L9" s="384"/>
      <c r="M9" s="384"/>
      <c r="N9" s="385"/>
      <c r="O9" s="385"/>
      <c r="P9" s="385"/>
      <c r="Q9" s="385"/>
      <c r="R9" s="385"/>
      <c r="S9" s="385"/>
      <c r="T9" s="385"/>
      <c r="U9" s="385"/>
      <c r="V9" s="385"/>
      <c r="W9" s="167">
        <f>SUM(L9:V9)</f>
        <v>0</v>
      </c>
      <c r="X9" s="167">
        <f t="shared" ref="X9:X72" si="0">IF(W9="","",J9-W9)</f>
        <v>0</v>
      </c>
      <c r="Y9" s="168">
        <f>SUM(W9,X9)</f>
        <v>0</v>
      </c>
      <c r="Z9" s="169" t="str">
        <f t="shared" ref="Z9:Z72" si="1">IF(J9=Y9,"○","×")</f>
        <v>○</v>
      </c>
    </row>
    <row r="10" spans="1:26" ht="20.100000000000001" customHeight="1">
      <c r="B10" s="166">
        <v>2</v>
      </c>
      <c r="C10" s="386"/>
      <c r="D10" s="387"/>
      <c r="E10" s="388"/>
      <c r="F10" s="389"/>
      <c r="G10" s="390"/>
      <c r="H10" s="381"/>
      <c r="I10" s="382"/>
      <c r="J10" s="382"/>
      <c r="K10" s="383"/>
      <c r="L10" s="384"/>
      <c r="M10" s="384"/>
      <c r="N10" s="385"/>
      <c r="O10" s="385"/>
      <c r="P10" s="385"/>
      <c r="Q10" s="385"/>
      <c r="R10" s="385"/>
      <c r="S10" s="385"/>
      <c r="T10" s="385"/>
      <c r="U10" s="385"/>
      <c r="V10" s="385"/>
      <c r="W10" s="167">
        <f t="shared" ref="W10:W73" si="2">SUM(L10:V10)</f>
        <v>0</v>
      </c>
      <c r="X10" s="167">
        <f t="shared" si="0"/>
        <v>0</v>
      </c>
      <c r="Y10" s="168">
        <f t="shared" ref="Y10:Y73" si="3">SUM(W10,X10)</f>
        <v>0</v>
      </c>
      <c r="Z10" s="169" t="str">
        <f t="shared" si="1"/>
        <v>○</v>
      </c>
    </row>
    <row r="11" spans="1:26" ht="20.100000000000001" customHeight="1">
      <c r="B11" s="166">
        <v>3</v>
      </c>
      <c r="C11" s="386"/>
      <c r="D11" s="387"/>
      <c r="E11" s="388"/>
      <c r="F11" s="389"/>
      <c r="G11" s="390"/>
      <c r="H11" s="381"/>
      <c r="I11" s="382"/>
      <c r="J11" s="382"/>
      <c r="K11" s="383"/>
      <c r="L11" s="384"/>
      <c r="M11" s="384"/>
      <c r="N11" s="385"/>
      <c r="O11" s="385"/>
      <c r="P11" s="385"/>
      <c r="Q11" s="385"/>
      <c r="R11" s="385"/>
      <c r="S11" s="385"/>
      <c r="T11" s="385"/>
      <c r="U11" s="385"/>
      <c r="V11" s="385"/>
      <c r="W11" s="167">
        <f t="shared" si="2"/>
        <v>0</v>
      </c>
      <c r="X11" s="167">
        <f t="shared" si="0"/>
        <v>0</v>
      </c>
      <c r="Y11" s="168">
        <f t="shared" si="3"/>
        <v>0</v>
      </c>
      <c r="Z11" s="169" t="str">
        <f t="shared" si="1"/>
        <v>○</v>
      </c>
    </row>
    <row r="12" spans="1:26" ht="20.100000000000001" customHeight="1">
      <c r="B12" s="166">
        <v>4</v>
      </c>
      <c r="C12" s="386"/>
      <c r="D12" s="387"/>
      <c r="E12" s="388"/>
      <c r="F12" s="391"/>
      <c r="G12" s="390"/>
      <c r="H12" s="381"/>
      <c r="I12" s="382"/>
      <c r="J12" s="382"/>
      <c r="K12" s="383"/>
      <c r="L12" s="384"/>
      <c r="M12" s="384"/>
      <c r="N12" s="385"/>
      <c r="O12" s="385"/>
      <c r="P12" s="385"/>
      <c r="Q12" s="385"/>
      <c r="R12" s="385"/>
      <c r="S12" s="385"/>
      <c r="T12" s="385"/>
      <c r="U12" s="385"/>
      <c r="V12" s="385"/>
      <c r="W12" s="167">
        <f t="shared" si="2"/>
        <v>0</v>
      </c>
      <c r="X12" s="167">
        <f t="shared" si="0"/>
        <v>0</v>
      </c>
      <c r="Y12" s="168">
        <f t="shared" si="3"/>
        <v>0</v>
      </c>
      <c r="Z12" s="169" t="str">
        <f t="shared" si="1"/>
        <v>○</v>
      </c>
    </row>
    <row r="13" spans="1:26" ht="20.100000000000001" customHeight="1">
      <c r="B13" s="166">
        <v>5</v>
      </c>
      <c r="C13" s="386"/>
      <c r="D13" s="387"/>
      <c r="E13" s="388"/>
      <c r="F13" s="389"/>
      <c r="G13" s="390"/>
      <c r="H13" s="381"/>
      <c r="I13" s="382"/>
      <c r="J13" s="382"/>
      <c r="K13" s="383"/>
      <c r="L13" s="384"/>
      <c r="M13" s="384"/>
      <c r="N13" s="385"/>
      <c r="O13" s="385"/>
      <c r="P13" s="385"/>
      <c r="Q13" s="385"/>
      <c r="R13" s="385"/>
      <c r="S13" s="385"/>
      <c r="T13" s="385"/>
      <c r="U13" s="385"/>
      <c r="V13" s="385"/>
      <c r="W13" s="167">
        <f t="shared" si="2"/>
        <v>0</v>
      </c>
      <c r="X13" s="167">
        <f t="shared" si="0"/>
        <v>0</v>
      </c>
      <c r="Y13" s="168">
        <f t="shared" si="3"/>
        <v>0</v>
      </c>
      <c r="Z13" s="169" t="str">
        <f t="shared" si="1"/>
        <v>○</v>
      </c>
    </row>
    <row r="14" spans="1:26" ht="20.100000000000001" customHeight="1">
      <c r="B14" s="166">
        <v>6</v>
      </c>
      <c r="C14" s="386"/>
      <c r="D14" s="387"/>
      <c r="E14" s="388"/>
      <c r="F14" s="389"/>
      <c r="G14" s="390"/>
      <c r="H14" s="381"/>
      <c r="I14" s="382"/>
      <c r="J14" s="382"/>
      <c r="K14" s="383"/>
      <c r="L14" s="384"/>
      <c r="M14" s="384"/>
      <c r="N14" s="385"/>
      <c r="O14" s="385"/>
      <c r="P14" s="385"/>
      <c r="Q14" s="385"/>
      <c r="R14" s="385"/>
      <c r="S14" s="385"/>
      <c r="T14" s="385"/>
      <c r="U14" s="385"/>
      <c r="V14" s="385"/>
      <c r="W14" s="167">
        <f t="shared" si="2"/>
        <v>0</v>
      </c>
      <c r="X14" s="167">
        <f t="shared" si="0"/>
        <v>0</v>
      </c>
      <c r="Y14" s="168">
        <f t="shared" si="3"/>
        <v>0</v>
      </c>
      <c r="Z14" s="169" t="str">
        <f t="shared" si="1"/>
        <v>○</v>
      </c>
    </row>
    <row r="15" spans="1:26" ht="20.100000000000001" customHeight="1">
      <c r="B15" s="166">
        <v>7</v>
      </c>
      <c r="C15" s="386"/>
      <c r="D15" s="387"/>
      <c r="E15" s="388"/>
      <c r="F15" s="389"/>
      <c r="G15" s="390"/>
      <c r="H15" s="381"/>
      <c r="I15" s="382"/>
      <c r="J15" s="382"/>
      <c r="K15" s="383"/>
      <c r="L15" s="384"/>
      <c r="M15" s="384"/>
      <c r="N15" s="385"/>
      <c r="O15" s="385"/>
      <c r="P15" s="385"/>
      <c r="Q15" s="385"/>
      <c r="R15" s="385"/>
      <c r="S15" s="385"/>
      <c r="T15" s="385"/>
      <c r="U15" s="385"/>
      <c r="V15" s="385"/>
      <c r="W15" s="167">
        <f t="shared" si="2"/>
        <v>0</v>
      </c>
      <c r="X15" s="167">
        <f t="shared" si="0"/>
        <v>0</v>
      </c>
      <c r="Y15" s="168">
        <f t="shared" si="3"/>
        <v>0</v>
      </c>
      <c r="Z15" s="169" t="str">
        <f t="shared" si="1"/>
        <v>○</v>
      </c>
    </row>
    <row r="16" spans="1:26" ht="20.100000000000001" customHeight="1">
      <c r="B16" s="166">
        <v>8</v>
      </c>
      <c r="C16" s="392"/>
      <c r="D16" s="393"/>
      <c r="E16" s="394"/>
      <c r="F16" s="395"/>
      <c r="G16" s="396"/>
      <c r="H16" s="397">
        <f t="shared" ref="H16:H79" si="4">E16*G16</f>
        <v>0</v>
      </c>
      <c r="I16" s="398"/>
      <c r="J16" s="398">
        <f t="shared" ref="J16:J79" si="5">SUM(H16:I16)</f>
        <v>0</v>
      </c>
      <c r="K16" s="399"/>
      <c r="L16" s="385"/>
      <c r="M16" s="385"/>
      <c r="N16" s="385"/>
      <c r="O16" s="385"/>
      <c r="P16" s="385"/>
      <c r="Q16" s="385"/>
      <c r="R16" s="385"/>
      <c r="S16" s="385"/>
      <c r="T16" s="385"/>
      <c r="U16" s="385"/>
      <c r="V16" s="385"/>
      <c r="W16" s="167">
        <f t="shared" si="2"/>
        <v>0</v>
      </c>
      <c r="X16" s="167">
        <f t="shared" si="0"/>
        <v>0</v>
      </c>
      <c r="Y16" s="168">
        <f t="shared" si="3"/>
        <v>0</v>
      </c>
      <c r="Z16" s="169" t="str">
        <f t="shared" si="1"/>
        <v>○</v>
      </c>
    </row>
    <row r="17" spans="2:26" ht="20.100000000000001" customHeight="1">
      <c r="B17" s="166">
        <v>9</v>
      </c>
      <c r="C17" s="392"/>
      <c r="D17" s="393"/>
      <c r="E17" s="394"/>
      <c r="F17" s="395"/>
      <c r="G17" s="396"/>
      <c r="H17" s="397">
        <f t="shared" si="4"/>
        <v>0</v>
      </c>
      <c r="I17" s="398"/>
      <c r="J17" s="398">
        <f t="shared" si="5"/>
        <v>0</v>
      </c>
      <c r="K17" s="399"/>
      <c r="L17" s="385"/>
      <c r="M17" s="385"/>
      <c r="N17" s="385"/>
      <c r="O17" s="385"/>
      <c r="P17" s="385"/>
      <c r="Q17" s="385"/>
      <c r="R17" s="385"/>
      <c r="S17" s="385"/>
      <c r="T17" s="385"/>
      <c r="U17" s="385"/>
      <c r="V17" s="385"/>
      <c r="W17" s="167">
        <f t="shared" si="2"/>
        <v>0</v>
      </c>
      <c r="X17" s="167">
        <f t="shared" si="0"/>
        <v>0</v>
      </c>
      <c r="Y17" s="168">
        <f t="shared" si="3"/>
        <v>0</v>
      </c>
      <c r="Z17" s="169" t="str">
        <f t="shared" si="1"/>
        <v>○</v>
      </c>
    </row>
    <row r="18" spans="2:26" ht="20.100000000000001" customHeight="1">
      <c r="B18" s="166">
        <v>10</v>
      </c>
      <c r="C18" s="392"/>
      <c r="D18" s="393"/>
      <c r="E18" s="394"/>
      <c r="F18" s="395"/>
      <c r="G18" s="396"/>
      <c r="H18" s="397">
        <f t="shared" si="4"/>
        <v>0</v>
      </c>
      <c r="I18" s="398"/>
      <c r="J18" s="398">
        <f t="shared" si="5"/>
        <v>0</v>
      </c>
      <c r="K18" s="399"/>
      <c r="L18" s="385"/>
      <c r="M18" s="385"/>
      <c r="N18" s="385"/>
      <c r="O18" s="385"/>
      <c r="P18" s="385"/>
      <c r="Q18" s="385"/>
      <c r="R18" s="385"/>
      <c r="S18" s="385"/>
      <c r="T18" s="385"/>
      <c r="U18" s="385"/>
      <c r="V18" s="385"/>
      <c r="W18" s="167">
        <f t="shared" si="2"/>
        <v>0</v>
      </c>
      <c r="X18" s="167">
        <f t="shared" si="0"/>
        <v>0</v>
      </c>
      <c r="Y18" s="168">
        <f t="shared" si="3"/>
        <v>0</v>
      </c>
      <c r="Z18" s="169" t="str">
        <f t="shared" si="1"/>
        <v>○</v>
      </c>
    </row>
    <row r="19" spans="2:26" ht="20.100000000000001" hidden="1" customHeight="1">
      <c r="B19" s="166">
        <v>11</v>
      </c>
      <c r="C19" s="170"/>
      <c r="D19" s="171"/>
      <c r="E19" s="172"/>
      <c r="F19" s="173"/>
      <c r="G19" s="174"/>
      <c r="H19" s="175">
        <f t="shared" si="4"/>
        <v>0</v>
      </c>
      <c r="I19" s="176"/>
      <c r="J19" s="176">
        <f t="shared" si="5"/>
        <v>0</v>
      </c>
      <c r="K19" s="177"/>
      <c r="L19" s="167"/>
      <c r="M19" s="167"/>
      <c r="N19" s="167"/>
      <c r="O19" s="167"/>
      <c r="P19" s="167"/>
      <c r="Q19" s="167"/>
      <c r="R19" s="167"/>
      <c r="S19" s="167"/>
      <c r="T19" s="167"/>
      <c r="U19" s="167"/>
      <c r="V19" s="167"/>
      <c r="W19" s="167">
        <f t="shared" si="2"/>
        <v>0</v>
      </c>
      <c r="X19" s="167">
        <f t="shared" si="0"/>
        <v>0</v>
      </c>
      <c r="Y19" s="168">
        <f t="shared" si="3"/>
        <v>0</v>
      </c>
      <c r="Z19" s="169" t="str">
        <f t="shared" si="1"/>
        <v>○</v>
      </c>
    </row>
    <row r="20" spans="2:26" ht="20.100000000000001" hidden="1" customHeight="1">
      <c r="B20" s="166">
        <v>12</v>
      </c>
      <c r="C20" s="178"/>
      <c r="D20" s="179"/>
      <c r="E20" s="180"/>
      <c r="F20" s="181"/>
      <c r="G20" s="174"/>
      <c r="H20" s="175">
        <f t="shared" si="4"/>
        <v>0</v>
      </c>
      <c r="I20" s="176"/>
      <c r="J20" s="176">
        <f t="shared" si="5"/>
        <v>0</v>
      </c>
      <c r="K20" s="177"/>
      <c r="L20" s="167"/>
      <c r="M20" s="167"/>
      <c r="N20" s="167"/>
      <c r="O20" s="167"/>
      <c r="P20" s="167"/>
      <c r="Q20" s="167"/>
      <c r="R20" s="167"/>
      <c r="S20" s="167"/>
      <c r="T20" s="167"/>
      <c r="U20" s="167"/>
      <c r="V20" s="167"/>
      <c r="W20" s="167">
        <f t="shared" si="2"/>
        <v>0</v>
      </c>
      <c r="X20" s="167">
        <f t="shared" si="0"/>
        <v>0</v>
      </c>
      <c r="Y20" s="168">
        <f t="shared" si="3"/>
        <v>0</v>
      </c>
      <c r="Z20" s="169" t="str">
        <f t="shared" si="1"/>
        <v>○</v>
      </c>
    </row>
    <row r="21" spans="2:26" ht="20.100000000000001" hidden="1" customHeight="1">
      <c r="B21" s="166">
        <v>13</v>
      </c>
      <c r="C21" s="178"/>
      <c r="D21" s="179"/>
      <c r="E21" s="180"/>
      <c r="F21" s="181"/>
      <c r="G21" s="174"/>
      <c r="H21" s="175">
        <f t="shared" si="4"/>
        <v>0</v>
      </c>
      <c r="I21" s="176"/>
      <c r="J21" s="176">
        <f t="shared" si="5"/>
        <v>0</v>
      </c>
      <c r="K21" s="177"/>
      <c r="L21" s="167"/>
      <c r="M21" s="167"/>
      <c r="N21" s="167"/>
      <c r="O21" s="167"/>
      <c r="P21" s="167"/>
      <c r="Q21" s="167"/>
      <c r="R21" s="167"/>
      <c r="S21" s="167"/>
      <c r="T21" s="167"/>
      <c r="U21" s="167"/>
      <c r="V21" s="167"/>
      <c r="W21" s="167">
        <f t="shared" si="2"/>
        <v>0</v>
      </c>
      <c r="X21" s="167">
        <f t="shared" si="0"/>
        <v>0</v>
      </c>
      <c r="Y21" s="168">
        <f t="shared" si="3"/>
        <v>0</v>
      </c>
      <c r="Z21" s="169" t="str">
        <f t="shared" si="1"/>
        <v>○</v>
      </c>
    </row>
    <row r="22" spans="2:26" ht="20.100000000000001" hidden="1" customHeight="1">
      <c r="B22" s="166">
        <v>14</v>
      </c>
      <c r="C22" s="178"/>
      <c r="D22" s="179"/>
      <c r="E22" s="180"/>
      <c r="F22" s="181"/>
      <c r="G22" s="174"/>
      <c r="H22" s="175">
        <f t="shared" si="4"/>
        <v>0</v>
      </c>
      <c r="I22" s="176"/>
      <c r="J22" s="176">
        <f t="shared" si="5"/>
        <v>0</v>
      </c>
      <c r="K22" s="177"/>
      <c r="L22" s="167"/>
      <c r="M22" s="167"/>
      <c r="N22" s="167"/>
      <c r="O22" s="167"/>
      <c r="P22" s="167"/>
      <c r="Q22" s="167"/>
      <c r="R22" s="167"/>
      <c r="S22" s="167"/>
      <c r="T22" s="167"/>
      <c r="U22" s="167"/>
      <c r="V22" s="167"/>
      <c r="W22" s="167">
        <f t="shared" si="2"/>
        <v>0</v>
      </c>
      <c r="X22" s="167">
        <f t="shared" si="0"/>
        <v>0</v>
      </c>
      <c r="Y22" s="168">
        <f t="shared" si="3"/>
        <v>0</v>
      </c>
      <c r="Z22" s="169" t="str">
        <f t="shared" si="1"/>
        <v>○</v>
      </c>
    </row>
    <row r="23" spans="2:26" ht="20.100000000000001" hidden="1" customHeight="1">
      <c r="B23" s="166">
        <v>15</v>
      </c>
      <c r="C23" s="178"/>
      <c r="D23" s="179"/>
      <c r="E23" s="180"/>
      <c r="F23" s="181"/>
      <c r="G23" s="174"/>
      <c r="H23" s="175">
        <f t="shared" si="4"/>
        <v>0</v>
      </c>
      <c r="I23" s="176"/>
      <c r="J23" s="176">
        <f t="shared" si="5"/>
        <v>0</v>
      </c>
      <c r="K23" s="177"/>
      <c r="L23" s="167"/>
      <c r="M23" s="167"/>
      <c r="N23" s="167"/>
      <c r="O23" s="167"/>
      <c r="P23" s="167"/>
      <c r="Q23" s="167"/>
      <c r="R23" s="167"/>
      <c r="S23" s="167"/>
      <c r="T23" s="167"/>
      <c r="U23" s="167"/>
      <c r="V23" s="167"/>
      <c r="W23" s="167">
        <f t="shared" si="2"/>
        <v>0</v>
      </c>
      <c r="X23" s="167">
        <f t="shared" si="0"/>
        <v>0</v>
      </c>
      <c r="Y23" s="168">
        <f t="shared" si="3"/>
        <v>0</v>
      </c>
      <c r="Z23" s="169" t="str">
        <f t="shared" si="1"/>
        <v>○</v>
      </c>
    </row>
    <row r="24" spans="2:26" ht="20.100000000000001" hidden="1" customHeight="1">
      <c r="B24" s="166">
        <v>16</v>
      </c>
      <c r="C24" s="178"/>
      <c r="D24" s="179"/>
      <c r="E24" s="180"/>
      <c r="F24" s="181"/>
      <c r="G24" s="174"/>
      <c r="H24" s="175">
        <f t="shared" si="4"/>
        <v>0</v>
      </c>
      <c r="I24" s="176"/>
      <c r="J24" s="176">
        <f t="shared" si="5"/>
        <v>0</v>
      </c>
      <c r="K24" s="177"/>
      <c r="L24" s="167"/>
      <c r="M24" s="167"/>
      <c r="N24" s="167"/>
      <c r="O24" s="167"/>
      <c r="P24" s="167"/>
      <c r="Q24" s="167"/>
      <c r="R24" s="167"/>
      <c r="S24" s="167"/>
      <c r="T24" s="167"/>
      <c r="U24" s="167"/>
      <c r="V24" s="167"/>
      <c r="W24" s="167">
        <f t="shared" si="2"/>
        <v>0</v>
      </c>
      <c r="X24" s="167">
        <f t="shared" si="0"/>
        <v>0</v>
      </c>
      <c r="Y24" s="168">
        <f t="shared" si="3"/>
        <v>0</v>
      </c>
      <c r="Z24" s="169" t="str">
        <f t="shared" si="1"/>
        <v>○</v>
      </c>
    </row>
    <row r="25" spans="2:26" ht="20.100000000000001" hidden="1" customHeight="1">
      <c r="B25" s="166">
        <v>17</v>
      </c>
      <c r="C25" s="178"/>
      <c r="D25" s="179"/>
      <c r="E25" s="180"/>
      <c r="F25" s="181"/>
      <c r="G25" s="174"/>
      <c r="H25" s="175">
        <f t="shared" si="4"/>
        <v>0</v>
      </c>
      <c r="I25" s="176"/>
      <c r="J25" s="176">
        <f t="shared" si="5"/>
        <v>0</v>
      </c>
      <c r="K25" s="177"/>
      <c r="L25" s="167"/>
      <c r="M25" s="167"/>
      <c r="N25" s="167"/>
      <c r="O25" s="167"/>
      <c r="P25" s="167"/>
      <c r="Q25" s="167"/>
      <c r="R25" s="167"/>
      <c r="S25" s="167"/>
      <c r="T25" s="167"/>
      <c r="U25" s="167"/>
      <c r="V25" s="167"/>
      <c r="W25" s="167">
        <f t="shared" si="2"/>
        <v>0</v>
      </c>
      <c r="X25" s="167">
        <f t="shared" si="0"/>
        <v>0</v>
      </c>
      <c r="Y25" s="168">
        <f t="shared" si="3"/>
        <v>0</v>
      </c>
      <c r="Z25" s="169" t="str">
        <f t="shared" si="1"/>
        <v>○</v>
      </c>
    </row>
    <row r="26" spans="2:26" ht="20.100000000000001" hidden="1" customHeight="1">
      <c r="B26" s="166">
        <v>18</v>
      </c>
      <c r="C26" s="178"/>
      <c r="D26" s="179"/>
      <c r="E26" s="180"/>
      <c r="F26" s="181"/>
      <c r="G26" s="174"/>
      <c r="H26" s="175">
        <f t="shared" si="4"/>
        <v>0</v>
      </c>
      <c r="I26" s="176"/>
      <c r="J26" s="176">
        <f t="shared" si="5"/>
        <v>0</v>
      </c>
      <c r="K26" s="177"/>
      <c r="L26" s="167"/>
      <c r="M26" s="167"/>
      <c r="N26" s="167"/>
      <c r="O26" s="167"/>
      <c r="P26" s="167"/>
      <c r="Q26" s="167"/>
      <c r="R26" s="167"/>
      <c r="S26" s="167"/>
      <c r="T26" s="167"/>
      <c r="U26" s="167"/>
      <c r="V26" s="167"/>
      <c r="W26" s="167">
        <f t="shared" si="2"/>
        <v>0</v>
      </c>
      <c r="X26" s="167">
        <f t="shared" si="0"/>
        <v>0</v>
      </c>
      <c r="Y26" s="168">
        <f t="shared" si="3"/>
        <v>0</v>
      </c>
      <c r="Z26" s="169" t="str">
        <f t="shared" si="1"/>
        <v>○</v>
      </c>
    </row>
    <row r="27" spans="2:26" ht="20.100000000000001" hidden="1" customHeight="1">
      <c r="B27" s="166">
        <v>19</v>
      </c>
      <c r="C27" s="178"/>
      <c r="D27" s="179"/>
      <c r="E27" s="180"/>
      <c r="F27" s="181"/>
      <c r="G27" s="174"/>
      <c r="H27" s="175">
        <f>E27*G27</f>
        <v>0</v>
      </c>
      <c r="I27" s="176"/>
      <c r="J27" s="176">
        <f t="shared" si="5"/>
        <v>0</v>
      </c>
      <c r="K27" s="177"/>
      <c r="L27" s="167"/>
      <c r="M27" s="167"/>
      <c r="N27" s="167"/>
      <c r="O27" s="167"/>
      <c r="P27" s="167"/>
      <c r="Q27" s="167"/>
      <c r="R27" s="167"/>
      <c r="S27" s="167"/>
      <c r="T27" s="167"/>
      <c r="U27" s="167"/>
      <c r="V27" s="167"/>
      <c r="W27" s="167">
        <f t="shared" si="2"/>
        <v>0</v>
      </c>
      <c r="X27" s="167">
        <f t="shared" si="0"/>
        <v>0</v>
      </c>
      <c r="Y27" s="168">
        <f t="shared" si="3"/>
        <v>0</v>
      </c>
      <c r="Z27" s="169" t="str">
        <f t="shared" si="1"/>
        <v>○</v>
      </c>
    </row>
    <row r="28" spans="2:26" ht="19.5" hidden="1" customHeight="1">
      <c r="B28" s="166">
        <v>20</v>
      </c>
      <c r="C28" s="178"/>
      <c r="D28" s="179"/>
      <c r="E28" s="180"/>
      <c r="F28" s="181"/>
      <c r="G28" s="174"/>
      <c r="H28" s="175">
        <f t="shared" si="4"/>
        <v>0</v>
      </c>
      <c r="I28" s="176"/>
      <c r="J28" s="176">
        <f t="shared" si="5"/>
        <v>0</v>
      </c>
      <c r="K28" s="177"/>
      <c r="L28" s="167"/>
      <c r="M28" s="167"/>
      <c r="N28" s="167"/>
      <c r="O28" s="167"/>
      <c r="P28" s="167"/>
      <c r="Q28" s="167"/>
      <c r="R28" s="167"/>
      <c r="S28" s="167"/>
      <c r="T28" s="167"/>
      <c r="U28" s="167"/>
      <c r="V28" s="167"/>
      <c r="W28" s="167">
        <f t="shared" si="2"/>
        <v>0</v>
      </c>
      <c r="X28" s="167">
        <f t="shared" si="0"/>
        <v>0</v>
      </c>
      <c r="Y28" s="168">
        <f t="shared" si="3"/>
        <v>0</v>
      </c>
      <c r="Z28" s="169" t="str">
        <f t="shared" si="1"/>
        <v>○</v>
      </c>
    </row>
    <row r="29" spans="2:26" ht="20.100000000000001" hidden="1" customHeight="1">
      <c r="B29" s="166">
        <v>21</v>
      </c>
      <c r="C29" s="178"/>
      <c r="D29" s="179"/>
      <c r="E29" s="180"/>
      <c r="F29" s="181"/>
      <c r="G29" s="174"/>
      <c r="H29" s="175">
        <f t="shared" si="4"/>
        <v>0</v>
      </c>
      <c r="I29" s="176"/>
      <c r="J29" s="176">
        <f t="shared" si="5"/>
        <v>0</v>
      </c>
      <c r="K29" s="177"/>
      <c r="L29" s="167"/>
      <c r="M29" s="167"/>
      <c r="N29" s="167"/>
      <c r="O29" s="167"/>
      <c r="P29" s="167"/>
      <c r="Q29" s="167"/>
      <c r="R29" s="167"/>
      <c r="S29" s="167"/>
      <c r="T29" s="167"/>
      <c r="U29" s="167"/>
      <c r="V29" s="167"/>
      <c r="W29" s="167">
        <f t="shared" si="2"/>
        <v>0</v>
      </c>
      <c r="X29" s="167">
        <f t="shared" si="0"/>
        <v>0</v>
      </c>
      <c r="Y29" s="168">
        <f t="shared" si="3"/>
        <v>0</v>
      </c>
      <c r="Z29" s="169" t="str">
        <f t="shared" si="1"/>
        <v>○</v>
      </c>
    </row>
    <row r="30" spans="2:26" ht="20.100000000000001" hidden="1" customHeight="1">
      <c r="B30" s="166">
        <v>22</v>
      </c>
      <c r="C30" s="178"/>
      <c r="D30" s="179"/>
      <c r="E30" s="180"/>
      <c r="F30" s="181"/>
      <c r="G30" s="174"/>
      <c r="H30" s="175">
        <f t="shared" si="4"/>
        <v>0</v>
      </c>
      <c r="I30" s="176"/>
      <c r="J30" s="176">
        <f t="shared" si="5"/>
        <v>0</v>
      </c>
      <c r="K30" s="177"/>
      <c r="L30" s="167"/>
      <c r="M30" s="167"/>
      <c r="N30" s="167"/>
      <c r="O30" s="167"/>
      <c r="P30" s="167"/>
      <c r="Q30" s="167"/>
      <c r="R30" s="167"/>
      <c r="S30" s="167"/>
      <c r="T30" s="167"/>
      <c r="U30" s="167"/>
      <c r="V30" s="167"/>
      <c r="W30" s="167">
        <f t="shared" si="2"/>
        <v>0</v>
      </c>
      <c r="X30" s="167">
        <f t="shared" si="0"/>
        <v>0</v>
      </c>
      <c r="Y30" s="168">
        <f t="shared" si="3"/>
        <v>0</v>
      </c>
      <c r="Z30" s="169" t="str">
        <f t="shared" si="1"/>
        <v>○</v>
      </c>
    </row>
    <row r="31" spans="2:26" ht="20.100000000000001" hidden="1" customHeight="1">
      <c r="B31" s="166">
        <v>23</v>
      </c>
      <c r="C31" s="178"/>
      <c r="D31" s="179"/>
      <c r="E31" s="180"/>
      <c r="F31" s="181"/>
      <c r="G31" s="174"/>
      <c r="H31" s="175">
        <f t="shared" si="4"/>
        <v>0</v>
      </c>
      <c r="I31" s="176"/>
      <c r="J31" s="176">
        <f t="shared" si="5"/>
        <v>0</v>
      </c>
      <c r="K31" s="177"/>
      <c r="L31" s="167"/>
      <c r="M31" s="167"/>
      <c r="N31" s="167"/>
      <c r="O31" s="167"/>
      <c r="P31" s="167"/>
      <c r="Q31" s="167"/>
      <c r="R31" s="167"/>
      <c r="S31" s="167"/>
      <c r="T31" s="167"/>
      <c r="U31" s="167"/>
      <c r="V31" s="167"/>
      <c r="W31" s="167">
        <f t="shared" si="2"/>
        <v>0</v>
      </c>
      <c r="X31" s="167">
        <f t="shared" si="0"/>
        <v>0</v>
      </c>
      <c r="Y31" s="168">
        <f t="shared" si="3"/>
        <v>0</v>
      </c>
      <c r="Z31" s="169" t="str">
        <f t="shared" si="1"/>
        <v>○</v>
      </c>
    </row>
    <row r="32" spans="2:26" ht="20.100000000000001" hidden="1" customHeight="1">
      <c r="B32" s="166">
        <v>24</v>
      </c>
      <c r="C32" s="178"/>
      <c r="D32" s="179"/>
      <c r="E32" s="180"/>
      <c r="F32" s="181"/>
      <c r="G32" s="174"/>
      <c r="H32" s="175">
        <f t="shared" si="4"/>
        <v>0</v>
      </c>
      <c r="I32" s="176"/>
      <c r="J32" s="176">
        <f t="shared" si="5"/>
        <v>0</v>
      </c>
      <c r="K32" s="177"/>
      <c r="L32" s="167"/>
      <c r="M32" s="167"/>
      <c r="N32" s="167"/>
      <c r="O32" s="167"/>
      <c r="P32" s="167"/>
      <c r="Q32" s="167"/>
      <c r="R32" s="167"/>
      <c r="S32" s="167"/>
      <c r="T32" s="167"/>
      <c r="U32" s="167"/>
      <c r="V32" s="167"/>
      <c r="W32" s="167">
        <f t="shared" si="2"/>
        <v>0</v>
      </c>
      <c r="X32" s="167">
        <f t="shared" si="0"/>
        <v>0</v>
      </c>
      <c r="Y32" s="168">
        <f t="shared" si="3"/>
        <v>0</v>
      </c>
      <c r="Z32" s="169" t="str">
        <f t="shared" si="1"/>
        <v>○</v>
      </c>
    </row>
    <row r="33" spans="2:26" ht="20.100000000000001" hidden="1" customHeight="1">
      <c r="B33" s="166">
        <v>25</v>
      </c>
      <c r="C33" s="178"/>
      <c r="D33" s="179"/>
      <c r="E33" s="180"/>
      <c r="F33" s="181"/>
      <c r="G33" s="174"/>
      <c r="H33" s="175">
        <f t="shared" si="4"/>
        <v>0</v>
      </c>
      <c r="I33" s="176"/>
      <c r="J33" s="176">
        <f t="shared" si="5"/>
        <v>0</v>
      </c>
      <c r="K33" s="177"/>
      <c r="L33" s="167"/>
      <c r="M33" s="167"/>
      <c r="N33" s="167"/>
      <c r="O33" s="167"/>
      <c r="P33" s="167"/>
      <c r="Q33" s="167"/>
      <c r="R33" s="167"/>
      <c r="S33" s="167"/>
      <c r="T33" s="167"/>
      <c r="U33" s="167"/>
      <c r="V33" s="167"/>
      <c r="W33" s="167">
        <f t="shared" si="2"/>
        <v>0</v>
      </c>
      <c r="X33" s="167">
        <f t="shared" si="0"/>
        <v>0</v>
      </c>
      <c r="Y33" s="168">
        <f t="shared" si="3"/>
        <v>0</v>
      </c>
      <c r="Z33" s="169" t="str">
        <f t="shared" si="1"/>
        <v>○</v>
      </c>
    </row>
    <row r="34" spans="2:26" ht="20.100000000000001" hidden="1" customHeight="1">
      <c r="B34" s="166">
        <v>26</v>
      </c>
      <c r="C34" s="178"/>
      <c r="D34" s="179"/>
      <c r="E34" s="180"/>
      <c r="F34" s="181"/>
      <c r="G34" s="174"/>
      <c r="H34" s="175">
        <f t="shared" si="4"/>
        <v>0</v>
      </c>
      <c r="I34" s="176"/>
      <c r="J34" s="176">
        <f t="shared" si="5"/>
        <v>0</v>
      </c>
      <c r="K34" s="177"/>
      <c r="L34" s="167"/>
      <c r="M34" s="167"/>
      <c r="N34" s="167"/>
      <c r="O34" s="167"/>
      <c r="P34" s="167"/>
      <c r="Q34" s="167"/>
      <c r="R34" s="167"/>
      <c r="S34" s="167"/>
      <c r="T34" s="167"/>
      <c r="U34" s="167"/>
      <c r="V34" s="167"/>
      <c r="W34" s="167">
        <f t="shared" si="2"/>
        <v>0</v>
      </c>
      <c r="X34" s="167">
        <f t="shared" si="0"/>
        <v>0</v>
      </c>
      <c r="Y34" s="168">
        <f t="shared" si="3"/>
        <v>0</v>
      </c>
      <c r="Z34" s="169" t="str">
        <f t="shared" si="1"/>
        <v>○</v>
      </c>
    </row>
    <row r="35" spans="2:26" ht="20.100000000000001" hidden="1" customHeight="1">
      <c r="B35" s="166">
        <v>27</v>
      </c>
      <c r="C35" s="178"/>
      <c r="D35" s="179"/>
      <c r="E35" s="180"/>
      <c r="F35" s="181"/>
      <c r="G35" s="174"/>
      <c r="H35" s="175">
        <f t="shared" si="4"/>
        <v>0</v>
      </c>
      <c r="I35" s="176"/>
      <c r="J35" s="176">
        <f t="shared" si="5"/>
        <v>0</v>
      </c>
      <c r="K35" s="177"/>
      <c r="L35" s="167"/>
      <c r="M35" s="167"/>
      <c r="N35" s="167"/>
      <c r="O35" s="167"/>
      <c r="P35" s="167"/>
      <c r="Q35" s="167"/>
      <c r="R35" s="167"/>
      <c r="S35" s="167"/>
      <c r="T35" s="167"/>
      <c r="U35" s="167"/>
      <c r="V35" s="167"/>
      <c r="W35" s="167">
        <f t="shared" si="2"/>
        <v>0</v>
      </c>
      <c r="X35" s="167">
        <f t="shared" si="0"/>
        <v>0</v>
      </c>
      <c r="Y35" s="168">
        <f t="shared" si="3"/>
        <v>0</v>
      </c>
      <c r="Z35" s="169" t="str">
        <f t="shared" si="1"/>
        <v>○</v>
      </c>
    </row>
    <row r="36" spans="2:26" ht="20.100000000000001" hidden="1" customHeight="1">
      <c r="B36" s="166">
        <v>28</v>
      </c>
      <c r="C36" s="178"/>
      <c r="D36" s="179"/>
      <c r="E36" s="180"/>
      <c r="F36" s="181"/>
      <c r="G36" s="174"/>
      <c r="H36" s="175">
        <f t="shared" si="4"/>
        <v>0</v>
      </c>
      <c r="I36" s="176"/>
      <c r="J36" s="176">
        <f t="shared" si="5"/>
        <v>0</v>
      </c>
      <c r="K36" s="177"/>
      <c r="L36" s="167"/>
      <c r="M36" s="167"/>
      <c r="N36" s="167"/>
      <c r="O36" s="167"/>
      <c r="P36" s="167"/>
      <c r="Q36" s="167"/>
      <c r="R36" s="167"/>
      <c r="S36" s="167"/>
      <c r="T36" s="167"/>
      <c r="U36" s="167"/>
      <c r="V36" s="167"/>
      <c r="W36" s="167">
        <f t="shared" si="2"/>
        <v>0</v>
      </c>
      <c r="X36" s="167">
        <f t="shared" si="0"/>
        <v>0</v>
      </c>
      <c r="Y36" s="168">
        <f t="shared" si="3"/>
        <v>0</v>
      </c>
      <c r="Z36" s="169" t="str">
        <f t="shared" si="1"/>
        <v>○</v>
      </c>
    </row>
    <row r="37" spans="2:26" ht="20.100000000000001" hidden="1" customHeight="1">
      <c r="B37" s="166">
        <v>29</v>
      </c>
      <c r="C37" s="178"/>
      <c r="D37" s="179"/>
      <c r="E37" s="180"/>
      <c r="F37" s="181"/>
      <c r="G37" s="174"/>
      <c r="H37" s="175">
        <f t="shared" si="4"/>
        <v>0</v>
      </c>
      <c r="I37" s="176"/>
      <c r="J37" s="176">
        <f t="shared" si="5"/>
        <v>0</v>
      </c>
      <c r="K37" s="177"/>
      <c r="L37" s="167"/>
      <c r="M37" s="167"/>
      <c r="N37" s="167"/>
      <c r="O37" s="167"/>
      <c r="P37" s="167"/>
      <c r="Q37" s="167"/>
      <c r="R37" s="167"/>
      <c r="S37" s="167"/>
      <c r="T37" s="167"/>
      <c r="U37" s="167"/>
      <c r="V37" s="167"/>
      <c r="W37" s="167">
        <f t="shared" si="2"/>
        <v>0</v>
      </c>
      <c r="X37" s="167">
        <f t="shared" si="0"/>
        <v>0</v>
      </c>
      <c r="Y37" s="168">
        <f t="shared" si="3"/>
        <v>0</v>
      </c>
      <c r="Z37" s="169" t="str">
        <f t="shared" si="1"/>
        <v>○</v>
      </c>
    </row>
    <row r="38" spans="2:26" ht="20.100000000000001" hidden="1" customHeight="1">
      <c r="B38" s="166">
        <v>30</v>
      </c>
      <c r="C38" s="178"/>
      <c r="D38" s="179"/>
      <c r="E38" s="180"/>
      <c r="F38" s="181"/>
      <c r="G38" s="174"/>
      <c r="H38" s="175">
        <f t="shared" si="4"/>
        <v>0</v>
      </c>
      <c r="I38" s="176"/>
      <c r="J38" s="176">
        <f t="shared" si="5"/>
        <v>0</v>
      </c>
      <c r="K38" s="177"/>
      <c r="L38" s="167"/>
      <c r="M38" s="167"/>
      <c r="N38" s="167"/>
      <c r="O38" s="167"/>
      <c r="P38" s="167"/>
      <c r="Q38" s="167"/>
      <c r="R38" s="167"/>
      <c r="S38" s="167"/>
      <c r="T38" s="167"/>
      <c r="U38" s="167"/>
      <c r="V38" s="167"/>
      <c r="W38" s="167">
        <f t="shared" si="2"/>
        <v>0</v>
      </c>
      <c r="X38" s="167">
        <f t="shared" si="0"/>
        <v>0</v>
      </c>
      <c r="Y38" s="168">
        <f t="shared" si="3"/>
        <v>0</v>
      </c>
      <c r="Z38" s="169" t="str">
        <f t="shared" si="1"/>
        <v>○</v>
      </c>
    </row>
    <row r="39" spans="2:26" ht="20.100000000000001" hidden="1" customHeight="1">
      <c r="B39" s="166">
        <v>31</v>
      </c>
      <c r="C39" s="178"/>
      <c r="D39" s="179"/>
      <c r="E39" s="180"/>
      <c r="F39" s="181"/>
      <c r="G39" s="174"/>
      <c r="H39" s="175">
        <f t="shared" si="4"/>
        <v>0</v>
      </c>
      <c r="I39" s="176"/>
      <c r="J39" s="176">
        <f t="shared" si="5"/>
        <v>0</v>
      </c>
      <c r="K39" s="177"/>
      <c r="L39" s="167"/>
      <c r="M39" s="167"/>
      <c r="N39" s="167"/>
      <c r="O39" s="167"/>
      <c r="P39" s="167"/>
      <c r="Q39" s="167"/>
      <c r="R39" s="167"/>
      <c r="S39" s="167"/>
      <c r="T39" s="167"/>
      <c r="U39" s="167"/>
      <c r="V39" s="167"/>
      <c r="W39" s="167">
        <f t="shared" si="2"/>
        <v>0</v>
      </c>
      <c r="X39" s="167">
        <f t="shared" si="0"/>
        <v>0</v>
      </c>
      <c r="Y39" s="168">
        <f t="shared" si="3"/>
        <v>0</v>
      </c>
      <c r="Z39" s="169" t="str">
        <f t="shared" si="1"/>
        <v>○</v>
      </c>
    </row>
    <row r="40" spans="2:26" ht="20.100000000000001" hidden="1" customHeight="1">
      <c r="B40" s="166">
        <v>32</v>
      </c>
      <c r="C40" s="178"/>
      <c r="D40" s="179"/>
      <c r="E40" s="180"/>
      <c r="F40" s="181"/>
      <c r="G40" s="174"/>
      <c r="H40" s="175">
        <f t="shared" si="4"/>
        <v>0</v>
      </c>
      <c r="I40" s="176"/>
      <c r="J40" s="176">
        <f t="shared" si="5"/>
        <v>0</v>
      </c>
      <c r="K40" s="177"/>
      <c r="L40" s="167"/>
      <c r="M40" s="167"/>
      <c r="N40" s="167"/>
      <c r="O40" s="167"/>
      <c r="P40" s="167"/>
      <c r="Q40" s="167"/>
      <c r="R40" s="167"/>
      <c r="S40" s="167"/>
      <c r="T40" s="167"/>
      <c r="U40" s="167"/>
      <c r="V40" s="167"/>
      <c r="W40" s="167">
        <f t="shared" si="2"/>
        <v>0</v>
      </c>
      <c r="X40" s="167">
        <f t="shared" si="0"/>
        <v>0</v>
      </c>
      <c r="Y40" s="168">
        <f t="shared" si="3"/>
        <v>0</v>
      </c>
      <c r="Z40" s="169" t="str">
        <f t="shared" si="1"/>
        <v>○</v>
      </c>
    </row>
    <row r="41" spans="2:26" ht="20.100000000000001" hidden="1" customHeight="1">
      <c r="B41" s="166">
        <v>33</v>
      </c>
      <c r="C41" s="178"/>
      <c r="D41" s="179"/>
      <c r="E41" s="180"/>
      <c r="F41" s="181"/>
      <c r="G41" s="174"/>
      <c r="H41" s="175">
        <f t="shared" si="4"/>
        <v>0</v>
      </c>
      <c r="I41" s="176"/>
      <c r="J41" s="176">
        <f t="shared" si="5"/>
        <v>0</v>
      </c>
      <c r="K41" s="177"/>
      <c r="L41" s="167"/>
      <c r="M41" s="167"/>
      <c r="N41" s="167"/>
      <c r="O41" s="167"/>
      <c r="P41" s="167"/>
      <c r="Q41" s="167"/>
      <c r="R41" s="167"/>
      <c r="S41" s="167"/>
      <c r="T41" s="167"/>
      <c r="U41" s="167"/>
      <c r="V41" s="167"/>
      <c r="W41" s="167">
        <f t="shared" si="2"/>
        <v>0</v>
      </c>
      <c r="X41" s="167">
        <f t="shared" si="0"/>
        <v>0</v>
      </c>
      <c r="Y41" s="168">
        <f t="shared" si="3"/>
        <v>0</v>
      </c>
      <c r="Z41" s="169" t="str">
        <f t="shared" si="1"/>
        <v>○</v>
      </c>
    </row>
    <row r="42" spans="2:26" ht="20.100000000000001" hidden="1" customHeight="1">
      <c r="B42" s="166">
        <v>34</v>
      </c>
      <c r="C42" s="178"/>
      <c r="D42" s="179"/>
      <c r="E42" s="180"/>
      <c r="F42" s="181"/>
      <c r="G42" s="174"/>
      <c r="H42" s="175">
        <f t="shared" si="4"/>
        <v>0</v>
      </c>
      <c r="I42" s="176"/>
      <c r="J42" s="176">
        <f t="shared" si="5"/>
        <v>0</v>
      </c>
      <c r="K42" s="177"/>
      <c r="L42" s="167"/>
      <c r="M42" s="167"/>
      <c r="N42" s="167"/>
      <c r="O42" s="167"/>
      <c r="P42" s="167"/>
      <c r="Q42" s="167"/>
      <c r="R42" s="167"/>
      <c r="S42" s="167"/>
      <c r="T42" s="167"/>
      <c r="U42" s="167"/>
      <c r="V42" s="167"/>
      <c r="W42" s="167">
        <f t="shared" si="2"/>
        <v>0</v>
      </c>
      <c r="X42" s="167">
        <f t="shared" si="0"/>
        <v>0</v>
      </c>
      <c r="Y42" s="168">
        <f t="shared" si="3"/>
        <v>0</v>
      </c>
      <c r="Z42" s="169" t="str">
        <f t="shared" si="1"/>
        <v>○</v>
      </c>
    </row>
    <row r="43" spans="2:26" ht="20.100000000000001" hidden="1" customHeight="1">
      <c r="B43" s="166">
        <v>35</v>
      </c>
      <c r="C43" s="178"/>
      <c r="D43" s="179"/>
      <c r="E43" s="180"/>
      <c r="F43" s="181"/>
      <c r="G43" s="174"/>
      <c r="H43" s="175">
        <f t="shared" si="4"/>
        <v>0</v>
      </c>
      <c r="I43" s="176"/>
      <c r="J43" s="176">
        <f t="shared" si="5"/>
        <v>0</v>
      </c>
      <c r="K43" s="177"/>
      <c r="L43" s="167"/>
      <c r="M43" s="167"/>
      <c r="N43" s="167"/>
      <c r="O43" s="167"/>
      <c r="P43" s="167"/>
      <c r="Q43" s="167"/>
      <c r="R43" s="167"/>
      <c r="S43" s="167"/>
      <c r="T43" s="167"/>
      <c r="U43" s="167"/>
      <c r="V43" s="167"/>
      <c r="W43" s="167">
        <f t="shared" si="2"/>
        <v>0</v>
      </c>
      <c r="X43" s="167">
        <f t="shared" si="0"/>
        <v>0</v>
      </c>
      <c r="Y43" s="168">
        <f t="shared" si="3"/>
        <v>0</v>
      </c>
      <c r="Z43" s="169" t="str">
        <f t="shared" si="1"/>
        <v>○</v>
      </c>
    </row>
    <row r="44" spans="2:26" ht="20.100000000000001" hidden="1" customHeight="1">
      <c r="B44" s="166">
        <v>36</v>
      </c>
      <c r="C44" s="178"/>
      <c r="D44" s="179"/>
      <c r="E44" s="180"/>
      <c r="F44" s="181"/>
      <c r="G44" s="174"/>
      <c r="H44" s="175">
        <f t="shared" si="4"/>
        <v>0</v>
      </c>
      <c r="I44" s="176"/>
      <c r="J44" s="176">
        <f t="shared" si="5"/>
        <v>0</v>
      </c>
      <c r="K44" s="177"/>
      <c r="L44" s="167"/>
      <c r="M44" s="167"/>
      <c r="N44" s="167"/>
      <c r="O44" s="167"/>
      <c r="P44" s="167"/>
      <c r="Q44" s="167"/>
      <c r="R44" s="167"/>
      <c r="S44" s="167"/>
      <c r="T44" s="167"/>
      <c r="U44" s="167"/>
      <c r="V44" s="167"/>
      <c r="W44" s="167">
        <f t="shared" si="2"/>
        <v>0</v>
      </c>
      <c r="X44" s="167">
        <f t="shared" si="0"/>
        <v>0</v>
      </c>
      <c r="Y44" s="168">
        <f t="shared" si="3"/>
        <v>0</v>
      </c>
      <c r="Z44" s="169" t="str">
        <f t="shared" si="1"/>
        <v>○</v>
      </c>
    </row>
    <row r="45" spans="2:26" ht="20.100000000000001" hidden="1" customHeight="1">
      <c r="B45" s="166">
        <v>37</v>
      </c>
      <c r="C45" s="178"/>
      <c r="D45" s="179"/>
      <c r="E45" s="180"/>
      <c r="F45" s="181"/>
      <c r="G45" s="174"/>
      <c r="H45" s="175">
        <f t="shared" si="4"/>
        <v>0</v>
      </c>
      <c r="I45" s="176"/>
      <c r="J45" s="176">
        <f t="shared" si="5"/>
        <v>0</v>
      </c>
      <c r="K45" s="177"/>
      <c r="L45" s="167"/>
      <c r="M45" s="167"/>
      <c r="N45" s="167"/>
      <c r="O45" s="167"/>
      <c r="P45" s="167"/>
      <c r="Q45" s="167"/>
      <c r="R45" s="167"/>
      <c r="S45" s="167"/>
      <c r="T45" s="167"/>
      <c r="U45" s="167"/>
      <c r="V45" s="167"/>
      <c r="W45" s="167">
        <f t="shared" si="2"/>
        <v>0</v>
      </c>
      <c r="X45" s="167">
        <f t="shared" si="0"/>
        <v>0</v>
      </c>
      <c r="Y45" s="168">
        <f t="shared" si="3"/>
        <v>0</v>
      </c>
      <c r="Z45" s="169" t="str">
        <f t="shared" si="1"/>
        <v>○</v>
      </c>
    </row>
    <row r="46" spans="2:26" ht="20.100000000000001" hidden="1" customHeight="1">
      <c r="B46" s="166">
        <v>38</v>
      </c>
      <c r="C46" s="178"/>
      <c r="D46" s="179"/>
      <c r="E46" s="180"/>
      <c r="F46" s="181"/>
      <c r="G46" s="174"/>
      <c r="H46" s="175">
        <f t="shared" si="4"/>
        <v>0</v>
      </c>
      <c r="I46" s="176"/>
      <c r="J46" s="176">
        <f t="shared" si="5"/>
        <v>0</v>
      </c>
      <c r="K46" s="177"/>
      <c r="L46" s="167"/>
      <c r="M46" s="167"/>
      <c r="N46" s="167"/>
      <c r="O46" s="167"/>
      <c r="P46" s="167"/>
      <c r="Q46" s="167"/>
      <c r="R46" s="167"/>
      <c r="S46" s="167"/>
      <c r="T46" s="167"/>
      <c r="U46" s="167"/>
      <c r="V46" s="167"/>
      <c r="W46" s="167">
        <f t="shared" si="2"/>
        <v>0</v>
      </c>
      <c r="X46" s="167">
        <f t="shared" si="0"/>
        <v>0</v>
      </c>
      <c r="Y46" s="168">
        <f t="shared" si="3"/>
        <v>0</v>
      </c>
      <c r="Z46" s="169" t="str">
        <f t="shared" si="1"/>
        <v>○</v>
      </c>
    </row>
    <row r="47" spans="2:26" ht="20.100000000000001" hidden="1" customHeight="1">
      <c r="B47" s="166">
        <v>39</v>
      </c>
      <c r="C47" s="178"/>
      <c r="D47" s="179"/>
      <c r="E47" s="180"/>
      <c r="F47" s="181"/>
      <c r="G47" s="174"/>
      <c r="H47" s="175">
        <f t="shared" si="4"/>
        <v>0</v>
      </c>
      <c r="I47" s="176"/>
      <c r="J47" s="176">
        <f t="shared" si="5"/>
        <v>0</v>
      </c>
      <c r="K47" s="177"/>
      <c r="L47" s="167"/>
      <c r="M47" s="167"/>
      <c r="N47" s="167"/>
      <c r="O47" s="167"/>
      <c r="P47" s="167"/>
      <c r="Q47" s="167"/>
      <c r="R47" s="167"/>
      <c r="S47" s="167"/>
      <c r="T47" s="167"/>
      <c r="U47" s="167"/>
      <c r="V47" s="167"/>
      <c r="W47" s="167">
        <f t="shared" si="2"/>
        <v>0</v>
      </c>
      <c r="X47" s="167">
        <f t="shared" si="0"/>
        <v>0</v>
      </c>
      <c r="Y47" s="168">
        <f t="shared" si="3"/>
        <v>0</v>
      </c>
      <c r="Z47" s="169" t="str">
        <f t="shared" si="1"/>
        <v>○</v>
      </c>
    </row>
    <row r="48" spans="2:26" ht="20.100000000000001" hidden="1" customHeight="1">
      <c r="B48" s="166">
        <v>40</v>
      </c>
      <c r="C48" s="178"/>
      <c r="D48" s="179"/>
      <c r="E48" s="180"/>
      <c r="F48" s="181"/>
      <c r="G48" s="174"/>
      <c r="H48" s="175">
        <f t="shared" si="4"/>
        <v>0</v>
      </c>
      <c r="I48" s="176"/>
      <c r="J48" s="176">
        <f t="shared" si="5"/>
        <v>0</v>
      </c>
      <c r="K48" s="177"/>
      <c r="L48" s="167"/>
      <c r="M48" s="167"/>
      <c r="N48" s="167"/>
      <c r="O48" s="167"/>
      <c r="P48" s="167"/>
      <c r="Q48" s="167"/>
      <c r="R48" s="167"/>
      <c r="S48" s="167"/>
      <c r="T48" s="167"/>
      <c r="U48" s="167"/>
      <c r="V48" s="167"/>
      <c r="W48" s="167">
        <f t="shared" si="2"/>
        <v>0</v>
      </c>
      <c r="X48" s="167">
        <f t="shared" si="0"/>
        <v>0</v>
      </c>
      <c r="Y48" s="168">
        <f t="shared" si="3"/>
        <v>0</v>
      </c>
      <c r="Z48" s="169" t="str">
        <f t="shared" si="1"/>
        <v>○</v>
      </c>
    </row>
    <row r="49" spans="2:26" ht="20.100000000000001" hidden="1" customHeight="1">
      <c r="B49" s="166">
        <v>41</v>
      </c>
      <c r="C49" s="178"/>
      <c r="D49" s="179"/>
      <c r="E49" s="180"/>
      <c r="F49" s="181"/>
      <c r="G49" s="174"/>
      <c r="H49" s="175">
        <f t="shared" si="4"/>
        <v>0</v>
      </c>
      <c r="I49" s="176"/>
      <c r="J49" s="176">
        <f t="shared" si="5"/>
        <v>0</v>
      </c>
      <c r="K49" s="177"/>
      <c r="L49" s="167"/>
      <c r="M49" s="167"/>
      <c r="N49" s="167"/>
      <c r="O49" s="167"/>
      <c r="P49" s="167"/>
      <c r="Q49" s="167"/>
      <c r="R49" s="167"/>
      <c r="S49" s="167"/>
      <c r="T49" s="167"/>
      <c r="U49" s="167"/>
      <c r="V49" s="167"/>
      <c r="W49" s="167">
        <f t="shared" si="2"/>
        <v>0</v>
      </c>
      <c r="X49" s="167">
        <f t="shared" si="0"/>
        <v>0</v>
      </c>
      <c r="Y49" s="168">
        <f t="shared" si="3"/>
        <v>0</v>
      </c>
      <c r="Z49" s="169" t="str">
        <f t="shared" si="1"/>
        <v>○</v>
      </c>
    </row>
    <row r="50" spans="2:26" ht="20.100000000000001" hidden="1" customHeight="1">
      <c r="B50" s="166">
        <v>42</v>
      </c>
      <c r="C50" s="178"/>
      <c r="D50" s="179"/>
      <c r="E50" s="180"/>
      <c r="F50" s="181"/>
      <c r="G50" s="174"/>
      <c r="H50" s="175">
        <f t="shared" si="4"/>
        <v>0</v>
      </c>
      <c r="I50" s="176"/>
      <c r="J50" s="176">
        <f t="shared" si="5"/>
        <v>0</v>
      </c>
      <c r="K50" s="177"/>
      <c r="L50" s="167"/>
      <c r="M50" s="167"/>
      <c r="N50" s="167"/>
      <c r="O50" s="167"/>
      <c r="P50" s="167"/>
      <c r="Q50" s="167"/>
      <c r="R50" s="167"/>
      <c r="S50" s="167"/>
      <c r="T50" s="167"/>
      <c r="U50" s="167"/>
      <c r="V50" s="167"/>
      <c r="W50" s="167">
        <f t="shared" si="2"/>
        <v>0</v>
      </c>
      <c r="X50" s="167">
        <f t="shared" si="0"/>
        <v>0</v>
      </c>
      <c r="Y50" s="168">
        <f t="shared" si="3"/>
        <v>0</v>
      </c>
      <c r="Z50" s="169" t="str">
        <f t="shared" si="1"/>
        <v>○</v>
      </c>
    </row>
    <row r="51" spans="2:26" ht="20.100000000000001" hidden="1" customHeight="1">
      <c r="B51" s="166">
        <v>43</v>
      </c>
      <c r="C51" s="178"/>
      <c r="D51" s="179"/>
      <c r="E51" s="180"/>
      <c r="F51" s="181"/>
      <c r="G51" s="174"/>
      <c r="H51" s="175">
        <f t="shared" si="4"/>
        <v>0</v>
      </c>
      <c r="I51" s="176"/>
      <c r="J51" s="176">
        <f t="shared" si="5"/>
        <v>0</v>
      </c>
      <c r="K51" s="177"/>
      <c r="L51" s="167"/>
      <c r="M51" s="167"/>
      <c r="N51" s="167"/>
      <c r="O51" s="167"/>
      <c r="P51" s="167"/>
      <c r="Q51" s="167"/>
      <c r="R51" s="167"/>
      <c r="S51" s="167"/>
      <c r="T51" s="167"/>
      <c r="U51" s="167"/>
      <c r="V51" s="167"/>
      <c r="W51" s="167">
        <f t="shared" si="2"/>
        <v>0</v>
      </c>
      <c r="X51" s="167">
        <f t="shared" si="0"/>
        <v>0</v>
      </c>
      <c r="Y51" s="168">
        <f t="shared" si="3"/>
        <v>0</v>
      </c>
      <c r="Z51" s="169" t="str">
        <f t="shared" si="1"/>
        <v>○</v>
      </c>
    </row>
    <row r="52" spans="2:26" ht="20.100000000000001" hidden="1" customHeight="1">
      <c r="B52" s="166">
        <v>44</v>
      </c>
      <c r="C52" s="178"/>
      <c r="D52" s="179"/>
      <c r="E52" s="180"/>
      <c r="F52" s="181"/>
      <c r="G52" s="174"/>
      <c r="H52" s="175">
        <f t="shared" si="4"/>
        <v>0</v>
      </c>
      <c r="I52" s="176"/>
      <c r="J52" s="176">
        <f t="shared" si="5"/>
        <v>0</v>
      </c>
      <c r="K52" s="177"/>
      <c r="L52" s="167"/>
      <c r="M52" s="167"/>
      <c r="N52" s="167"/>
      <c r="O52" s="167"/>
      <c r="P52" s="167"/>
      <c r="Q52" s="167"/>
      <c r="R52" s="167"/>
      <c r="S52" s="167"/>
      <c r="T52" s="167"/>
      <c r="U52" s="167"/>
      <c r="V52" s="167"/>
      <c r="W52" s="167">
        <f t="shared" si="2"/>
        <v>0</v>
      </c>
      <c r="X52" s="167">
        <f t="shared" si="0"/>
        <v>0</v>
      </c>
      <c r="Y52" s="168">
        <f t="shared" si="3"/>
        <v>0</v>
      </c>
      <c r="Z52" s="169" t="str">
        <f t="shared" si="1"/>
        <v>○</v>
      </c>
    </row>
    <row r="53" spans="2:26" ht="20.100000000000001" hidden="1" customHeight="1">
      <c r="B53" s="166">
        <v>45</v>
      </c>
      <c r="C53" s="178"/>
      <c r="D53" s="179"/>
      <c r="E53" s="180"/>
      <c r="F53" s="181"/>
      <c r="G53" s="174"/>
      <c r="H53" s="175">
        <f t="shared" si="4"/>
        <v>0</v>
      </c>
      <c r="I53" s="176"/>
      <c r="J53" s="176">
        <f t="shared" si="5"/>
        <v>0</v>
      </c>
      <c r="K53" s="177"/>
      <c r="L53" s="167"/>
      <c r="M53" s="167"/>
      <c r="N53" s="167"/>
      <c r="O53" s="167"/>
      <c r="P53" s="167"/>
      <c r="Q53" s="167"/>
      <c r="R53" s="167"/>
      <c r="S53" s="167"/>
      <c r="T53" s="167"/>
      <c r="U53" s="167"/>
      <c r="V53" s="167"/>
      <c r="W53" s="167">
        <f t="shared" si="2"/>
        <v>0</v>
      </c>
      <c r="X53" s="167">
        <f t="shared" si="0"/>
        <v>0</v>
      </c>
      <c r="Y53" s="168">
        <f t="shared" si="3"/>
        <v>0</v>
      </c>
      <c r="Z53" s="169" t="str">
        <f t="shared" si="1"/>
        <v>○</v>
      </c>
    </row>
    <row r="54" spans="2:26" ht="20.100000000000001" hidden="1" customHeight="1">
      <c r="B54" s="166">
        <v>46</v>
      </c>
      <c r="C54" s="178"/>
      <c r="D54" s="179"/>
      <c r="E54" s="180"/>
      <c r="F54" s="181"/>
      <c r="G54" s="174"/>
      <c r="H54" s="175">
        <f t="shared" si="4"/>
        <v>0</v>
      </c>
      <c r="I54" s="176"/>
      <c r="J54" s="176">
        <f t="shared" si="5"/>
        <v>0</v>
      </c>
      <c r="K54" s="177"/>
      <c r="L54" s="167"/>
      <c r="M54" s="167"/>
      <c r="N54" s="167"/>
      <c r="O54" s="167"/>
      <c r="P54" s="167"/>
      <c r="Q54" s="167"/>
      <c r="R54" s="167"/>
      <c r="S54" s="167"/>
      <c r="T54" s="167"/>
      <c r="U54" s="167"/>
      <c r="V54" s="167"/>
      <c r="W54" s="167">
        <f t="shared" si="2"/>
        <v>0</v>
      </c>
      <c r="X54" s="167">
        <f t="shared" si="0"/>
        <v>0</v>
      </c>
      <c r="Y54" s="168">
        <f t="shared" si="3"/>
        <v>0</v>
      </c>
      <c r="Z54" s="169" t="str">
        <f t="shared" si="1"/>
        <v>○</v>
      </c>
    </row>
    <row r="55" spans="2:26" ht="20.100000000000001" hidden="1" customHeight="1">
      <c r="B55" s="166">
        <v>47</v>
      </c>
      <c r="C55" s="178"/>
      <c r="D55" s="179"/>
      <c r="E55" s="180"/>
      <c r="F55" s="181"/>
      <c r="G55" s="174"/>
      <c r="H55" s="175">
        <f t="shared" si="4"/>
        <v>0</v>
      </c>
      <c r="I55" s="176"/>
      <c r="J55" s="176">
        <f t="shared" si="5"/>
        <v>0</v>
      </c>
      <c r="K55" s="177"/>
      <c r="L55" s="167"/>
      <c r="M55" s="167"/>
      <c r="N55" s="167"/>
      <c r="O55" s="167"/>
      <c r="P55" s="167"/>
      <c r="Q55" s="167"/>
      <c r="R55" s="167"/>
      <c r="S55" s="167"/>
      <c r="T55" s="167"/>
      <c r="U55" s="167"/>
      <c r="V55" s="167"/>
      <c r="W55" s="167">
        <f t="shared" si="2"/>
        <v>0</v>
      </c>
      <c r="X55" s="167">
        <f t="shared" si="0"/>
        <v>0</v>
      </c>
      <c r="Y55" s="168">
        <f t="shared" si="3"/>
        <v>0</v>
      </c>
      <c r="Z55" s="169" t="str">
        <f t="shared" si="1"/>
        <v>○</v>
      </c>
    </row>
    <row r="56" spans="2:26" ht="20.100000000000001" hidden="1" customHeight="1">
      <c r="B56" s="166">
        <v>48</v>
      </c>
      <c r="C56" s="178"/>
      <c r="D56" s="179"/>
      <c r="E56" s="180"/>
      <c r="F56" s="181"/>
      <c r="G56" s="174"/>
      <c r="H56" s="175">
        <f t="shared" si="4"/>
        <v>0</v>
      </c>
      <c r="I56" s="176"/>
      <c r="J56" s="176">
        <f t="shared" si="5"/>
        <v>0</v>
      </c>
      <c r="K56" s="177"/>
      <c r="L56" s="167"/>
      <c r="M56" s="167"/>
      <c r="N56" s="167"/>
      <c r="O56" s="167"/>
      <c r="P56" s="167"/>
      <c r="Q56" s="167"/>
      <c r="R56" s="167"/>
      <c r="S56" s="167"/>
      <c r="T56" s="167"/>
      <c r="U56" s="167"/>
      <c r="V56" s="167"/>
      <c r="W56" s="167">
        <f t="shared" si="2"/>
        <v>0</v>
      </c>
      <c r="X56" s="167">
        <f t="shared" si="0"/>
        <v>0</v>
      </c>
      <c r="Y56" s="168">
        <f t="shared" si="3"/>
        <v>0</v>
      </c>
      <c r="Z56" s="169" t="str">
        <f t="shared" si="1"/>
        <v>○</v>
      </c>
    </row>
    <row r="57" spans="2:26" ht="20.100000000000001" hidden="1" customHeight="1">
      <c r="B57" s="166">
        <v>49</v>
      </c>
      <c r="C57" s="178"/>
      <c r="D57" s="179"/>
      <c r="E57" s="180"/>
      <c r="F57" s="181"/>
      <c r="G57" s="174"/>
      <c r="H57" s="175">
        <f t="shared" si="4"/>
        <v>0</v>
      </c>
      <c r="I57" s="176"/>
      <c r="J57" s="176">
        <f t="shared" si="5"/>
        <v>0</v>
      </c>
      <c r="K57" s="177"/>
      <c r="L57" s="167"/>
      <c r="M57" s="167"/>
      <c r="N57" s="167"/>
      <c r="O57" s="167"/>
      <c r="P57" s="167"/>
      <c r="Q57" s="167"/>
      <c r="R57" s="167"/>
      <c r="S57" s="167"/>
      <c r="T57" s="167"/>
      <c r="U57" s="167"/>
      <c r="V57" s="167"/>
      <c r="W57" s="167">
        <f t="shared" si="2"/>
        <v>0</v>
      </c>
      <c r="X57" s="167">
        <f t="shared" si="0"/>
        <v>0</v>
      </c>
      <c r="Y57" s="168">
        <f t="shared" si="3"/>
        <v>0</v>
      </c>
      <c r="Z57" s="169" t="str">
        <f t="shared" si="1"/>
        <v>○</v>
      </c>
    </row>
    <row r="58" spans="2:26" ht="20.100000000000001" hidden="1" customHeight="1">
      <c r="B58" s="166">
        <v>50</v>
      </c>
      <c r="C58" s="178"/>
      <c r="D58" s="179"/>
      <c r="E58" s="180"/>
      <c r="F58" s="181"/>
      <c r="G58" s="174"/>
      <c r="H58" s="175">
        <f t="shared" si="4"/>
        <v>0</v>
      </c>
      <c r="I58" s="176"/>
      <c r="J58" s="176">
        <f t="shared" si="5"/>
        <v>0</v>
      </c>
      <c r="K58" s="177"/>
      <c r="L58" s="167"/>
      <c r="M58" s="167"/>
      <c r="N58" s="167"/>
      <c r="O58" s="167"/>
      <c r="P58" s="167"/>
      <c r="Q58" s="167"/>
      <c r="R58" s="167"/>
      <c r="S58" s="167"/>
      <c r="T58" s="167"/>
      <c r="U58" s="167"/>
      <c r="V58" s="167"/>
      <c r="W58" s="167">
        <f t="shared" si="2"/>
        <v>0</v>
      </c>
      <c r="X58" s="167">
        <f t="shared" si="0"/>
        <v>0</v>
      </c>
      <c r="Y58" s="168">
        <f t="shared" si="3"/>
        <v>0</v>
      </c>
      <c r="Z58" s="169" t="str">
        <f t="shared" si="1"/>
        <v>○</v>
      </c>
    </row>
    <row r="59" spans="2:26" ht="20.100000000000001" hidden="1" customHeight="1">
      <c r="B59" s="166">
        <v>51</v>
      </c>
      <c r="C59" s="178"/>
      <c r="D59" s="179"/>
      <c r="E59" s="180"/>
      <c r="F59" s="181"/>
      <c r="G59" s="174"/>
      <c r="H59" s="175">
        <f t="shared" si="4"/>
        <v>0</v>
      </c>
      <c r="I59" s="176"/>
      <c r="J59" s="176">
        <f t="shared" si="5"/>
        <v>0</v>
      </c>
      <c r="K59" s="177"/>
      <c r="L59" s="167"/>
      <c r="M59" s="167"/>
      <c r="N59" s="167"/>
      <c r="O59" s="167"/>
      <c r="P59" s="167"/>
      <c r="Q59" s="167"/>
      <c r="R59" s="167"/>
      <c r="S59" s="167"/>
      <c r="T59" s="167"/>
      <c r="U59" s="167"/>
      <c r="V59" s="167"/>
      <c r="W59" s="167">
        <f t="shared" si="2"/>
        <v>0</v>
      </c>
      <c r="X59" s="167">
        <f t="shared" si="0"/>
        <v>0</v>
      </c>
      <c r="Y59" s="168">
        <f t="shared" si="3"/>
        <v>0</v>
      </c>
      <c r="Z59" s="169" t="str">
        <f t="shared" si="1"/>
        <v>○</v>
      </c>
    </row>
    <row r="60" spans="2:26" ht="20.100000000000001" hidden="1" customHeight="1">
      <c r="B60" s="166">
        <v>52</v>
      </c>
      <c r="C60" s="178"/>
      <c r="D60" s="179"/>
      <c r="E60" s="180"/>
      <c r="F60" s="181"/>
      <c r="G60" s="174"/>
      <c r="H60" s="175">
        <f t="shared" si="4"/>
        <v>0</v>
      </c>
      <c r="I60" s="176"/>
      <c r="J60" s="176">
        <f t="shared" si="5"/>
        <v>0</v>
      </c>
      <c r="K60" s="177"/>
      <c r="L60" s="167"/>
      <c r="M60" s="167"/>
      <c r="N60" s="167"/>
      <c r="O60" s="167"/>
      <c r="P60" s="167"/>
      <c r="Q60" s="167"/>
      <c r="R60" s="167"/>
      <c r="S60" s="167"/>
      <c r="T60" s="167"/>
      <c r="U60" s="167"/>
      <c r="V60" s="167"/>
      <c r="W60" s="167">
        <f t="shared" si="2"/>
        <v>0</v>
      </c>
      <c r="X60" s="167">
        <f t="shared" si="0"/>
        <v>0</v>
      </c>
      <c r="Y60" s="168">
        <f t="shared" si="3"/>
        <v>0</v>
      </c>
      <c r="Z60" s="169" t="str">
        <f t="shared" si="1"/>
        <v>○</v>
      </c>
    </row>
    <row r="61" spans="2:26" ht="20.100000000000001" hidden="1" customHeight="1">
      <c r="B61" s="166">
        <v>53</v>
      </c>
      <c r="C61" s="178"/>
      <c r="D61" s="179"/>
      <c r="E61" s="180"/>
      <c r="F61" s="181"/>
      <c r="G61" s="174"/>
      <c r="H61" s="175">
        <f t="shared" si="4"/>
        <v>0</v>
      </c>
      <c r="I61" s="176"/>
      <c r="J61" s="176">
        <f t="shared" si="5"/>
        <v>0</v>
      </c>
      <c r="K61" s="177"/>
      <c r="L61" s="167"/>
      <c r="M61" s="167"/>
      <c r="N61" s="167"/>
      <c r="O61" s="167"/>
      <c r="P61" s="167"/>
      <c r="Q61" s="167"/>
      <c r="R61" s="167"/>
      <c r="S61" s="167"/>
      <c r="T61" s="167"/>
      <c r="U61" s="167"/>
      <c r="V61" s="167"/>
      <c r="W61" s="167">
        <f t="shared" si="2"/>
        <v>0</v>
      </c>
      <c r="X61" s="167">
        <f t="shared" si="0"/>
        <v>0</v>
      </c>
      <c r="Y61" s="168">
        <f t="shared" si="3"/>
        <v>0</v>
      </c>
      <c r="Z61" s="169" t="str">
        <f t="shared" si="1"/>
        <v>○</v>
      </c>
    </row>
    <row r="62" spans="2:26" ht="20.100000000000001" hidden="1" customHeight="1">
      <c r="B62" s="166">
        <v>54</v>
      </c>
      <c r="C62" s="178"/>
      <c r="D62" s="179"/>
      <c r="E62" s="180"/>
      <c r="F62" s="181"/>
      <c r="G62" s="174"/>
      <c r="H62" s="175">
        <f t="shared" si="4"/>
        <v>0</v>
      </c>
      <c r="I62" s="176"/>
      <c r="J62" s="176">
        <f t="shared" si="5"/>
        <v>0</v>
      </c>
      <c r="K62" s="177"/>
      <c r="L62" s="167"/>
      <c r="M62" s="167"/>
      <c r="N62" s="167"/>
      <c r="O62" s="167"/>
      <c r="P62" s="167"/>
      <c r="Q62" s="167"/>
      <c r="R62" s="167"/>
      <c r="S62" s="167"/>
      <c r="T62" s="167"/>
      <c r="U62" s="167"/>
      <c r="V62" s="167"/>
      <c r="W62" s="167">
        <f t="shared" si="2"/>
        <v>0</v>
      </c>
      <c r="X62" s="167">
        <f t="shared" si="0"/>
        <v>0</v>
      </c>
      <c r="Y62" s="168">
        <f t="shared" si="3"/>
        <v>0</v>
      </c>
      <c r="Z62" s="169" t="str">
        <f t="shared" si="1"/>
        <v>○</v>
      </c>
    </row>
    <row r="63" spans="2:26" ht="20.100000000000001" hidden="1" customHeight="1">
      <c r="B63" s="166">
        <v>55</v>
      </c>
      <c r="C63" s="178"/>
      <c r="D63" s="179"/>
      <c r="E63" s="180"/>
      <c r="F63" s="181"/>
      <c r="G63" s="174"/>
      <c r="H63" s="175">
        <f t="shared" si="4"/>
        <v>0</v>
      </c>
      <c r="I63" s="176"/>
      <c r="J63" s="176">
        <f t="shared" si="5"/>
        <v>0</v>
      </c>
      <c r="K63" s="177"/>
      <c r="L63" s="167"/>
      <c r="M63" s="167"/>
      <c r="N63" s="167"/>
      <c r="O63" s="167"/>
      <c r="P63" s="167"/>
      <c r="Q63" s="167"/>
      <c r="R63" s="167"/>
      <c r="S63" s="167"/>
      <c r="T63" s="167"/>
      <c r="U63" s="167"/>
      <c r="V63" s="167"/>
      <c r="W63" s="167">
        <f t="shared" si="2"/>
        <v>0</v>
      </c>
      <c r="X63" s="167">
        <f t="shared" si="0"/>
        <v>0</v>
      </c>
      <c r="Y63" s="168">
        <f t="shared" si="3"/>
        <v>0</v>
      </c>
      <c r="Z63" s="169" t="str">
        <f t="shared" si="1"/>
        <v>○</v>
      </c>
    </row>
    <row r="64" spans="2:26" ht="20.100000000000001" hidden="1" customHeight="1">
      <c r="B64" s="166">
        <v>56</v>
      </c>
      <c r="C64" s="178"/>
      <c r="D64" s="179"/>
      <c r="E64" s="180"/>
      <c r="F64" s="181"/>
      <c r="G64" s="174"/>
      <c r="H64" s="175">
        <f t="shared" si="4"/>
        <v>0</v>
      </c>
      <c r="I64" s="176"/>
      <c r="J64" s="176">
        <f t="shared" si="5"/>
        <v>0</v>
      </c>
      <c r="K64" s="177"/>
      <c r="L64" s="167"/>
      <c r="M64" s="167"/>
      <c r="N64" s="167"/>
      <c r="O64" s="167"/>
      <c r="P64" s="167"/>
      <c r="Q64" s="167"/>
      <c r="R64" s="167"/>
      <c r="S64" s="167"/>
      <c r="T64" s="167"/>
      <c r="U64" s="167"/>
      <c r="V64" s="167"/>
      <c r="W64" s="167">
        <f t="shared" si="2"/>
        <v>0</v>
      </c>
      <c r="X64" s="167">
        <f t="shared" si="0"/>
        <v>0</v>
      </c>
      <c r="Y64" s="168">
        <f t="shared" si="3"/>
        <v>0</v>
      </c>
      <c r="Z64" s="169" t="str">
        <f t="shared" si="1"/>
        <v>○</v>
      </c>
    </row>
    <row r="65" spans="2:26" ht="20.100000000000001" hidden="1" customHeight="1">
      <c r="B65" s="166">
        <v>57</v>
      </c>
      <c r="C65" s="178"/>
      <c r="D65" s="179"/>
      <c r="E65" s="180"/>
      <c r="F65" s="181"/>
      <c r="G65" s="174"/>
      <c r="H65" s="175">
        <f t="shared" si="4"/>
        <v>0</v>
      </c>
      <c r="I65" s="176"/>
      <c r="J65" s="176">
        <f t="shared" si="5"/>
        <v>0</v>
      </c>
      <c r="K65" s="177"/>
      <c r="L65" s="167"/>
      <c r="M65" s="167"/>
      <c r="N65" s="167"/>
      <c r="O65" s="167"/>
      <c r="P65" s="167"/>
      <c r="Q65" s="167"/>
      <c r="R65" s="167"/>
      <c r="S65" s="167"/>
      <c r="T65" s="167"/>
      <c r="U65" s="167"/>
      <c r="V65" s="167"/>
      <c r="W65" s="167">
        <f t="shared" si="2"/>
        <v>0</v>
      </c>
      <c r="X65" s="167">
        <f t="shared" si="0"/>
        <v>0</v>
      </c>
      <c r="Y65" s="168">
        <f t="shared" si="3"/>
        <v>0</v>
      </c>
      <c r="Z65" s="169" t="str">
        <f t="shared" si="1"/>
        <v>○</v>
      </c>
    </row>
    <row r="66" spans="2:26" ht="20.100000000000001" hidden="1" customHeight="1">
      <c r="B66" s="166">
        <v>58</v>
      </c>
      <c r="C66" s="178"/>
      <c r="D66" s="179"/>
      <c r="E66" s="180"/>
      <c r="F66" s="181"/>
      <c r="G66" s="174"/>
      <c r="H66" s="175">
        <f t="shared" si="4"/>
        <v>0</v>
      </c>
      <c r="I66" s="176"/>
      <c r="J66" s="176">
        <f t="shared" si="5"/>
        <v>0</v>
      </c>
      <c r="K66" s="177"/>
      <c r="L66" s="167"/>
      <c r="M66" s="167"/>
      <c r="N66" s="167"/>
      <c r="O66" s="167"/>
      <c r="P66" s="167"/>
      <c r="Q66" s="167"/>
      <c r="R66" s="167"/>
      <c r="S66" s="167"/>
      <c r="T66" s="167"/>
      <c r="U66" s="167"/>
      <c r="V66" s="167"/>
      <c r="W66" s="167">
        <f t="shared" si="2"/>
        <v>0</v>
      </c>
      <c r="X66" s="167">
        <f t="shared" si="0"/>
        <v>0</v>
      </c>
      <c r="Y66" s="168">
        <f t="shared" si="3"/>
        <v>0</v>
      </c>
      <c r="Z66" s="169" t="str">
        <f t="shared" si="1"/>
        <v>○</v>
      </c>
    </row>
    <row r="67" spans="2:26" ht="20.100000000000001" hidden="1" customHeight="1">
      <c r="B67" s="166">
        <v>59</v>
      </c>
      <c r="C67" s="178"/>
      <c r="D67" s="179"/>
      <c r="E67" s="180"/>
      <c r="F67" s="181"/>
      <c r="G67" s="174"/>
      <c r="H67" s="175">
        <f t="shared" si="4"/>
        <v>0</v>
      </c>
      <c r="I67" s="176"/>
      <c r="J67" s="176">
        <f t="shared" si="5"/>
        <v>0</v>
      </c>
      <c r="K67" s="177"/>
      <c r="L67" s="167"/>
      <c r="M67" s="167"/>
      <c r="N67" s="167"/>
      <c r="O67" s="167"/>
      <c r="P67" s="167"/>
      <c r="Q67" s="167"/>
      <c r="R67" s="167"/>
      <c r="S67" s="167"/>
      <c r="T67" s="167"/>
      <c r="U67" s="167"/>
      <c r="V67" s="167"/>
      <c r="W67" s="167">
        <f t="shared" si="2"/>
        <v>0</v>
      </c>
      <c r="X67" s="167">
        <f t="shared" si="0"/>
        <v>0</v>
      </c>
      <c r="Y67" s="168">
        <f t="shared" si="3"/>
        <v>0</v>
      </c>
      <c r="Z67" s="169" t="str">
        <f t="shared" si="1"/>
        <v>○</v>
      </c>
    </row>
    <row r="68" spans="2:26" ht="20.100000000000001" hidden="1" customHeight="1">
      <c r="B68" s="166">
        <v>60</v>
      </c>
      <c r="C68" s="178"/>
      <c r="D68" s="179"/>
      <c r="E68" s="180"/>
      <c r="F68" s="181"/>
      <c r="G68" s="174"/>
      <c r="H68" s="175">
        <f t="shared" si="4"/>
        <v>0</v>
      </c>
      <c r="I68" s="176"/>
      <c r="J68" s="176">
        <f t="shared" si="5"/>
        <v>0</v>
      </c>
      <c r="K68" s="177"/>
      <c r="L68" s="167"/>
      <c r="M68" s="167"/>
      <c r="N68" s="167"/>
      <c r="O68" s="167"/>
      <c r="P68" s="167"/>
      <c r="Q68" s="167"/>
      <c r="R68" s="167"/>
      <c r="S68" s="167"/>
      <c r="T68" s="167"/>
      <c r="U68" s="167"/>
      <c r="V68" s="167"/>
      <c r="W68" s="167">
        <f t="shared" si="2"/>
        <v>0</v>
      </c>
      <c r="X68" s="167">
        <f t="shared" si="0"/>
        <v>0</v>
      </c>
      <c r="Y68" s="168">
        <f t="shared" si="3"/>
        <v>0</v>
      </c>
      <c r="Z68" s="169" t="str">
        <f t="shared" si="1"/>
        <v>○</v>
      </c>
    </row>
    <row r="69" spans="2:26" ht="20.100000000000001" hidden="1" customHeight="1">
      <c r="B69" s="166">
        <v>61</v>
      </c>
      <c r="C69" s="178"/>
      <c r="D69" s="179"/>
      <c r="E69" s="180"/>
      <c r="F69" s="181"/>
      <c r="G69" s="174"/>
      <c r="H69" s="175">
        <f t="shared" si="4"/>
        <v>0</v>
      </c>
      <c r="I69" s="176"/>
      <c r="J69" s="176">
        <f t="shared" si="5"/>
        <v>0</v>
      </c>
      <c r="K69" s="177"/>
      <c r="L69" s="167"/>
      <c r="M69" s="167"/>
      <c r="N69" s="167"/>
      <c r="O69" s="167"/>
      <c r="P69" s="167"/>
      <c r="Q69" s="167"/>
      <c r="R69" s="167"/>
      <c r="S69" s="167"/>
      <c r="T69" s="167"/>
      <c r="U69" s="167"/>
      <c r="V69" s="167"/>
      <c r="W69" s="167">
        <f t="shared" si="2"/>
        <v>0</v>
      </c>
      <c r="X69" s="167">
        <f t="shared" si="0"/>
        <v>0</v>
      </c>
      <c r="Y69" s="168">
        <f t="shared" si="3"/>
        <v>0</v>
      </c>
      <c r="Z69" s="169" t="str">
        <f t="shared" si="1"/>
        <v>○</v>
      </c>
    </row>
    <row r="70" spans="2:26" ht="20.100000000000001" hidden="1" customHeight="1">
      <c r="B70" s="166">
        <v>62</v>
      </c>
      <c r="C70" s="178"/>
      <c r="D70" s="179"/>
      <c r="E70" s="180"/>
      <c r="F70" s="181"/>
      <c r="G70" s="174"/>
      <c r="H70" s="175">
        <f t="shared" si="4"/>
        <v>0</v>
      </c>
      <c r="I70" s="176"/>
      <c r="J70" s="176">
        <f t="shared" si="5"/>
        <v>0</v>
      </c>
      <c r="K70" s="177"/>
      <c r="L70" s="167"/>
      <c r="M70" s="167"/>
      <c r="N70" s="167"/>
      <c r="O70" s="167"/>
      <c r="P70" s="167"/>
      <c r="Q70" s="167"/>
      <c r="R70" s="167"/>
      <c r="S70" s="167"/>
      <c r="T70" s="167"/>
      <c r="U70" s="167"/>
      <c r="V70" s="167"/>
      <c r="W70" s="167">
        <f t="shared" si="2"/>
        <v>0</v>
      </c>
      <c r="X70" s="167">
        <f t="shared" si="0"/>
        <v>0</v>
      </c>
      <c r="Y70" s="168">
        <f t="shared" si="3"/>
        <v>0</v>
      </c>
      <c r="Z70" s="169" t="str">
        <f t="shared" si="1"/>
        <v>○</v>
      </c>
    </row>
    <row r="71" spans="2:26" ht="20.100000000000001" hidden="1" customHeight="1">
      <c r="B71" s="166">
        <v>63</v>
      </c>
      <c r="C71" s="178"/>
      <c r="D71" s="179"/>
      <c r="E71" s="180"/>
      <c r="F71" s="181"/>
      <c r="G71" s="174"/>
      <c r="H71" s="175">
        <f t="shared" si="4"/>
        <v>0</v>
      </c>
      <c r="I71" s="176"/>
      <c r="J71" s="176">
        <f t="shared" si="5"/>
        <v>0</v>
      </c>
      <c r="K71" s="177"/>
      <c r="L71" s="167"/>
      <c r="M71" s="167"/>
      <c r="N71" s="167"/>
      <c r="O71" s="167"/>
      <c r="P71" s="167"/>
      <c r="Q71" s="167"/>
      <c r="R71" s="167"/>
      <c r="S71" s="167"/>
      <c r="T71" s="167"/>
      <c r="U71" s="167"/>
      <c r="V71" s="167"/>
      <c r="W71" s="167">
        <f t="shared" si="2"/>
        <v>0</v>
      </c>
      <c r="X71" s="167">
        <f t="shared" si="0"/>
        <v>0</v>
      </c>
      <c r="Y71" s="168">
        <f t="shared" si="3"/>
        <v>0</v>
      </c>
      <c r="Z71" s="169" t="str">
        <f t="shared" si="1"/>
        <v>○</v>
      </c>
    </row>
    <row r="72" spans="2:26" ht="20.100000000000001" hidden="1" customHeight="1">
      <c r="B72" s="166">
        <v>64</v>
      </c>
      <c r="C72" s="178"/>
      <c r="D72" s="179"/>
      <c r="E72" s="180"/>
      <c r="F72" s="181"/>
      <c r="G72" s="174"/>
      <c r="H72" s="175">
        <f t="shared" si="4"/>
        <v>0</v>
      </c>
      <c r="I72" s="176"/>
      <c r="J72" s="176">
        <f t="shared" si="5"/>
        <v>0</v>
      </c>
      <c r="K72" s="177"/>
      <c r="L72" s="167"/>
      <c r="M72" s="167"/>
      <c r="N72" s="167"/>
      <c r="O72" s="167"/>
      <c r="P72" s="167"/>
      <c r="Q72" s="167"/>
      <c r="R72" s="167"/>
      <c r="S72" s="167"/>
      <c r="T72" s="167"/>
      <c r="U72" s="167"/>
      <c r="V72" s="167"/>
      <c r="W72" s="167">
        <f t="shared" si="2"/>
        <v>0</v>
      </c>
      <c r="X72" s="167">
        <f t="shared" si="0"/>
        <v>0</v>
      </c>
      <c r="Y72" s="168">
        <f t="shared" si="3"/>
        <v>0</v>
      </c>
      <c r="Z72" s="169" t="str">
        <f t="shared" si="1"/>
        <v>○</v>
      </c>
    </row>
    <row r="73" spans="2:26" ht="20.100000000000001" hidden="1" customHeight="1">
      <c r="B73" s="166">
        <v>65</v>
      </c>
      <c r="C73" s="178"/>
      <c r="D73" s="179"/>
      <c r="E73" s="180"/>
      <c r="F73" s="181"/>
      <c r="G73" s="174"/>
      <c r="H73" s="175">
        <f t="shared" si="4"/>
        <v>0</v>
      </c>
      <c r="I73" s="176"/>
      <c r="J73" s="176">
        <f t="shared" si="5"/>
        <v>0</v>
      </c>
      <c r="K73" s="177"/>
      <c r="L73" s="167"/>
      <c r="M73" s="167"/>
      <c r="N73" s="167"/>
      <c r="O73" s="167"/>
      <c r="P73" s="167"/>
      <c r="Q73" s="167"/>
      <c r="R73" s="167"/>
      <c r="S73" s="167"/>
      <c r="T73" s="167"/>
      <c r="U73" s="167"/>
      <c r="V73" s="167"/>
      <c r="W73" s="167">
        <f t="shared" si="2"/>
        <v>0</v>
      </c>
      <c r="X73" s="167">
        <f t="shared" ref="X73:X118" si="6">IF(W73="","",J73-W73)</f>
        <v>0</v>
      </c>
      <c r="Y73" s="168">
        <f t="shared" si="3"/>
        <v>0</v>
      </c>
      <c r="Z73" s="169" t="str">
        <f t="shared" ref="Z73:Z119" si="7">IF(J73=Y73,"○","×")</f>
        <v>○</v>
      </c>
    </row>
    <row r="74" spans="2:26" ht="20.100000000000001" hidden="1" customHeight="1">
      <c r="B74" s="166">
        <v>66</v>
      </c>
      <c r="C74" s="178"/>
      <c r="D74" s="179"/>
      <c r="E74" s="180"/>
      <c r="F74" s="181"/>
      <c r="G74" s="174"/>
      <c r="H74" s="175">
        <f t="shared" si="4"/>
        <v>0</v>
      </c>
      <c r="I74" s="176"/>
      <c r="J74" s="176">
        <f t="shared" si="5"/>
        <v>0</v>
      </c>
      <c r="K74" s="177"/>
      <c r="L74" s="167"/>
      <c r="M74" s="167"/>
      <c r="N74" s="167"/>
      <c r="O74" s="167"/>
      <c r="P74" s="167"/>
      <c r="Q74" s="167"/>
      <c r="R74" s="167"/>
      <c r="S74" s="167"/>
      <c r="T74" s="167"/>
      <c r="U74" s="167"/>
      <c r="V74" s="167"/>
      <c r="W74" s="167">
        <f t="shared" ref="W74:W118" si="8">SUM(L74:V74)</f>
        <v>0</v>
      </c>
      <c r="X74" s="167">
        <f t="shared" si="6"/>
        <v>0</v>
      </c>
      <c r="Y74" s="168">
        <f t="shared" ref="Y74:Y118" si="9">SUM(W74,X74)</f>
        <v>0</v>
      </c>
      <c r="Z74" s="169" t="str">
        <f t="shared" si="7"/>
        <v>○</v>
      </c>
    </row>
    <row r="75" spans="2:26" ht="20.100000000000001" hidden="1" customHeight="1">
      <c r="B75" s="166">
        <v>67</v>
      </c>
      <c r="C75" s="178"/>
      <c r="D75" s="179"/>
      <c r="E75" s="180"/>
      <c r="F75" s="181"/>
      <c r="G75" s="174"/>
      <c r="H75" s="175">
        <f t="shared" si="4"/>
        <v>0</v>
      </c>
      <c r="I75" s="176"/>
      <c r="J75" s="176">
        <f t="shared" si="5"/>
        <v>0</v>
      </c>
      <c r="K75" s="177"/>
      <c r="L75" s="167"/>
      <c r="M75" s="167"/>
      <c r="N75" s="167"/>
      <c r="O75" s="167"/>
      <c r="P75" s="167"/>
      <c r="Q75" s="167"/>
      <c r="R75" s="167"/>
      <c r="S75" s="167"/>
      <c r="T75" s="167"/>
      <c r="U75" s="167"/>
      <c r="V75" s="167"/>
      <c r="W75" s="167">
        <f t="shared" si="8"/>
        <v>0</v>
      </c>
      <c r="X75" s="167">
        <f t="shared" si="6"/>
        <v>0</v>
      </c>
      <c r="Y75" s="168">
        <f t="shared" si="9"/>
        <v>0</v>
      </c>
      <c r="Z75" s="169" t="str">
        <f t="shared" si="7"/>
        <v>○</v>
      </c>
    </row>
    <row r="76" spans="2:26" ht="20.100000000000001" hidden="1" customHeight="1">
      <c r="B76" s="166">
        <v>68</v>
      </c>
      <c r="C76" s="178"/>
      <c r="D76" s="179"/>
      <c r="E76" s="180"/>
      <c r="F76" s="181"/>
      <c r="G76" s="174"/>
      <c r="H76" s="175">
        <f t="shared" si="4"/>
        <v>0</v>
      </c>
      <c r="I76" s="176"/>
      <c r="J76" s="176">
        <f t="shared" si="5"/>
        <v>0</v>
      </c>
      <c r="K76" s="177"/>
      <c r="L76" s="167"/>
      <c r="M76" s="167"/>
      <c r="N76" s="167"/>
      <c r="O76" s="167"/>
      <c r="P76" s="167"/>
      <c r="Q76" s="167"/>
      <c r="R76" s="167"/>
      <c r="S76" s="167"/>
      <c r="T76" s="167"/>
      <c r="U76" s="167"/>
      <c r="V76" s="167"/>
      <c r="W76" s="167">
        <f t="shared" si="8"/>
        <v>0</v>
      </c>
      <c r="X76" s="167">
        <f t="shared" si="6"/>
        <v>0</v>
      </c>
      <c r="Y76" s="168">
        <f t="shared" si="9"/>
        <v>0</v>
      </c>
      <c r="Z76" s="169" t="str">
        <f t="shared" si="7"/>
        <v>○</v>
      </c>
    </row>
    <row r="77" spans="2:26" ht="20.100000000000001" hidden="1" customHeight="1">
      <c r="B77" s="166">
        <v>69</v>
      </c>
      <c r="C77" s="178"/>
      <c r="D77" s="179"/>
      <c r="E77" s="180"/>
      <c r="F77" s="181"/>
      <c r="G77" s="174"/>
      <c r="H77" s="175">
        <f t="shared" si="4"/>
        <v>0</v>
      </c>
      <c r="I77" s="176"/>
      <c r="J77" s="176">
        <f t="shared" si="5"/>
        <v>0</v>
      </c>
      <c r="K77" s="177"/>
      <c r="L77" s="167"/>
      <c r="M77" s="167"/>
      <c r="N77" s="167"/>
      <c r="O77" s="167"/>
      <c r="P77" s="167"/>
      <c r="Q77" s="167"/>
      <c r="R77" s="167"/>
      <c r="S77" s="167"/>
      <c r="T77" s="167"/>
      <c r="U77" s="167"/>
      <c r="V77" s="167"/>
      <c r="W77" s="167">
        <f t="shared" si="8"/>
        <v>0</v>
      </c>
      <c r="X77" s="167">
        <f t="shared" si="6"/>
        <v>0</v>
      </c>
      <c r="Y77" s="168">
        <f t="shared" si="9"/>
        <v>0</v>
      </c>
      <c r="Z77" s="169" t="str">
        <f t="shared" si="7"/>
        <v>○</v>
      </c>
    </row>
    <row r="78" spans="2:26" ht="20.100000000000001" hidden="1" customHeight="1">
      <c r="B78" s="166">
        <v>70</v>
      </c>
      <c r="C78" s="178"/>
      <c r="D78" s="179"/>
      <c r="E78" s="180"/>
      <c r="F78" s="181"/>
      <c r="G78" s="174"/>
      <c r="H78" s="175">
        <f t="shared" si="4"/>
        <v>0</v>
      </c>
      <c r="I78" s="176"/>
      <c r="J78" s="176">
        <f t="shared" si="5"/>
        <v>0</v>
      </c>
      <c r="K78" s="177"/>
      <c r="L78" s="167"/>
      <c r="M78" s="167"/>
      <c r="N78" s="167"/>
      <c r="O78" s="167"/>
      <c r="P78" s="167"/>
      <c r="Q78" s="167"/>
      <c r="R78" s="167"/>
      <c r="S78" s="167"/>
      <c r="T78" s="167"/>
      <c r="U78" s="167"/>
      <c r="V78" s="167"/>
      <c r="W78" s="167">
        <f t="shared" si="8"/>
        <v>0</v>
      </c>
      <c r="X78" s="167">
        <f t="shared" si="6"/>
        <v>0</v>
      </c>
      <c r="Y78" s="168">
        <f t="shared" si="9"/>
        <v>0</v>
      </c>
      <c r="Z78" s="169" t="str">
        <f t="shared" si="7"/>
        <v>○</v>
      </c>
    </row>
    <row r="79" spans="2:26" ht="20.100000000000001" hidden="1" customHeight="1">
      <c r="B79" s="166">
        <v>71</v>
      </c>
      <c r="C79" s="178"/>
      <c r="D79" s="179"/>
      <c r="E79" s="180"/>
      <c r="F79" s="181"/>
      <c r="G79" s="174"/>
      <c r="H79" s="175">
        <f t="shared" si="4"/>
        <v>0</v>
      </c>
      <c r="I79" s="176"/>
      <c r="J79" s="176">
        <f t="shared" si="5"/>
        <v>0</v>
      </c>
      <c r="K79" s="177"/>
      <c r="L79" s="167"/>
      <c r="M79" s="167"/>
      <c r="N79" s="167"/>
      <c r="O79" s="167"/>
      <c r="P79" s="167"/>
      <c r="Q79" s="167"/>
      <c r="R79" s="167"/>
      <c r="S79" s="167"/>
      <c r="T79" s="167"/>
      <c r="U79" s="167"/>
      <c r="V79" s="167"/>
      <c r="W79" s="167">
        <f t="shared" si="8"/>
        <v>0</v>
      </c>
      <c r="X79" s="167">
        <f t="shared" si="6"/>
        <v>0</v>
      </c>
      <c r="Y79" s="168">
        <f t="shared" si="9"/>
        <v>0</v>
      </c>
      <c r="Z79" s="169" t="str">
        <f t="shared" si="7"/>
        <v>○</v>
      </c>
    </row>
    <row r="80" spans="2:26" ht="20.100000000000001" hidden="1" customHeight="1">
      <c r="B80" s="166">
        <v>72</v>
      </c>
      <c r="C80" s="178"/>
      <c r="D80" s="179"/>
      <c r="E80" s="180"/>
      <c r="F80" s="181"/>
      <c r="G80" s="174"/>
      <c r="H80" s="175">
        <f t="shared" ref="H80:H111" si="10">E80*G80</f>
        <v>0</v>
      </c>
      <c r="I80" s="176"/>
      <c r="J80" s="176">
        <f t="shared" ref="J80:J111" si="11">SUM(H80:I80)</f>
        <v>0</v>
      </c>
      <c r="K80" s="177"/>
      <c r="L80" s="167"/>
      <c r="M80" s="167"/>
      <c r="N80" s="167"/>
      <c r="O80" s="167"/>
      <c r="P80" s="167"/>
      <c r="Q80" s="167"/>
      <c r="R80" s="167"/>
      <c r="S80" s="167"/>
      <c r="T80" s="167"/>
      <c r="U80" s="167"/>
      <c r="V80" s="167"/>
      <c r="W80" s="167">
        <f t="shared" si="8"/>
        <v>0</v>
      </c>
      <c r="X80" s="167">
        <f t="shared" si="6"/>
        <v>0</v>
      </c>
      <c r="Y80" s="168">
        <f t="shared" si="9"/>
        <v>0</v>
      </c>
      <c r="Z80" s="169" t="str">
        <f t="shared" si="7"/>
        <v>○</v>
      </c>
    </row>
    <row r="81" spans="2:26" ht="20.100000000000001" hidden="1" customHeight="1">
      <c r="B81" s="166">
        <v>73</v>
      </c>
      <c r="C81" s="178"/>
      <c r="D81" s="179"/>
      <c r="E81" s="180"/>
      <c r="F81" s="181"/>
      <c r="G81" s="174"/>
      <c r="H81" s="175">
        <f t="shared" si="10"/>
        <v>0</v>
      </c>
      <c r="I81" s="176"/>
      <c r="J81" s="176">
        <f t="shared" si="11"/>
        <v>0</v>
      </c>
      <c r="K81" s="177"/>
      <c r="L81" s="167"/>
      <c r="M81" s="167"/>
      <c r="N81" s="167"/>
      <c r="O81" s="167"/>
      <c r="P81" s="167"/>
      <c r="Q81" s="167"/>
      <c r="R81" s="167"/>
      <c r="S81" s="167"/>
      <c r="T81" s="167"/>
      <c r="U81" s="167"/>
      <c r="V81" s="167"/>
      <c r="W81" s="167">
        <f t="shared" si="8"/>
        <v>0</v>
      </c>
      <c r="X81" s="167">
        <f t="shared" si="6"/>
        <v>0</v>
      </c>
      <c r="Y81" s="168">
        <f t="shared" si="9"/>
        <v>0</v>
      </c>
      <c r="Z81" s="169" t="str">
        <f t="shared" si="7"/>
        <v>○</v>
      </c>
    </row>
    <row r="82" spans="2:26" ht="20.100000000000001" hidden="1" customHeight="1">
      <c r="B82" s="166">
        <v>74</v>
      </c>
      <c r="C82" s="178"/>
      <c r="D82" s="179"/>
      <c r="E82" s="180"/>
      <c r="F82" s="181"/>
      <c r="G82" s="174"/>
      <c r="H82" s="175">
        <f t="shared" si="10"/>
        <v>0</v>
      </c>
      <c r="I82" s="176"/>
      <c r="J82" s="176">
        <f t="shared" si="11"/>
        <v>0</v>
      </c>
      <c r="K82" s="177"/>
      <c r="L82" s="167"/>
      <c r="M82" s="167"/>
      <c r="N82" s="167"/>
      <c r="O82" s="167"/>
      <c r="P82" s="167"/>
      <c r="Q82" s="167"/>
      <c r="R82" s="167"/>
      <c r="S82" s="167"/>
      <c r="T82" s="167"/>
      <c r="U82" s="167"/>
      <c r="V82" s="167"/>
      <c r="W82" s="167">
        <f t="shared" si="8"/>
        <v>0</v>
      </c>
      <c r="X82" s="167">
        <f t="shared" si="6"/>
        <v>0</v>
      </c>
      <c r="Y82" s="168">
        <f t="shared" si="9"/>
        <v>0</v>
      </c>
      <c r="Z82" s="169" t="str">
        <f t="shared" si="7"/>
        <v>○</v>
      </c>
    </row>
    <row r="83" spans="2:26" ht="20.100000000000001" hidden="1" customHeight="1">
      <c r="B83" s="166">
        <v>75</v>
      </c>
      <c r="C83" s="178"/>
      <c r="D83" s="179"/>
      <c r="E83" s="180"/>
      <c r="F83" s="181"/>
      <c r="G83" s="174"/>
      <c r="H83" s="175">
        <f t="shared" si="10"/>
        <v>0</v>
      </c>
      <c r="I83" s="176"/>
      <c r="J83" s="176">
        <f t="shared" si="11"/>
        <v>0</v>
      </c>
      <c r="K83" s="177"/>
      <c r="L83" s="167"/>
      <c r="M83" s="167"/>
      <c r="N83" s="167"/>
      <c r="O83" s="167"/>
      <c r="P83" s="167"/>
      <c r="Q83" s="167"/>
      <c r="R83" s="167"/>
      <c r="S83" s="167"/>
      <c r="T83" s="167"/>
      <c r="U83" s="167"/>
      <c r="V83" s="167"/>
      <c r="W83" s="167">
        <f t="shared" si="8"/>
        <v>0</v>
      </c>
      <c r="X83" s="167">
        <f t="shared" si="6"/>
        <v>0</v>
      </c>
      <c r="Y83" s="168">
        <f t="shared" si="9"/>
        <v>0</v>
      </c>
      <c r="Z83" s="169" t="str">
        <f t="shared" si="7"/>
        <v>○</v>
      </c>
    </row>
    <row r="84" spans="2:26" ht="20.100000000000001" hidden="1" customHeight="1">
      <c r="B84" s="166">
        <v>76</v>
      </c>
      <c r="C84" s="178"/>
      <c r="D84" s="179"/>
      <c r="E84" s="180"/>
      <c r="F84" s="181"/>
      <c r="G84" s="174"/>
      <c r="H84" s="175">
        <f t="shared" si="10"/>
        <v>0</v>
      </c>
      <c r="I84" s="176"/>
      <c r="J84" s="176">
        <f t="shared" si="11"/>
        <v>0</v>
      </c>
      <c r="K84" s="177"/>
      <c r="L84" s="167"/>
      <c r="M84" s="167"/>
      <c r="N84" s="167"/>
      <c r="O84" s="167"/>
      <c r="P84" s="167"/>
      <c r="Q84" s="167"/>
      <c r="R84" s="167"/>
      <c r="S84" s="167"/>
      <c r="T84" s="167"/>
      <c r="U84" s="167"/>
      <c r="V84" s="167"/>
      <c r="W84" s="167">
        <f t="shared" si="8"/>
        <v>0</v>
      </c>
      <c r="X84" s="167">
        <f t="shared" si="6"/>
        <v>0</v>
      </c>
      <c r="Y84" s="168">
        <f t="shared" si="9"/>
        <v>0</v>
      </c>
      <c r="Z84" s="169" t="str">
        <f t="shared" si="7"/>
        <v>○</v>
      </c>
    </row>
    <row r="85" spans="2:26" ht="20.100000000000001" hidden="1" customHeight="1">
      <c r="B85" s="166">
        <v>77</v>
      </c>
      <c r="C85" s="178"/>
      <c r="D85" s="179"/>
      <c r="E85" s="180"/>
      <c r="F85" s="181"/>
      <c r="G85" s="174"/>
      <c r="H85" s="175">
        <f t="shared" si="10"/>
        <v>0</v>
      </c>
      <c r="I85" s="176"/>
      <c r="J85" s="176">
        <f t="shared" si="11"/>
        <v>0</v>
      </c>
      <c r="K85" s="177"/>
      <c r="L85" s="167"/>
      <c r="M85" s="167"/>
      <c r="N85" s="167"/>
      <c r="O85" s="167"/>
      <c r="P85" s="167"/>
      <c r="Q85" s="167"/>
      <c r="R85" s="167"/>
      <c r="S85" s="167"/>
      <c r="T85" s="167"/>
      <c r="U85" s="167"/>
      <c r="V85" s="167"/>
      <c r="W85" s="167">
        <f t="shared" si="8"/>
        <v>0</v>
      </c>
      <c r="X85" s="167">
        <f t="shared" si="6"/>
        <v>0</v>
      </c>
      <c r="Y85" s="168">
        <f t="shared" si="9"/>
        <v>0</v>
      </c>
      <c r="Z85" s="169" t="str">
        <f t="shared" si="7"/>
        <v>○</v>
      </c>
    </row>
    <row r="86" spans="2:26" ht="20.100000000000001" hidden="1" customHeight="1">
      <c r="B86" s="166">
        <v>78</v>
      </c>
      <c r="C86" s="178"/>
      <c r="D86" s="179"/>
      <c r="E86" s="180"/>
      <c r="F86" s="181"/>
      <c r="G86" s="174"/>
      <c r="H86" s="175">
        <f t="shared" si="10"/>
        <v>0</v>
      </c>
      <c r="I86" s="176"/>
      <c r="J86" s="176">
        <f t="shared" si="11"/>
        <v>0</v>
      </c>
      <c r="K86" s="177"/>
      <c r="L86" s="167"/>
      <c r="M86" s="167"/>
      <c r="N86" s="167"/>
      <c r="O86" s="167"/>
      <c r="P86" s="167"/>
      <c r="Q86" s="167"/>
      <c r="R86" s="167"/>
      <c r="S86" s="167"/>
      <c r="T86" s="167"/>
      <c r="U86" s="167"/>
      <c r="V86" s="167"/>
      <c r="W86" s="167">
        <f t="shared" si="8"/>
        <v>0</v>
      </c>
      <c r="X86" s="167">
        <f t="shared" si="6"/>
        <v>0</v>
      </c>
      <c r="Y86" s="168">
        <f t="shared" si="9"/>
        <v>0</v>
      </c>
      <c r="Z86" s="169" t="str">
        <f t="shared" si="7"/>
        <v>○</v>
      </c>
    </row>
    <row r="87" spans="2:26" ht="20.100000000000001" hidden="1" customHeight="1">
      <c r="B87" s="166">
        <v>79</v>
      </c>
      <c r="C87" s="178"/>
      <c r="D87" s="179"/>
      <c r="E87" s="180"/>
      <c r="F87" s="181"/>
      <c r="G87" s="174"/>
      <c r="H87" s="175">
        <f t="shared" si="10"/>
        <v>0</v>
      </c>
      <c r="I87" s="176"/>
      <c r="J87" s="176">
        <f t="shared" si="11"/>
        <v>0</v>
      </c>
      <c r="K87" s="177"/>
      <c r="L87" s="167"/>
      <c r="M87" s="167"/>
      <c r="N87" s="167"/>
      <c r="O87" s="167"/>
      <c r="P87" s="167"/>
      <c r="Q87" s="167"/>
      <c r="R87" s="167"/>
      <c r="S87" s="167"/>
      <c r="T87" s="167"/>
      <c r="U87" s="167"/>
      <c r="V87" s="167"/>
      <c r="W87" s="167">
        <f t="shared" si="8"/>
        <v>0</v>
      </c>
      <c r="X87" s="167">
        <f t="shared" si="6"/>
        <v>0</v>
      </c>
      <c r="Y87" s="168">
        <f t="shared" si="9"/>
        <v>0</v>
      </c>
      <c r="Z87" s="169" t="str">
        <f t="shared" si="7"/>
        <v>○</v>
      </c>
    </row>
    <row r="88" spans="2:26" ht="20.100000000000001" hidden="1" customHeight="1">
      <c r="B88" s="166">
        <v>80</v>
      </c>
      <c r="C88" s="178"/>
      <c r="D88" s="179"/>
      <c r="E88" s="180"/>
      <c r="F88" s="181"/>
      <c r="G88" s="174"/>
      <c r="H88" s="175">
        <f t="shared" si="10"/>
        <v>0</v>
      </c>
      <c r="I88" s="176"/>
      <c r="J88" s="176">
        <f t="shared" si="11"/>
        <v>0</v>
      </c>
      <c r="K88" s="177"/>
      <c r="L88" s="167"/>
      <c r="M88" s="167"/>
      <c r="N88" s="167"/>
      <c r="O88" s="167"/>
      <c r="P88" s="167"/>
      <c r="Q88" s="167"/>
      <c r="R88" s="167"/>
      <c r="S88" s="167"/>
      <c r="T88" s="167"/>
      <c r="U88" s="167"/>
      <c r="V88" s="167"/>
      <c r="W88" s="167">
        <f t="shared" si="8"/>
        <v>0</v>
      </c>
      <c r="X88" s="167">
        <f t="shared" si="6"/>
        <v>0</v>
      </c>
      <c r="Y88" s="168">
        <f t="shared" si="9"/>
        <v>0</v>
      </c>
      <c r="Z88" s="169" t="str">
        <f t="shared" si="7"/>
        <v>○</v>
      </c>
    </row>
    <row r="89" spans="2:26" ht="20.100000000000001" hidden="1" customHeight="1">
      <c r="B89" s="166">
        <v>81</v>
      </c>
      <c r="C89" s="178"/>
      <c r="D89" s="179"/>
      <c r="E89" s="180"/>
      <c r="F89" s="181"/>
      <c r="G89" s="174"/>
      <c r="H89" s="175">
        <f t="shared" si="10"/>
        <v>0</v>
      </c>
      <c r="I89" s="176"/>
      <c r="J89" s="176">
        <f t="shared" si="11"/>
        <v>0</v>
      </c>
      <c r="K89" s="177"/>
      <c r="L89" s="167"/>
      <c r="M89" s="167"/>
      <c r="N89" s="167"/>
      <c r="O89" s="167"/>
      <c r="P89" s="167"/>
      <c r="Q89" s="167"/>
      <c r="R89" s="167"/>
      <c r="S89" s="167"/>
      <c r="T89" s="167"/>
      <c r="U89" s="167"/>
      <c r="V89" s="167"/>
      <c r="W89" s="167">
        <f t="shared" si="8"/>
        <v>0</v>
      </c>
      <c r="X89" s="167">
        <f t="shared" si="6"/>
        <v>0</v>
      </c>
      <c r="Y89" s="168">
        <f t="shared" si="9"/>
        <v>0</v>
      </c>
      <c r="Z89" s="169" t="str">
        <f t="shared" si="7"/>
        <v>○</v>
      </c>
    </row>
    <row r="90" spans="2:26" ht="20.100000000000001" hidden="1" customHeight="1">
      <c r="B90" s="166">
        <v>82</v>
      </c>
      <c r="C90" s="178"/>
      <c r="D90" s="179"/>
      <c r="E90" s="180"/>
      <c r="F90" s="181"/>
      <c r="G90" s="174"/>
      <c r="H90" s="175">
        <f t="shared" si="10"/>
        <v>0</v>
      </c>
      <c r="I90" s="176"/>
      <c r="J90" s="176">
        <f t="shared" si="11"/>
        <v>0</v>
      </c>
      <c r="K90" s="177"/>
      <c r="L90" s="167"/>
      <c r="M90" s="167"/>
      <c r="N90" s="167"/>
      <c r="O90" s="167"/>
      <c r="P90" s="167"/>
      <c r="Q90" s="167"/>
      <c r="R90" s="167"/>
      <c r="S90" s="167"/>
      <c r="T90" s="167"/>
      <c r="U90" s="167"/>
      <c r="V90" s="167"/>
      <c r="W90" s="167">
        <f t="shared" si="8"/>
        <v>0</v>
      </c>
      <c r="X90" s="167">
        <f t="shared" si="6"/>
        <v>0</v>
      </c>
      <c r="Y90" s="168">
        <f t="shared" si="9"/>
        <v>0</v>
      </c>
      <c r="Z90" s="169" t="str">
        <f t="shared" si="7"/>
        <v>○</v>
      </c>
    </row>
    <row r="91" spans="2:26" ht="20.100000000000001" hidden="1" customHeight="1">
      <c r="B91" s="166">
        <v>83</v>
      </c>
      <c r="C91" s="178"/>
      <c r="D91" s="179"/>
      <c r="E91" s="180"/>
      <c r="F91" s="181"/>
      <c r="G91" s="174"/>
      <c r="H91" s="175">
        <f t="shared" si="10"/>
        <v>0</v>
      </c>
      <c r="I91" s="176"/>
      <c r="J91" s="176">
        <f t="shared" si="11"/>
        <v>0</v>
      </c>
      <c r="K91" s="177"/>
      <c r="L91" s="167"/>
      <c r="M91" s="167"/>
      <c r="N91" s="167"/>
      <c r="O91" s="167"/>
      <c r="P91" s="167"/>
      <c r="Q91" s="167"/>
      <c r="R91" s="167"/>
      <c r="S91" s="167"/>
      <c r="T91" s="167"/>
      <c r="U91" s="167"/>
      <c r="V91" s="167"/>
      <c r="W91" s="167">
        <f t="shared" si="8"/>
        <v>0</v>
      </c>
      <c r="X91" s="167">
        <f t="shared" si="6"/>
        <v>0</v>
      </c>
      <c r="Y91" s="168">
        <f t="shared" si="9"/>
        <v>0</v>
      </c>
      <c r="Z91" s="169" t="str">
        <f t="shared" si="7"/>
        <v>○</v>
      </c>
    </row>
    <row r="92" spans="2:26" ht="20.100000000000001" hidden="1" customHeight="1">
      <c r="B92" s="166">
        <v>84</v>
      </c>
      <c r="C92" s="178"/>
      <c r="D92" s="179"/>
      <c r="E92" s="180"/>
      <c r="F92" s="181"/>
      <c r="G92" s="174"/>
      <c r="H92" s="175">
        <f t="shared" si="10"/>
        <v>0</v>
      </c>
      <c r="I92" s="176"/>
      <c r="J92" s="176">
        <f t="shared" si="11"/>
        <v>0</v>
      </c>
      <c r="K92" s="177"/>
      <c r="L92" s="167"/>
      <c r="M92" s="167"/>
      <c r="N92" s="167"/>
      <c r="O92" s="167"/>
      <c r="P92" s="167"/>
      <c r="Q92" s="167"/>
      <c r="R92" s="167"/>
      <c r="S92" s="167"/>
      <c r="T92" s="167"/>
      <c r="U92" s="167"/>
      <c r="V92" s="167"/>
      <c r="W92" s="167">
        <f t="shared" si="8"/>
        <v>0</v>
      </c>
      <c r="X92" s="167">
        <f t="shared" si="6"/>
        <v>0</v>
      </c>
      <c r="Y92" s="168">
        <f t="shared" si="9"/>
        <v>0</v>
      </c>
      <c r="Z92" s="169" t="str">
        <f t="shared" si="7"/>
        <v>○</v>
      </c>
    </row>
    <row r="93" spans="2:26" ht="20.100000000000001" hidden="1" customHeight="1">
      <c r="B93" s="166">
        <v>85</v>
      </c>
      <c r="C93" s="178"/>
      <c r="D93" s="179"/>
      <c r="E93" s="180"/>
      <c r="F93" s="181"/>
      <c r="G93" s="174"/>
      <c r="H93" s="175">
        <f t="shared" si="10"/>
        <v>0</v>
      </c>
      <c r="I93" s="176"/>
      <c r="J93" s="176">
        <f t="shared" si="11"/>
        <v>0</v>
      </c>
      <c r="K93" s="177"/>
      <c r="L93" s="167"/>
      <c r="M93" s="167"/>
      <c r="N93" s="167"/>
      <c r="O93" s="167"/>
      <c r="P93" s="167"/>
      <c r="Q93" s="167"/>
      <c r="R93" s="167"/>
      <c r="S93" s="167"/>
      <c r="T93" s="167"/>
      <c r="U93" s="167"/>
      <c r="V93" s="167"/>
      <c r="W93" s="167">
        <f t="shared" si="8"/>
        <v>0</v>
      </c>
      <c r="X93" s="167">
        <f t="shared" si="6"/>
        <v>0</v>
      </c>
      <c r="Y93" s="168">
        <f t="shared" si="9"/>
        <v>0</v>
      </c>
      <c r="Z93" s="169" t="str">
        <f t="shared" si="7"/>
        <v>○</v>
      </c>
    </row>
    <row r="94" spans="2:26" ht="20.100000000000001" hidden="1" customHeight="1">
      <c r="B94" s="166">
        <v>86</v>
      </c>
      <c r="C94" s="178"/>
      <c r="D94" s="179"/>
      <c r="E94" s="180"/>
      <c r="F94" s="181"/>
      <c r="G94" s="174"/>
      <c r="H94" s="175">
        <f t="shared" si="10"/>
        <v>0</v>
      </c>
      <c r="I94" s="176"/>
      <c r="J94" s="176">
        <f t="shared" si="11"/>
        <v>0</v>
      </c>
      <c r="K94" s="177"/>
      <c r="L94" s="167"/>
      <c r="M94" s="167"/>
      <c r="N94" s="167"/>
      <c r="O94" s="167"/>
      <c r="P94" s="167"/>
      <c r="Q94" s="167"/>
      <c r="R94" s="167"/>
      <c r="S94" s="167"/>
      <c r="T94" s="167"/>
      <c r="U94" s="167"/>
      <c r="V94" s="167"/>
      <c r="W94" s="167">
        <f t="shared" si="8"/>
        <v>0</v>
      </c>
      <c r="X94" s="167">
        <f t="shared" si="6"/>
        <v>0</v>
      </c>
      <c r="Y94" s="168">
        <f t="shared" si="9"/>
        <v>0</v>
      </c>
      <c r="Z94" s="169" t="str">
        <f t="shared" si="7"/>
        <v>○</v>
      </c>
    </row>
    <row r="95" spans="2:26" ht="20.100000000000001" hidden="1" customHeight="1">
      <c r="B95" s="166">
        <v>87</v>
      </c>
      <c r="C95" s="178"/>
      <c r="D95" s="179"/>
      <c r="E95" s="180"/>
      <c r="F95" s="181"/>
      <c r="G95" s="174"/>
      <c r="H95" s="175">
        <f t="shared" si="10"/>
        <v>0</v>
      </c>
      <c r="I95" s="176"/>
      <c r="J95" s="176">
        <f t="shared" si="11"/>
        <v>0</v>
      </c>
      <c r="K95" s="177"/>
      <c r="L95" s="167"/>
      <c r="M95" s="167"/>
      <c r="N95" s="167"/>
      <c r="O95" s="167"/>
      <c r="P95" s="167"/>
      <c r="Q95" s="167"/>
      <c r="R95" s="167"/>
      <c r="S95" s="167"/>
      <c r="T95" s="167"/>
      <c r="U95" s="167"/>
      <c r="V95" s="167"/>
      <c r="W95" s="167">
        <f t="shared" si="8"/>
        <v>0</v>
      </c>
      <c r="X95" s="167">
        <f t="shared" si="6"/>
        <v>0</v>
      </c>
      <c r="Y95" s="168">
        <f t="shared" si="9"/>
        <v>0</v>
      </c>
      <c r="Z95" s="169" t="str">
        <f t="shared" si="7"/>
        <v>○</v>
      </c>
    </row>
    <row r="96" spans="2:26" ht="20.100000000000001" hidden="1" customHeight="1">
      <c r="B96" s="166">
        <v>88</v>
      </c>
      <c r="C96" s="178"/>
      <c r="D96" s="179"/>
      <c r="E96" s="180"/>
      <c r="F96" s="181"/>
      <c r="G96" s="174"/>
      <c r="H96" s="175">
        <f t="shared" si="10"/>
        <v>0</v>
      </c>
      <c r="I96" s="176"/>
      <c r="J96" s="176">
        <f t="shared" si="11"/>
        <v>0</v>
      </c>
      <c r="K96" s="177"/>
      <c r="L96" s="167"/>
      <c r="M96" s="167"/>
      <c r="N96" s="167"/>
      <c r="O96" s="167"/>
      <c r="P96" s="167"/>
      <c r="Q96" s="167"/>
      <c r="R96" s="167"/>
      <c r="S96" s="167"/>
      <c r="T96" s="167"/>
      <c r="U96" s="167"/>
      <c r="V96" s="167"/>
      <c r="W96" s="167">
        <f t="shared" si="8"/>
        <v>0</v>
      </c>
      <c r="X96" s="167">
        <f t="shared" si="6"/>
        <v>0</v>
      </c>
      <c r="Y96" s="168">
        <f t="shared" si="9"/>
        <v>0</v>
      </c>
      <c r="Z96" s="169" t="str">
        <f t="shared" si="7"/>
        <v>○</v>
      </c>
    </row>
    <row r="97" spans="2:26" ht="20.100000000000001" hidden="1" customHeight="1">
      <c r="B97" s="166">
        <v>89</v>
      </c>
      <c r="C97" s="178"/>
      <c r="D97" s="179"/>
      <c r="E97" s="180"/>
      <c r="F97" s="181"/>
      <c r="G97" s="174"/>
      <c r="H97" s="175">
        <f t="shared" si="10"/>
        <v>0</v>
      </c>
      <c r="I97" s="176"/>
      <c r="J97" s="176">
        <f t="shared" si="11"/>
        <v>0</v>
      </c>
      <c r="K97" s="177"/>
      <c r="L97" s="167"/>
      <c r="M97" s="167"/>
      <c r="N97" s="167"/>
      <c r="O97" s="167"/>
      <c r="P97" s="167"/>
      <c r="Q97" s="167"/>
      <c r="R97" s="167"/>
      <c r="S97" s="167"/>
      <c r="T97" s="167"/>
      <c r="U97" s="167"/>
      <c r="V97" s="167"/>
      <c r="W97" s="167">
        <f t="shared" si="8"/>
        <v>0</v>
      </c>
      <c r="X97" s="167">
        <f t="shared" si="6"/>
        <v>0</v>
      </c>
      <c r="Y97" s="168">
        <f t="shared" si="9"/>
        <v>0</v>
      </c>
      <c r="Z97" s="169" t="str">
        <f t="shared" si="7"/>
        <v>○</v>
      </c>
    </row>
    <row r="98" spans="2:26" ht="20.100000000000001" hidden="1" customHeight="1">
      <c r="B98" s="166">
        <v>90</v>
      </c>
      <c r="C98" s="178"/>
      <c r="D98" s="179"/>
      <c r="E98" s="180"/>
      <c r="F98" s="181"/>
      <c r="G98" s="174"/>
      <c r="H98" s="175">
        <f t="shared" si="10"/>
        <v>0</v>
      </c>
      <c r="I98" s="176"/>
      <c r="J98" s="176">
        <f t="shared" si="11"/>
        <v>0</v>
      </c>
      <c r="K98" s="177"/>
      <c r="L98" s="167"/>
      <c r="M98" s="167"/>
      <c r="N98" s="167"/>
      <c r="O98" s="167"/>
      <c r="P98" s="167"/>
      <c r="Q98" s="167"/>
      <c r="R98" s="167"/>
      <c r="S98" s="167"/>
      <c r="T98" s="167"/>
      <c r="U98" s="167"/>
      <c r="V98" s="167"/>
      <c r="W98" s="167">
        <f t="shared" si="8"/>
        <v>0</v>
      </c>
      <c r="X98" s="167">
        <f t="shared" si="6"/>
        <v>0</v>
      </c>
      <c r="Y98" s="168">
        <f t="shared" si="9"/>
        <v>0</v>
      </c>
      <c r="Z98" s="169" t="str">
        <f t="shared" si="7"/>
        <v>○</v>
      </c>
    </row>
    <row r="99" spans="2:26" ht="20.100000000000001" hidden="1" customHeight="1">
      <c r="B99" s="166">
        <v>91</v>
      </c>
      <c r="C99" s="178"/>
      <c r="D99" s="179"/>
      <c r="E99" s="180"/>
      <c r="F99" s="181"/>
      <c r="G99" s="174"/>
      <c r="H99" s="175">
        <f t="shared" si="10"/>
        <v>0</v>
      </c>
      <c r="I99" s="176"/>
      <c r="J99" s="176">
        <f t="shared" si="11"/>
        <v>0</v>
      </c>
      <c r="K99" s="177"/>
      <c r="L99" s="167"/>
      <c r="M99" s="167"/>
      <c r="N99" s="167"/>
      <c r="O99" s="167"/>
      <c r="P99" s="167"/>
      <c r="Q99" s="167"/>
      <c r="R99" s="167"/>
      <c r="S99" s="167"/>
      <c r="T99" s="167"/>
      <c r="U99" s="167"/>
      <c r="V99" s="167"/>
      <c r="W99" s="167">
        <f t="shared" si="8"/>
        <v>0</v>
      </c>
      <c r="X99" s="167">
        <f t="shared" si="6"/>
        <v>0</v>
      </c>
      <c r="Y99" s="168">
        <f t="shared" si="9"/>
        <v>0</v>
      </c>
      <c r="Z99" s="169" t="str">
        <f t="shared" si="7"/>
        <v>○</v>
      </c>
    </row>
    <row r="100" spans="2:26" ht="20.100000000000001" hidden="1" customHeight="1">
      <c r="B100" s="166">
        <v>92</v>
      </c>
      <c r="C100" s="178"/>
      <c r="D100" s="179"/>
      <c r="E100" s="180"/>
      <c r="F100" s="181"/>
      <c r="G100" s="174"/>
      <c r="H100" s="175">
        <f t="shared" si="10"/>
        <v>0</v>
      </c>
      <c r="I100" s="176"/>
      <c r="J100" s="176">
        <f t="shared" si="11"/>
        <v>0</v>
      </c>
      <c r="K100" s="177"/>
      <c r="L100" s="167"/>
      <c r="M100" s="167"/>
      <c r="N100" s="167"/>
      <c r="O100" s="167"/>
      <c r="P100" s="167"/>
      <c r="Q100" s="167"/>
      <c r="R100" s="167"/>
      <c r="S100" s="167"/>
      <c r="T100" s="167"/>
      <c r="U100" s="167"/>
      <c r="V100" s="167"/>
      <c r="W100" s="167">
        <f t="shared" si="8"/>
        <v>0</v>
      </c>
      <c r="X100" s="167">
        <f t="shared" si="6"/>
        <v>0</v>
      </c>
      <c r="Y100" s="168">
        <f t="shared" si="9"/>
        <v>0</v>
      </c>
      <c r="Z100" s="169" t="str">
        <f t="shared" si="7"/>
        <v>○</v>
      </c>
    </row>
    <row r="101" spans="2:26" ht="20.100000000000001" hidden="1" customHeight="1">
      <c r="B101" s="166">
        <v>93</v>
      </c>
      <c r="C101" s="178"/>
      <c r="D101" s="179"/>
      <c r="E101" s="180"/>
      <c r="F101" s="181"/>
      <c r="G101" s="174"/>
      <c r="H101" s="175">
        <f t="shared" si="10"/>
        <v>0</v>
      </c>
      <c r="I101" s="176"/>
      <c r="J101" s="176">
        <f t="shared" si="11"/>
        <v>0</v>
      </c>
      <c r="K101" s="177"/>
      <c r="L101" s="167"/>
      <c r="M101" s="167"/>
      <c r="N101" s="167"/>
      <c r="O101" s="167"/>
      <c r="P101" s="167"/>
      <c r="Q101" s="167"/>
      <c r="R101" s="167"/>
      <c r="S101" s="167"/>
      <c r="T101" s="167"/>
      <c r="U101" s="167"/>
      <c r="V101" s="167"/>
      <c r="W101" s="167">
        <f t="shared" si="8"/>
        <v>0</v>
      </c>
      <c r="X101" s="167">
        <f t="shared" si="6"/>
        <v>0</v>
      </c>
      <c r="Y101" s="168">
        <f t="shared" si="9"/>
        <v>0</v>
      </c>
      <c r="Z101" s="169" t="str">
        <f t="shared" si="7"/>
        <v>○</v>
      </c>
    </row>
    <row r="102" spans="2:26" ht="20.100000000000001" hidden="1" customHeight="1">
      <c r="B102" s="166">
        <v>94</v>
      </c>
      <c r="C102" s="178"/>
      <c r="D102" s="179"/>
      <c r="E102" s="180"/>
      <c r="F102" s="181"/>
      <c r="G102" s="174"/>
      <c r="H102" s="175">
        <f t="shared" si="10"/>
        <v>0</v>
      </c>
      <c r="I102" s="176"/>
      <c r="J102" s="176">
        <f t="shared" si="11"/>
        <v>0</v>
      </c>
      <c r="K102" s="177"/>
      <c r="L102" s="167"/>
      <c r="M102" s="167"/>
      <c r="N102" s="167"/>
      <c r="O102" s="167"/>
      <c r="P102" s="167"/>
      <c r="Q102" s="167"/>
      <c r="R102" s="167"/>
      <c r="S102" s="167"/>
      <c r="T102" s="167"/>
      <c r="U102" s="167"/>
      <c r="V102" s="167"/>
      <c r="W102" s="167">
        <f t="shared" si="8"/>
        <v>0</v>
      </c>
      <c r="X102" s="167">
        <f t="shared" si="6"/>
        <v>0</v>
      </c>
      <c r="Y102" s="168">
        <f t="shared" si="9"/>
        <v>0</v>
      </c>
      <c r="Z102" s="169" t="str">
        <f t="shared" si="7"/>
        <v>○</v>
      </c>
    </row>
    <row r="103" spans="2:26" ht="20.100000000000001" hidden="1" customHeight="1">
      <c r="B103" s="166">
        <v>95</v>
      </c>
      <c r="C103" s="178"/>
      <c r="D103" s="179"/>
      <c r="E103" s="180"/>
      <c r="F103" s="181"/>
      <c r="G103" s="174"/>
      <c r="H103" s="175">
        <f t="shared" si="10"/>
        <v>0</v>
      </c>
      <c r="I103" s="176"/>
      <c r="J103" s="176">
        <f t="shared" si="11"/>
        <v>0</v>
      </c>
      <c r="K103" s="177"/>
      <c r="L103" s="167"/>
      <c r="M103" s="167"/>
      <c r="N103" s="167"/>
      <c r="O103" s="167"/>
      <c r="P103" s="167"/>
      <c r="Q103" s="167"/>
      <c r="R103" s="167"/>
      <c r="S103" s="167"/>
      <c r="T103" s="167"/>
      <c r="U103" s="167"/>
      <c r="V103" s="167"/>
      <c r="W103" s="167">
        <f t="shared" si="8"/>
        <v>0</v>
      </c>
      <c r="X103" s="167">
        <f t="shared" si="6"/>
        <v>0</v>
      </c>
      <c r="Y103" s="168">
        <f t="shared" si="9"/>
        <v>0</v>
      </c>
      <c r="Z103" s="169" t="str">
        <f t="shared" si="7"/>
        <v>○</v>
      </c>
    </row>
    <row r="104" spans="2:26" ht="20.100000000000001" hidden="1" customHeight="1">
      <c r="B104" s="166">
        <v>96</v>
      </c>
      <c r="C104" s="178"/>
      <c r="D104" s="179"/>
      <c r="E104" s="180"/>
      <c r="F104" s="181"/>
      <c r="G104" s="174"/>
      <c r="H104" s="175">
        <f t="shared" si="10"/>
        <v>0</v>
      </c>
      <c r="I104" s="176"/>
      <c r="J104" s="176">
        <f t="shared" si="11"/>
        <v>0</v>
      </c>
      <c r="K104" s="177"/>
      <c r="L104" s="167"/>
      <c r="M104" s="167"/>
      <c r="N104" s="167"/>
      <c r="O104" s="167"/>
      <c r="P104" s="167"/>
      <c r="Q104" s="167"/>
      <c r="R104" s="167"/>
      <c r="S104" s="167"/>
      <c r="T104" s="167"/>
      <c r="U104" s="167"/>
      <c r="V104" s="167"/>
      <c r="W104" s="167">
        <f t="shared" si="8"/>
        <v>0</v>
      </c>
      <c r="X104" s="167">
        <f t="shared" si="6"/>
        <v>0</v>
      </c>
      <c r="Y104" s="168">
        <f t="shared" si="9"/>
        <v>0</v>
      </c>
      <c r="Z104" s="169" t="str">
        <f t="shared" si="7"/>
        <v>○</v>
      </c>
    </row>
    <row r="105" spans="2:26" ht="20.100000000000001" hidden="1" customHeight="1">
      <c r="B105" s="166">
        <v>97</v>
      </c>
      <c r="C105" s="178"/>
      <c r="D105" s="179"/>
      <c r="E105" s="180"/>
      <c r="F105" s="181"/>
      <c r="G105" s="174"/>
      <c r="H105" s="175">
        <f t="shared" si="10"/>
        <v>0</v>
      </c>
      <c r="I105" s="176"/>
      <c r="J105" s="176">
        <f t="shared" si="11"/>
        <v>0</v>
      </c>
      <c r="K105" s="177"/>
      <c r="L105" s="167"/>
      <c r="M105" s="167"/>
      <c r="N105" s="167"/>
      <c r="O105" s="167"/>
      <c r="P105" s="167"/>
      <c r="Q105" s="167"/>
      <c r="R105" s="167"/>
      <c r="S105" s="167"/>
      <c r="T105" s="167"/>
      <c r="U105" s="167"/>
      <c r="V105" s="167"/>
      <c r="W105" s="167">
        <f t="shared" si="8"/>
        <v>0</v>
      </c>
      <c r="X105" s="167">
        <f t="shared" si="6"/>
        <v>0</v>
      </c>
      <c r="Y105" s="168">
        <f t="shared" si="9"/>
        <v>0</v>
      </c>
      <c r="Z105" s="169" t="str">
        <f t="shared" si="7"/>
        <v>○</v>
      </c>
    </row>
    <row r="106" spans="2:26" ht="20.100000000000001" hidden="1" customHeight="1">
      <c r="B106" s="166">
        <v>98</v>
      </c>
      <c r="C106" s="178"/>
      <c r="D106" s="179"/>
      <c r="E106" s="180"/>
      <c r="F106" s="181"/>
      <c r="G106" s="174"/>
      <c r="H106" s="175">
        <f t="shared" si="10"/>
        <v>0</v>
      </c>
      <c r="I106" s="176"/>
      <c r="J106" s="176">
        <f t="shared" si="11"/>
        <v>0</v>
      </c>
      <c r="K106" s="177"/>
      <c r="L106" s="167"/>
      <c r="M106" s="167"/>
      <c r="N106" s="167"/>
      <c r="O106" s="167"/>
      <c r="P106" s="167"/>
      <c r="Q106" s="167"/>
      <c r="R106" s="167"/>
      <c r="S106" s="167"/>
      <c r="T106" s="167"/>
      <c r="U106" s="167"/>
      <c r="V106" s="167"/>
      <c r="W106" s="167">
        <f t="shared" si="8"/>
        <v>0</v>
      </c>
      <c r="X106" s="167">
        <f t="shared" si="6"/>
        <v>0</v>
      </c>
      <c r="Y106" s="168">
        <f t="shared" si="9"/>
        <v>0</v>
      </c>
      <c r="Z106" s="169" t="str">
        <f t="shared" si="7"/>
        <v>○</v>
      </c>
    </row>
    <row r="107" spans="2:26" ht="20.100000000000001" hidden="1" customHeight="1">
      <c r="B107" s="166">
        <v>99</v>
      </c>
      <c r="C107" s="178"/>
      <c r="D107" s="179"/>
      <c r="E107" s="180"/>
      <c r="F107" s="181"/>
      <c r="G107" s="174"/>
      <c r="H107" s="175">
        <f t="shared" si="10"/>
        <v>0</v>
      </c>
      <c r="I107" s="176"/>
      <c r="J107" s="176">
        <f t="shared" si="11"/>
        <v>0</v>
      </c>
      <c r="K107" s="177"/>
      <c r="L107" s="167"/>
      <c r="M107" s="167"/>
      <c r="N107" s="167"/>
      <c r="O107" s="167"/>
      <c r="P107" s="167"/>
      <c r="Q107" s="167"/>
      <c r="R107" s="167"/>
      <c r="S107" s="167"/>
      <c r="T107" s="167"/>
      <c r="U107" s="167"/>
      <c r="V107" s="167"/>
      <c r="W107" s="167">
        <f t="shared" si="8"/>
        <v>0</v>
      </c>
      <c r="X107" s="167">
        <f t="shared" si="6"/>
        <v>0</v>
      </c>
      <c r="Y107" s="168">
        <f t="shared" si="9"/>
        <v>0</v>
      </c>
      <c r="Z107" s="169" t="str">
        <f t="shared" si="7"/>
        <v>○</v>
      </c>
    </row>
    <row r="108" spans="2:26" ht="20.100000000000001" hidden="1" customHeight="1">
      <c r="B108" s="166">
        <v>100</v>
      </c>
      <c r="C108" s="178"/>
      <c r="D108" s="179"/>
      <c r="E108" s="180"/>
      <c r="F108" s="181"/>
      <c r="G108" s="174"/>
      <c r="H108" s="175">
        <f t="shared" si="10"/>
        <v>0</v>
      </c>
      <c r="I108" s="176"/>
      <c r="J108" s="176">
        <f t="shared" si="11"/>
        <v>0</v>
      </c>
      <c r="K108" s="177"/>
      <c r="L108" s="167"/>
      <c r="M108" s="167"/>
      <c r="N108" s="167"/>
      <c r="O108" s="167"/>
      <c r="P108" s="167"/>
      <c r="Q108" s="167"/>
      <c r="R108" s="167"/>
      <c r="S108" s="167"/>
      <c r="T108" s="167"/>
      <c r="U108" s="167"/>
      <c r="V108" s="167"/>
      <c r="W108" s="167">
        <f t="shared" si="8"/>
        <v>0</v>
      </c>
      <c r="X108" s="167">
        <f t="shared" si="6"/>
        <v>0</v>
      </c>
      <c r="Y108" s="168">
        <f t="shared" si="9"/>
        <v>0</v>
      </c>
      <c r="Z108" s="169" t="str">
        <f t="shared" si="7"/>
        <v>○</v>
      </c>
    </row>
    <row r="109" spans="2:26" ht="20.100000000000001" customHeight="1">
      <c r="B109" s="182"/>
      <c r="C109" s="400"/>
      <c r="D109" s="401"/>
      <c r="E109" s="402"/>
      <c r="F109" s="403"/>
      <c r="G109" s="404"/>
      <c r="H109" s="397">
        <f t="shared" si="10"/>
        <v>0</v>
      </c>
      <c r="I109" s="405"/>
      <c r="J109" s="398">
        <f t="shared" si="11"/>
        <v>0</v>
      </c>
      <c r="K109" s="406"/>
      <c r="L109" s="407"/>
      <c r="M109" s="407"/>
      <c r="N109" s="407"/>
      <c r="O109" s="407"/>
      <c r="P109" s="407"/>
      <c r="Q109" s="407"/>
      <c r="R109" s="407"/>
      <c r="S109" s="407"/>
      <c r="T109" s="407"/>
      <c r="U109" s="407"/>
      <c r="V109" s="407"/>
      <c r="W109" s="167">
        <f t="shared" si="8"/>
        <v>0</v>
      </c>
      <c r="X109" s="167">
        <f t="shared" si="6"/>
        <v>0</v>
      </c>
      <c r="Y109" s="168">
        <f t="shared" si="9"/>
        <v>0</v>
      </c>
      <c r="Z109" s="169" t="str">
        <f t="shared" si="7"/>
        <v>○</v>
      </c>
    </row>
    <row r="110" spans="2:26" ht="20.100000000000001" customHeight="1">
      <c r="B110" s="182"/>
      <c r="C110" s="400"/>
      <c r="D110" s="401"/>
      <c r="E110" s="402"/>
      <c r="F110" s="403"/>
      <c r="G110" s="404"/>
      <c r="H110" s="397">
        <f t="shared" si="10"/>
        <v>0</v>
      </c>
      <c r="I110" s="405"/>
      <c r="J110" s="398">
        <f t="shared" si="11"/>
        <v>0</v>
      </c>
      <c r="K110" s="406"/>
      <c r="L110" s="407"/>
      <c r="M110" s="407"/>
      <c r="N110" s="407"/>
      <c r="O110" s="407"/>
      <c r="P110" s="407"/>
      <c r="Q110" s="407"/>
      <c r="R110" s="407"/>
      <c r="S110" s="407"/>
      <c r="T110" s="407"/>
      <c r="U110" s="407"/>
      <c r="V110" s="407"/>
      <c r="W110" s="167">
        <f t="shared" si="8"/>
        <v>0</v>
      </c>
      <c r="X110" s="167">
        <f t="shared" si="6"/>
        <v>0</v>
      </c>
      <c r="Y110" s="168">
        <f t="shared" si="9"/>
        <v>0</v>
      </c>
      <c r="Z110" s="169" t="str">
        <f t="shared" si="7"/>
        <v>○</v>
      </c>
    </row>
    <row r="111" spans="2:26" ht="20.100000000000001" customHeight="1">
      <c r="B111" s="182"/>
      <c r="C111" s="400"/>
      <c r="D111" s="401"/>
      <c r="E111" s="402"/>
      <c r="F111" s="403"/>
      <c r="G111" s="404"/>
      <c r="H111" s="397">
        <f t="shared" si="10"/>
        <v>0</v>
      </c>
      <c r="I111" s="405"/>
      <c r="J111" s="398">
        <f t="shared" si="11"/>
        <v>0</v>
      </c>
      <c r="K111" s="406"/>
      <c r="L111" s="407"/>
      <c r="M111" s="407"/>
      <c r="N111" s="407"/>
      <c r="O111" s="385"/>
      <c r="P111" s="385"/>
      <c r="Q111" s="385"/>
      <c r="R111" s="407"/>
      <c r="S111" s="407"/>
      <c r="T111" s="407"/>
      <c r="U111" s="407"/>
      <c r="V111" s="407"/>
      <c r="W111" s="167">
        <f t="shared" si="8"/>
        <v>0</v>
      </c>
      <c r="X111" s="167">
        <f t="shared" si="6"/>
        <v>0</v>
      </c>
      <c r="Y111" s="168">
        <f t="shared" si="9"/>
        <v>0</v>
      </c>
      <c r="Z111" s="169" t="str">
        <f t="shared" si="7"/>
        <v>○</v>
      </c>
    </row>
    <row r="112" spans="2:26" ht="20.100000000000001" customHeight="1" thickBot="1">
      <c r="B112" s="183" t="s">
        <v>641</v>
      </c>
      <c r="C112" s="184"/>
      <c r="D112" s="184"/>
      <c r="E112" s="185"/>
      <c r="F112" s="186"/>
      <c r="G112" s="186"/>
      <c r="H112" s="187">
        <f>SUM(H9:H111)</f>
        <v>0</v>
      </c>
      <c r="I112" s="187">
        <f t="shared" ref="I112:J112" si="12">SUM(I9:I111)</f>
        <v>0</v>
      </c>
      <c r="J112" s="187">
        <f t="shared" si="12"/>
        <v>0</v>
      </c>
      <c r="K112" s="188"/>
      <c r="L112" s="189">
        <f>SUM(L9:L28)</f>
        <v>0</v>
      </c>
      <c r="M112" s="189">
        <f>SUM(M9:M28)</f>
        <v>0</v>
      </c>
      <c r="N112" s="189">
        <f>SUM(N9:N28)</f>
        <v>0</v>
      </c>
      <c r="O112" s="189"/>
      <c r="P112" s="189"/>
      <c r="Q112" s="189"/>
      <c r="R112" s="189">
        <f t="shared" ref="R112:V112" si="13">SUM(R9:R28)</f>
        <v>0</v>
      </c>
      <c r="S112" s="189">
        <f t="shared" si="13"/>
        <v>0</v>
      </c>
      <c r="T112" s="189">
        <f t="shared" si="13"/>
        <v>0</v>
      </c>
      <c r="U112" s="189">
        <f t="shared" si="13"/>
        <v>0</v>
      </c>
      <c r="V112" s="189">
        <f t="shared" si="13"/>
        <v>0</v>
      </c>
      <c r="W112" s="189">
        <f t="shared" si="8"/>
        <v>0</v>
      </c>
      <c r="X112" s="189">
        <f t="shared" si="6"/>
        <v>0</v>
      </c>
      <c r="Y112" s="190">
        <f t="shared" si="9"/>
        <v>0</v>
      </c>
      <c r="Z112" s="191" t="str">
        <f t="shared" si="7"/>
        <v>○</v>
      </c>
    </row>
    <row r="113" spans="2:26" ht="20.100000000000001" customHeight="1">
      <c r="B113" s="835" t="s">
        <v>642</v>
      </c>
      <c r="C113" s="192" t="s">
        <v>643</v>
      </c>
      <c r="D113" s="193"/>
      <c r="E113" s="194"/>
      <c r="F113" s="195"/>
      <c r="G113" s="196"/>
      <c r="H113" s="197"/>
      <c r="I113" s="198"/>
      <c r="J113" s="198"/>
      <c r="K113" s="408" t="s">
        <v>644</v>
      </c>
      <c r="L113" s="409"/>
      <c r="M113" s="409"/>
      <c r="N113" s="409"/>
      <c r="O113" s="409" t="str">
        <f>IF(H113="","",W113)</f>
        <v/>
      </c>
      <c r="P113" s="409"/>
      <c r="Q113" s="409"/>
      <c r="R113" s="409"/>
      <c r="S113" s="409"/>
      <c r="T113" s="409"/>
      <c r="U113" s="409"/>
      <c r="V113" s="409"/>
      <c r="W113" s="199">
        <f t="shared" si="8"/>
        <v>0</v>
      </c>
      <c r="X113" s="199">
        <f t="shared" si="6"/>
        <v>0</v>
      </c>
      <c r="Y113" s="200">
        <f t="shared" si="9"/>
        <v>0</v>
      </c>
      <c r="Z113" s="201" t="str">
        <f t="shared" si="7"/>
        <v>○</v>
      </c>
    </row>
    <row r="114" spans="2:26" ht="20.100000000000001" customHeight="1">
      <c r="B114" s="836"/>
      <c r="C114" s="202" t="s">
        <v>645</v>
      </c>
      <c r="D114" s="203"/>
      <c r="E114" s="204"/>
      <c r="F114" s="205"/>
      <c r="G114" s="206"/>
      <c r="H114" s="175"/>
      <c r="I114" s="176"/>
      <c r="J114" s="176"/>
      <c r="K114" s="410" t="s">
        <v>644</v>
      </c>
      <c r="L114" s="385"/>
      <c r="M114" s="385"/>
      <c r="N114" s="385"/>
      <c r="O114" s="385"/>
      <c r="P114" s="385" t="str">
        <f>IF(H114="","",W114)</f>
        <v/>
      </c>
      <c r="Q114" s="385"/>
      <c r="R114" s="385"/>
      <c r="S114" s="385"/>
      <c r="T114" s="385"/>
      <c r="U114" s="385"/>
      <c r="V114" s="385"/>
      <c r="W114" s="167">
        <f t="shared" si="8"/>
        <v>0</v>
      </c>
      <c r="X114" s="167">
        <f t="shared" si="6"/>
        <v>0</v>
      </c>
      <c r="Y114" s="168">
        <f t="shared" si="9"/>
        <v>0</v>
      </c>
      <c r="Z114" s="169" t="str">
        <f t="shared" si="7"/>
        <v>○</v>
      </c>
    </row>
    <row r="115" spans="2:26" ht="20.100000000000001" customHeight="1" thickBot="1">
      <c r="B115" s="837"/>
      <c r="C115" s="207" t="s">
        <v>646</v>
      </c>
      <c r="D115" s="208"/>
      <c r="E115" s="209"/>
      <c r="F115" s="210"/>
      <c r="G115" s="186"/>
      <c r="H115" s="187"/>
      <c r="I115" s="211"/>
      <c r="J115" s="211"/>
      <c r="K115" s="411" t="s">
        <v>644</v>
      </c>
      <c r="L115" s="412"/>
      <c r="M115" s="412"/>
      <c r="N115" s="412"/>
      <c r="O115" s="412"/>
      <c r="P115" s="412"/>
      <c r="Q115" s="412" t="str">
        <f>IF(H115="","",W115)</f>
        <v/>
      </c>
      <c r="R115" s="412"/>
      <c r="S115" s="412"/>
      <c r="T115" s="412"/>
      <c r="U115" s="412"/>
      <c r="V115" s="412"/>
      <c r="W115" s="189">
        <f t="shared" si="8"/>
        <v>0</v>
      </c>
      <c r="X115" s="189">
        <f t="shared" si="6"/>
        <v>0</v>
      </c>
      <c r="Y115" s="190">
        <f t="shared" si="9"/>
        <v>0</v>
      </c>
      <c r="Z115" s="191" t="str">
        <f t="shared" si="7"/>
        <v>○</v>
      </c>
    </row>
    <row r="116" spans="2:26" ht="20.100000000000001" customHeight="1">
      <c r="B116" s="212"/>
      <c r="C116" s="213" t="s">
        <v>647</v>
      </c>
      <c r="D116" s="214"/>
      <c r="E116" s="215"/>
      <c r="F116" s="216"/>
      <c r="G116" s="217"/>
      <c r="H116" s="218"/>
      <c r="I116" s="219"/>
      <c r="J116" s="219"/>
      <c r="K116" s="413" t="s">
        <v>644</v>
      </c>
      <c r="L116" s="414"/>
      <c r="M116" s="414"/>
      <c r="N116" s="414"/>
      <c r="O116" s="414"/>
      <c r="P116" s="414"/>
      <c r="Q116" s="414"/>
      <c r="R116" s="414"/>
      <c r="S116" s="414"/>
      <c r="T116" s="414" t="str">
        <f>IF(H116="","",W116)</f>
        <v/>
      </c>
      <c r="U116" s="414"/>
      <c r="V116" s="414"/>
      <c r="W116" s="199">
        <f t="shared" si="8"/>
        <v>0</v>
      </c>
      <c r="X116" s="199">
        <f t="shared" si="6"/>
        <v>0</v>
      </c>
      <c r="Y116" s="200">
        <f t="shared" si="9"/>
        <v>0</v>
      </c>
      <c r="Z116" s="201" t="str">
        <f t="shared" si="7"/>
        <v>○</v>
      </c>
    </row>
    <row r="117" spans="2:26" ht="20.100000000000001" customHeight="1">
      <c r="B117" s="221"/>
      <c r="C117" s="222" t="s">
        <v>648</v>
      </c>
      <c r="D117" s="203"/>
      <c r="E117" s="204"/>
      <c r="F117" s="205"/>
      <c r="G117" s="206"/>
      <c r="H117" s="175"/>
      <c r="I117" s="176"/>
      <c r="J117" s="176"/>
      <c r="K117" s="410"/>
      <c r="L117" s="385"/>
      <c r="M117" s="385"/>
      <c r="N117" s="385"/>
      <c r="O117" s="385"/>
      <c r="P117" s="385"/>
      <c r="Q117" s="385"/>
      <c r="R117" s="385"/>
      <c r="S117" s="385"/>
      <c r="T117" s="385" t="str">
        <f>IF(H117="","",W117)</f>
        <v/>
      </c>
      <c r="U117" s="385"/>
      <c r="V117" s="385"/>
      <c r="W117" s="167">
        <f t="shared" si="8"/>
        <v>0</v>
      </c>
      <c r="X117" s="167">
        <f t="shared" si="6"/>
        <v>0</v>
      </c>
      <c r="Y117" s="168">
        <f t="shared" si="9"/>
        <v>0</v>
      </c>
      <c r="Z117" s="169" t="str">
        <f t="shared" si="7"/>
        <v>○</v>
      </c>
    </row>
    <row r="118" spans="2:26" ht="20.100000000000001" customHeight="1" thickBot="1">
      <c r="B118" s="183" t="s">
        <v>641</v>
      </c>
      <c r="C118" s="223"/>
      <c r="D118" s="223"/>
      <c r="E118" s="224"/>
      <c r="F118" s="224"/>
      <c r="G118" s="224"/>
      <c r="H118" s="187">
        <f>SUM(H113:H117)</f>
        <v>0</v>
      </c>
      <c r="I118" s="187">
        <f t="shared" ref="I118:J118" si="14">SUM(I113:I117)</f>
        <v>0</v>
      </c>
      <c r="J118" s="187">
        <f t="shared" si="14"/>
        <v>0</v>
      </c>
      <c r="K118" s="224"/>
      <c r="L118" s="189">
        <f>SUM(L113:L117)</f>
        <v>0</v>
      </c>
      <c r="M118" s="189">
        <f t="shared" ref="M118:V118" si="15">SUM(M113:M117)</f>
        <v>0</v>
      </c>
      <c r="N118" s="189">
        <f t="shared" si="15"/>
        <v>0</v>
      </c>
      <c r="O118" s="189">
        <f t="shared" si="15"/>
        <v>0</v>
      </c>
      <c r="P118" s="189">
        <f t="shared" si="15"/>
        <v>0</v>
      </c>
      <c r="Q118" s="189">
        <f t="shared" si="15"/>
        <v>0</v>
      </c>
      <c r="R118" s="189">
        <f t="shared" si="15"/>
        <v>0</v>
      </c>
      <c r="S118" s="189">
        <f t="shared" si="15"/>
        <v>0</v>
      </c>
      <c r="T118" s="189">
        <f>SUM(T113:T117)</f>
        <v>0</v>
      </c>
      <c r="U118" s="189">
        <f t="shared" si="15"/>
        <v>0</v>
      </c>
      <c r="V118" s="189">
        <f t="shared" si="15"/>
        <v>0</v>
      </c>
      <c r="W118" s="189">
        <f t="shared" si="8"/>
        <v>0</v>
      </c>
      <c r="X118" s="189">
        <f t="shared" si="6"/>
        <v>0</v>
      </c>
      <c r="Y118" s="190">
        <f t="shared" si="9"/>
        <v>0</v>
      </c>
      <c r="Z118" s="191" t="str">
        <f t="shared" si="7"/>
        <v>○</v>
      </c>
    </row>
    <row r="119" spans="2:26" ht="20.100000000000001" customHeight="1">
      <c r="B119" s="225" t="s">
        <v>649</v>
      </c>
      <c r="C119" s="226"/>
      <c r="D119" s="226"/>
      <c r="E119" s="220"/>
      <c r="F119" s="227"/>
      <c r="G119" s="227"/>
      <c r="H119" s="228">
        <f>H112+H118</f>
        <v>0</v>
      </c>
      <c r="I119" s="228">
        <f t="shared" ref="I119:J119" si="16">I112+I118</f>
        <v>0</v>
      </c>
      <c r="J119" s="228">
        <f t="shared" si="16"/>
        <v>0</v>
      </c>
      <c r="K119" s="229"/>
      <c r="L119" s="230">
        <f>L112+L118</f>
        <v>0</v>
      </c>
      <c r="M119" s="230">
        <f t="shared" ref="M119:V119" si="17">M112+M118</f>
        <v>0</v>
      </c>
      <c r="N119" s="230">
        <f t="shared" si="17"/>
        <v>0</v>
      </c>
      <c r="O119" s="230">
        <f t="shared" si="17"/>
        <v>0</v>
      </c>
      <c r="P119" s="230">
        <f t="shared" si="17"/>
        <v>0</v>
      </c>
      <c r="Q119" s="230">
        <f t="shared" si="17"/>
        <v>0</v>
      </c>
      <c r="R119" s="230">
        <f t="shared" si="17"/>
        <v>0</v>
      </c>
      <c r="S119" s="230">
        <f t="shared" si="17"/>
        <v>0</v>
      </c>
      <c r="T119" s="230">
        <f>T112+T118</f>
        <v>0</v>
      </c>
      <c r="U119" s="230">
        <f t="shared" si="17"/>
        <v>0</v>
      </c>
      <c r="V119" s="230">
        <f t="shared" si="17"/>
        <v>0</v>
      </c>
      <c r="W119" s="199">
        <f>W112+W118</f>
        <v>0</v>
      </c>
      <c r="X119" s="199">
        <f>X112+X118</f>
        <v>0</v>
      </c>
      <c r="Y119" s="200">
        <f>SUM(W119,X119)</f>
        <v>0</v>
      </c>
      <c r="Z119" s="201" t="str">
        <f t="shared" si="7"/>
        <v>○</v>
      </c>
    </row>
    <row r="120" spans="2:26" ht="20.100000000000001" customHeight="1">
      <c r="B120" s="231"/>
      <c r="C120" s="232"/>
      <c r="D120" s="232"/>
      <c r="E120" s="233"/>
      <c r="F120" s="233"/>
      <c r="G120" s="234"/>
      <c r="H120" s="235"/>
      <c r="I120" s="235"/>
      <c r="J120" s="235"/>
      <c r="K120" s="234"/>
      <c r="L120" s="236"/>
      <c r="M120" s="236"/>
      <c r="N120" s="236"/>
      <c r="O120" s="236"/>
      <c r="P120" s="237" t="s">
        <v>650</v>
      </c>
      <c r="Q120" s="199">
        <f>SUM(L119:Q119)</f>
        <v>0</v>
      </c>
      <c r="R120" s="236"/>
      <c r="S120" s="238" t="s">
        <v>651</v>
      </c>
      <c r="T120" s="199">
        <f>SUM(L119:T119)</f>
        <v>0</v>
      </c>
      <c r="U120" s="236"/>
      <c r="V120" s="236"/>
      <c r="W120" s="236"/>
      <c r="X120" s="239"/>
      <c r="Y120" s="240"/>
    </row>
    <row r="121" spans="2:26" ht="20.100000000000001" customHeight="1">
      <c r="V121" s="236"/>
      <c r="W121" s="236"/>
      <c r="X121" s="243"/>
      <c r="Y121" s="244"/>
    </row>
    <row r="122" spans="2:26" ht="20.100000000000001" customHeight="1">
      <c r="C122" s="245" t="s">
        <v>652</v>
      </c>
      <c r="Y122" s="246"/>
    </row>
    <row r="123" spans="2:26" ht="18" customHeight="1"/>
    <row r="124" spans="2:26" ht="18" customHeight="1"/>
  </sheetData>
  <sheetProtection algorithmName="SHA-512" hashValue="2ef59ytQjWQ1zW+qzlxYzXd7J/fKY2Zex/McWfveBOOCS9zn4jHok+oN7Hza74Hytw1dBywfMBmsUXaX3GN39w==" saltValue="3/IOuyVWxVg7ROsBuMIXuQ==" spinCount="100000" sheet="1" objects="1" scenarios="1" selectLockedCells="1"/>
  <mergeCells count="27">
    <mergeCell ref="B2:C2"/>
    <mergeCell ref="M2:Y2"/>
    <mergeCell ref="M3:Y3"/>
    <mergeCell ref="B5:K5"/>
    <mergeCell ref="L5:W5"/>
    <mergeCell ref="X5:X8"/>
    <mergeCell ref="Y5:Y8"/>
    <mergeCell ref="I7:I8"/>
    <mergeCell ref="J7:J8"/>
    <mergeCell ref="K7:K8"/>
    <mergeCell ref="U7:U8"/>
    <mergeCell ref="V7:V8"/>
    <mergeCell ref="Z5:Z8"/>
    <mergeCell ref="B6:B8"/>
    <mergeCell ref="C6:C8"/>
    <mergeCell ref="L6:T6"/>
    <mergeCell ref="W6:W8"/>
    <mergeCell ref="D7:D8"/>
    <mergeCell ref="E7:E8"/>
    <mergeCell ref="F7:F8"/>
    <mergeCell ref="G7:G8"/>
    <mergeCell ref="H7:H8"/>
    <mergeCell ref="B113:B115"/>
    <mergeCell ref="L7:Q7"/>
    <mergeCell ref="R7:R8"/>
    <mergeCell ref="S7:S8"/>
    <mergeCell ref="T7:T8"/>
  </mergeCells>
  <phoneticPr fontId="9"/>
  <conditionalFormatting sqref="K9:K108">
    <cfRule type="containsBlanks" dxfId="1" priority="2">
      <formula>LEN(TRIM(K9))=0</formula>
    </cfRule>
  </conditionalFormatting>
  <conditionalFormatting sqref="K113:K117">
    <cfRule type="containsBlanks" dxfId="0" priority="1">
      <formula>LEN(TRIM(K113))=0</formula>
    </cfRule>
  </conditionalFormatting>
  <dataValidations count="1">
    <dataValidation imeMode="off" allowBlank="1" showInputMessage="1" showErrorMessage="1" sqref="E113:V117 X9:X118 E9:V111" xr:uid="{B3EF4F87-1BB2-4D41-A126-E551A5D168AA}"/>
  </dataValidations>
  <pageMargins left="0.31496062992125984" right="0.23622047244094491" top="0.45" bottom="0.42" header="0.31496062992125984" footer="0.31496062992125984"/>
  <pageSetup paperSize="9" scale="73" orientation="landscape" horizontalDpi="1200" verticalDpi="1200"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A8EDD-A2ED-4F85-BE75-73F5DA06293F}">
  <sheetPr>
    <tabColor theme="9"/>
  </sheetPr>
  <dimension ref="A1:DM3"/>
  <sheetViews>
    <sheetView topLeftCell="D1" zoomScale="75" zoomScaleNormal="75" workbookViewId="0">
      <selection activeCell="P11" sqref="P11"/>
    </sheetView>
  </sheetViews>
  <sheetFormatPr defaultRowHeight="16.5"/>
  <cols>
    <col min="1" max="1" width="14.140625" customWidth="1"/>
    <col min="2" max="2" width="19.42578125" customWidth="1"/>
    <col min="3" max="3" width="8.28515625" customWidth="1"/>
    <col min="4" max="6" width="17.85546875" customWidth="1"/>
    <col min="7" max="7" width="21" customWidth="1"/>
    <col min="8" max="8" width="11.7109375" bestFit="1" customWidth="1"/>
    <col min="9" max="10" width="13.85546875" bestFit="1" customWidth="1"/>
    <col min="13" max="13" width="14" customWidth="1"/>
    <col min="14" max="14" width="16.7109375" customWidth="1"/>
    <col min="26" max="26" width="19.85546875" customWidth="1"/>
    <col min="27" max="27" width="49.85546875" customWidth="1"/>
    <col min="28" max="28" width="29.28515625" customWidth="1"/>
    <col min="29" max="30" width="9.7109375" customWidth="1"/>
    <col min="31" max="31" width="28.7109375" customWidth="1"/>
    <col min="32" max="32" width="8.5703125" customWidth="1"/>
    <col min="33" max="33" width="28.7109375" customWidth="1"/>
    <col min="34" max="34" width="8.7109375" customWidth="1"/>
    <col min="35" max="36" width="28.5703125" customWidth="1"/>
    <col min="38" max="38" width="2.42578125" customWidth="1"/>
    <col min="39" max="47" width="22.7109375" customWidth="1"/>
    <col min="48" max="73" width="15" customWidth="1"/>
    <col min="75" max="82" width="20.28515625" customWidth="1"/>
    <col min="84" max="93" width="20.42578125" customWidth="1"/>
    <col min="94" max="94" width="18.140625" customWidth="1"/>
    <col min="111" max="112" width="35.7109375" customWidth="1"/>
    <col min="113" max="113" width="13.5703125" customWidth="1"/>
    <col min="114" max="115" width="24" customWidth="1"/>
  </cols>
  <sheetData>
    <row r="1" spans="1:117" ht="38.25" customHeight="1">
      <c r="A1" s="896" t="s">
        <v>286</v>
      </c>
      <c r="B1" s="897" t="s">
        <v>287</v>
      </c>
      <c r="C1" s="912" t="s">
        <v>288</v>
      </c>
      <c r="D1" s="921"/>
      <c r="E1" s="921"/>
      <c r="F1" s="921"/>
      <c r="G1" s="919" t="s">
        <v>289</v>
      </c>
      <c r="H1" s="59" t="s">
        <v>290</v>
      </c>
      <c r="I1" s="60" t="s">
        <v>291</v>
      </c>
      <c r="J1" s="59" t="s">
        <v>292</v>
      </c>
      <c r="K1" s="912" t="s">
        <v>293</v>
      </c>
      <c r="L1" s="921"/>
      <c r="M1" s="921"/>
      <c r="N1" s="913"/>
      <c r="O1" s="891" t="s">
        <v>294</v>
      </c>
      <c r="P1" s="891"/>
      <c r="Q1" s="891"/>
      <c r="R1" s="891" t="s">
        <v>295</v>
      </c>
      <c r="S1" s="891"/>
      <c r="T1" s="891"/>
      <c r="U1" s="909" t="s">
        <v>296</v>
      </c>
      <c r="V1" s="910"/>
      <c r="W1" s="910"/>
      <c r="X1" s="910"/>
      <c r="Y1" s="910"/>
      <c r="Z1" s="911"/>
      <c r="AA1" s="912" t="s">
        <v>297</v>
      </c>
      <c r="AB1" s="913"/>
      <c r="AC1" s="61"/>
      <c r="AD1" s="61"/>
      <c r="AE1" s="62"/>
      <c r="AF1" s="914"/>
      <c r="AG1" s="915"/>
      <c r="AH1" s="916"/>
      <c r="AI1" s="917"/>
      <c r="AJ1" s="63"/>
      <c r="AK1" s="64"/>
      <c r="AL1" s="894"/>
      <c r="AM1" s="888" t="s">
        <v>298</v>
      </c>
      <c r="AN1" s="889" t="s">
        <v>299</v>
      </c>
      <c r="AO1" s="889" t="s">
        <v>300</v>
      </c>
      <c r="AP1" s="889" t="s">
        <v>301</v>
      </c>
      <c r="AQ1" s="891" t="s">
        <v>302</v>
      </c>
      <c r="AR1" s="889" t="s">
        <v>303</v>
      </c>
      <c r="AS1" s="896" t="s">
        <v>304</v>
      </c>
      <c r="AT1" s="898" t="s">
        <v>305</v>
      </c>
      <c r="AU1" s="899"/>
      <c r="AV1" s="900" t="s">
        <v>306</v>
      </c>
      <c r="AW1" s="901"/>
      <c r="AX1" s="901"/>
      <c r="AY1" s="901"/>
      <c r="AZ1" s="901"/>
      <c r="BA1" s="901"/>
      <c r="BB1" s="901"/>
      <c r="BC1" s="901"/>
      <c r="BD1" s="901"/>
      <c r="BE1" s="901"/>
      <c r="BF1" s="901"/>
      <c r="BG1" s="901"/>
      <c r="BH1" s="901"/>
      <c r="BI1" s="902"/>
      <c r="BJ1" s="903"/>
      <c r="BK1" s="904"/>
      <c r="BL1" s="904"/>
      <c r="BM1" s="904"/>
      <c r="BN1" s="904"/>
      <c r="BO1" s="904"/>
      <c r="BP1" s="904"/>
      <c r="BQ1" s="904"/>
      <c r="BR1" s="904"/>
      <c r="BS1" s="904"/>
      <c r="BT1" s="904"/>
      <c r="BU1" s="905"/>
      <c r="BV1" s="882"/>
      <c r="BW1" s="906"/>
      <c r="BX1" s="907"/>
      <c r="BY1" s="907"/>
      <c r="BZ1" s="907"/>
      <c r="CA1" s="907"/>
      <c r="CB1" s="907"/>
      <c r="CC1" s="907"/>
      <c r="CD1" s="908"/>
      <c r="CE1" s="882"/>
      <c r="CF1" s="884"/>
      <c r="CG1" s="885"/>
      <c r="CH1" s="885"/>
      <c r="CI1" s="885"/>
      <c r="CJ1" s="885"/>
      <c r="CK1" s="886"/>
      <c r="CL1" s="884"/>
      <c r="CM1" s="885"/>
      <c r="CN1" s="885"/>
      <c r="CO1" s="885"/>
      <c r="CP1" s="886"/>
      <c r="CQ1" s="65"/>
      <c r="CR1" s="887"/>
      <c r="CS1" s="887"/>
      <c r="CT1" s="887"/>
      <c r="CU1" s="887"/>
      <c r="CV1" s="887"/>
      <c r="CW1" s="887"/>
      <c r="CX1" s="887"/>
      <c r="CY1" s="887"/>
      <c r="CZ1" s="887"/>
      <c r="DA1" s="887"/>
      <c r="DB1" s="887"/>
      <c r="DC1" s="887"/>
      <c r="DD1" s="887"/>
      <c r="DE1" s="887"/>
      <c r="DF1" s="887"/>
      <c r="DG1" s="874"/>
      <c r="DH1" s="876"/>
      <c r="DI1" s="878"/>
      <c r="DJ1" s="878"/>
      <c r="DK1" s="878"/>
      <c r="DL1" s="66"/>
      <c r="DM1" s="66"/>
    </row>
    <row r="2" spans="1:117" ht="78.75">
      <c r="A2" s="897"/>
      <c r="B2" s="918"/>
      <c r="C2" s="67" t="s">
        <v>307</v>
      </c>
      <c r="D2" s="68" t="s">
        <v>308</v>
      </c>
      <c r="E2" s="68" t="s">
        <v>309</v>
      </c>
      <c r="F2" s="69" t="s">
        <v>497</v>
      </c>
      <c r="G2" s="920"/>
      <c r="H2" s="70"/>
      <c r="I2" s="70"/>
      <c r="J2" s="70"/>
      <c r="K2" s="70" t="s">
        <v>310</v>
      </c>
      <c r="L2" s="70" t="s">
        <v>311</v>
      </c>
      <c r="M2" s="71"/>
      <c r="N2" s="71"/>
      <c r="O2" s="72" t="s">
        <v>312</v>
      </c>
      <c r="P2" s="72" t="s">
        <v>310</v>
      </c>
      <c r="Q2" s="72" t="s">
        <v>313</v>
      </c>
      <c r="R2" s="72" t="s">
        <v>314</v>
      </c>
      <c r="S2" s="72" t="s">
        <v>315</v>
      </c>
      <c r="T2" s="72" t="s">
        <v>316</v>
      </c>
      <c r="U2" s="72" t="s">
        <v>317</v>
      </c>
      <c r="V2" s="72" t="s">
        <v>318</v>
      </c>
      <c r="W2" s="73" t="s">
        <v>319</v>
      </c>
      <c r="X2" s="880" t="s">
        <v>320</v>
      </c>
      <c r="Y2" s="881"/>
      <c r="Z2" s="74" t="s">
        <v>321</v>
      </c>
      <c r="AA2" s="75" t="s">
        <v>322</v>
      </c>
      <c r="AB2" s="75"/>
      <c r="AC2" s="75"/>
      <c r="AD2" s="75"/>
      <c r="AE2" s="76"/>
      <c r="AF2" s="77"/>
      <c r="AG2" s="76"/>
      <c r="AH2" s="77"/>
      <c r="AI2" s="76"/>
      <c r="AJ2" s="76"/>
      <c r="AK2" s="69"/>
      <c r="AL2" s="895"/>
      <c r="AM2" s="889"/>
      <c r="AN2" s="890"/>
      <c r="AO2" s="890"/>
      <c r="AP2" s="890"/>
      <c r="AQ2" s="892"/>
      <c r="AR2" s="893"/>
      <c r="AS2" s="897"/>
      <c r="AT2" s="78" t="s">
        <v>323</v>
      </c>
      <c r="AU2" s="78" t="s">
        <v>324</v>
      </c>
      <c r="AV2" s="79" t="s">
        <v>325</v>
      </c>
      <c r="AW2" s="80" t="s">
        <v>326</v>
      </c>
      <c r="AX2" s="80" t="s">
        <v>327</v>
      </c>
      <c r="AY2" s="80" t="s">
        <v>328</v>
      </c>
      <c r="AZ2" s="80" t="s">
        <v>329</v>
      </c>
      <c r="BA2" s="80" t="s">
        <v>330</v>
      </c>
      <c r="BB2" s="80" t="s">
        <v>331</v>
      </c>
      <c r="BC2" s="80" t="s">
        <v>332</v>
      </c>
      <c r="BD2" s="80" t="s">
        <v>333</v>
      </c>
      <c r="BE2" s="80" t="s">
        <v>334</v>
      </c>
      <c r="BF2" s="80" t="s">
        <v>335</v>
      </c>
      <c r="BG2" s="80" t="s">
        <v>336</v>
      </c>
      <c r="BH2" s="80" t="s">
        <v>337</v>
      </c>
      <c r="BI2" s="81" t="s">
        <v>338</v>
      </c>
      <c r="BJ2" s="80"/>
      <c r="BK2" s="80"/>
      <c r="BL2" s="80"/>
      <c r="BM2" s="80"/>
      <c r="BN2" s="80"/>
      <c r="BO2" s="80"/>
      <c r="BP2" s="80"/>
      <c r="BQ2" s="80"/>
      <c r="BR2" s="80"/>
      <c r="BS2" s="80"/>
      <c r="BT2" s="80"/>
      <c r="BU2" s="74"/>
      <c r="BV2" s="883"/>
      <c r="BW2" s="82" t="s">
        <v>230</v>
      </c>
      <c r="BX2" s="82" t="s">
        <v>231</v>
      </c>
      <c r="BY2" s="82" t="s">
        <v>232</v>
      </c>
      <c r="BZ2" s="82" t="s">
        <v>233</v>
      </c>
      <c r="CA2" s="82" t="s">
        <v>234</v>
      </c>
      <c r="CB2" s="82" t="s">
        <v>235</v>
      </c>
      <c r="CC2" s="82" t="s">
        <v>236</v>
      </c>
      <c r="CD2" s="82" t="s">
        <v>237</v>
      </c>
      <c r="CE2" s="883"/>
      <c r="CF2" s="83"/>
      <c r="CG2" s="83"/>
      <c r="CH2" s="83"/>
      <c r="CI2" s="83"/>
      <c r="CJ2" s="83"/>
      <c r="CK2" s="83"/>
      <c r="CL2" s="83"/>
      <c r="CM2" s="83"/>
      <c r="CN2" s="83"/>
      <c r="CO2" s="83"/>
      <c r="CP2" s="83"/>
      <c r="CQ2" s="84"/>
      <c r="CR2" s="85"/>
      <c r="CS2" s="85"/>
      <c r="CT2" s="85"/>
      <c r="CU2" s="85"/>
      <c r="CV2" s="86"/>
      <c r="CW2" s="85"/>
      <c r="CX2" s="85"/>
      <c r="CY2" s="85"/>
      <c r="CZ2" s="85"/>
      <c r="DA2" s="85"/>
      <c r="DB2" s="85"/>
      <c r="DC2" s="86"/>
      <c r="DD2" s="85"/>
      <c r="DE2" s="85"/>
      <c r="DF2" s="86"/>
      <c r="DG2" s="875"/>
      <c r="DH2" s="877"/>
      <c r="DI2" s="879"/>
      <c r="DJ2" s="879"/>
      <c r="DK2" s="879"/>
      <c r="DL2" s="66"/>
      <c r="DM2" s="66"/>
    </row>
    <row r="3" spans="1:117" ht="75.75" customHeight="1">
      <c r="A3" s="87"/>
      <c r="B3" s="87" t="str">
        <f>"1A（"&amp;IF(AQ3="","－",AQ3)&amp;"）"</f>
        <v>1A（0.666666666666667）</v>
      </c>
      <c r="C3" s="87"/>
      <c r="D3" s="87">
        <f>別紙１!E8</f>
        <v>0</v>
      </c>
      <c r="E3" s="87">
        <f>別紙１!F8</f>
        <v>0</v>
      </c>
      <c r="F3" s="87">
        <f>別紙１!E10</f>
        <v>0</v>
      </c>
      <c r="G3" s="87">
        <f>様式第１!E18</f>
        <v>0</v>
      </c>
      <c r="H3" s="87" t="str">
        <f>別紙２!E9</f>
        <v>（選択してください）　　　　　　　　　　　　　　　　　　　　　　　　　　　　　▼</v>
      </c>
      <c r="I3" s="87" t="str">
        <f>別紙２!E13</f>
        <v>（選択してください）　　　　　　　　　　　　　　　　　　　　　　　　　　　　　　　▼</v>
      </c>
      <c r="J3" s="87" t="str">
        <f>別紙２!E15</f>
        <v>■税抜きで応募申請する</v>
      </c>
      <c r="K3" s="87">
        <f>様式第１!E24</f>
        <v>0</v>
      </c>
      <c r="L3" s="87">
        <f>様式第１!E25</f>
        <v>0</v>
      </c>
      <c r="M3" s="87"/>
      <c r="N3" s="87"/>
      <c r="O3" s="87">
        <f>様式第１!E27</f>
        <v>0</v>
      </c>
      <c r="P3" s="87">
        <f>様式第１!E26</f>
        <v>0</v>
      </c>
      <c r="Q3" s="87">
        <f>様式第１!H27</f>
        <v>0</v>
      </c>
      <c r="R3" s="87">
        <f>様式第１!E28</f>
        <v>0</v>
      </c>
      <c r="S3" s="87">
        <f>様式第１!E30</f>
        <v>0</v>
      </c>
      <c r="T3" s="87">
        <f>様式第１!E31</f>
        <v>0</v>
      </c>
      <c r="U3" s="87">
        <f>様式第１!E32</f>
        <v>0</v>
      </c>
      <c r="V3" s="87">
        <f>様式第１!E33</f>
        <v>0</v>
      </c>
      <c r="W3" s="87">
        <f>様式第１!E34</f>
        <v>0</v>
      </c>
      <c r="X3" s="87">
        <f>様式第１!F35</f>
        <v>0</v>
      </c>
      <c r="Y3" s="87">
        <f>様式第１!G35</f>
        <v>0</v>
      </c>
      <c r="Z3" s="87">
        <f>様式第１!E36</f>
        <v>0</v>
      </c>
      <c r="AA3" s="87">
        <f>別紙１!B24</f>
        <v>0</v>
      </c>
      <c r="AB3" s="87"/>
      <c r="AC3" s="87">
        <f>別紙１!H86</f>
        <v>0</v>
      </c>
      <c r="AD3" s="87">
        <f>別紙１!H87</f>
        <v>0</v>
      </c>
      <c r="AE3" s="87"/>
      <c r="AF3" s="87"/>
      <c r="AG3" s="87"/>
      <c r="AH3" s="87"/>
      <c r="AI3" s="87"/>
      <c r="AJ3" s="87"/>
      <c r="AK3" s="87"/>
      <c r="AL3" s="87"/>
      <c r="AM3" s="87">
        <f>別紙２!F53</f>
        <v>0</v>
      </c>
      <c r="AN3" s="88">
        <f>別紙２!F28</f>
        <v>0</v>
      </c>
      <c r="AO3" s="88" t="str">
        <f>別紙２!F29</f>
        <v/>
      </c>
      <c r="AP3" s="89">
        <f>別紙２!H19</f>
        <v>0</v>
      </c>
      <c r="AQ3" s="90">
        <f>別紙２!L5</f>
        <v>0.66666666666666663</v>
      </c>
      <c r="AR3" s="87"/>
      <c r="AS3" s="89">
        <f>別紙２!H22</f>
        <v>0</v>
      </c>
      <c r="AT3" s="89">
        <f>別紙２!F52</f>
        <v>0</v>
      </c>
      <c r="AU3" s="87" t="str">
        <f>IF(別紙２!E15="■税込で応募申請する",(SUM(別紙２!F38:G45)+SUM(別紙２!F47:G49))-ROUNDUP((SUM(別紙２!F38:G45)+SUM(別紙２!F47:G49))/1.1,0),"")</f>
        <v/>
      </c>
      <c r="AV3" s="87">
        <f>別紙２!F37</f>
        <v>0</v>
      </c>
      <c r="AW3" s="87">
        <f>別紙２!F38</f>
        <v>0</v>
      </c>
      <c r="AX3" s="87">
        <f>別紙２!F39</f>
        <v>0</v>
      </c>
      <c r="AY3" s="87">
        <f>別紙２!F40</f>
        <v>0</v>
      </c>
      <c r="AZ3" s="87">
        <f>別紙２!F41</f>
        <v>0</v>
      </c>
      <c r="BA3" s="87">
        <f>別紙２!F42</f>
        <v>0</v>
      </c>
      <c r="BB3" s="87">
        <f>別紙２!F43</f>
        <v>0</v>
      </c>
      <c r="BC3" s="87">
        <f>別紙２!F44</f>
        <v>0</v>
      </c>
      <c r="BD3" s="87">
        <f>別紙２!F45</f>
        <v>0</v>
      </c>
      <c r="BE3" s="87">
        <f>別紙２!F46</f>
        <v>0</v>
      </c>
      <c r="BF3" s="87">
        <f>別紙２!F47</f>
        <v>0</v>
      </c>
      <c r="BG3" s="87">
        <f>別紙２!F48</f>
        <v>0</v>
      </c>
      <c r="BH3" s="87">
        <f>別紙２!F49</f>
        <v>0</v>
      </c>
      <c r="BI3" s="87"/>
      <c r="BJ3" s="91"/>
      <c r="BK3" s="91"/>
      <c r="BL3" s="91"/>
      <c r="BM3" s="91"/>
      <c r="BN3" s="91"/>
      <c r="BO3" s="91"/>
      <c r="BP3" s="91"/>
      <c r="BQ3" s="91"/>
      <c r="BR3" s="91"/>
      <c r="BS3" s="91"/>
      <c r="BT3" s="91"/>
      <c r="BU3" s="91"/>
      <c r="BV3" s="87"/>
      <c r="BW3" s="87" t="str">
        <f>別紙１!B13</f>
        <v>(選択)</v>
      </c>
      <c r="BX3" s="87" t="str">
        <f>別紙１!B14</f>
        <v>(選択)</v>
      </c>
      <c r="BY3" s="87" t="str">
        <f>別紙１!B15</f>
        <v>(選択)</v>
      </c>
      <c r="BZ3" s="87" t="str">
        <f>別紙１!B16</f>
        <v>(選択)</v>
      </c>
      <c r="CA3" s="87" t="str">
        <f>別紙１!B17</f>
        <v>(選択)</v>
      </c>
      <c r="CB3" s="87" t="str">
        <f>別紙１!B18</f>
        <v>(選択)</v>
      </c>
      <c r="CC3" s="87" t="str">
        <f>別紙１!B19</f>
        <v>(選択)</v>
      </c>
      <c r="CD3" s="87" t="str">
        <f>別紙１!B20</f>
        <v>(選択)</v>
      </c>
      <c r="CE3" s="87"/>
      <c r="CF3" s="91"/>
      <c r="CG3" s="91"/>
      <c r="CH3" s="91"/>
      <c r="CI3" s="91"/>
      <c r="CJ3" s="91"/>
      <c r="CK3" s="91"/>
      <c r="CL3" s="91"/>
      <c r="CM3" s="91"/>
      <c r="CN3" s="91"/>
      <c r="CO3" s="91"/>
      <c r="CP3" s="91"/>
      <c r="CQ3" s="87"/>
      <c r="CR3" s="87"/>
      <c r="CS3" s="87"/>
      <c r="CT3" s="87"/>
      <c r="CU3" s="87"/>
      <c r="CV3" s="87"/>
      <c r="CW3" s="87"/>
      <c r="CX3" s="87"/>
      <c r="CY3" s="87"/>
      <c r="CZ3" s="87"/>
      <c r="DA3" s="87"/>
      <c r="DB3" s="87"/>
      <c r="DC3" s="87"/>
      <c r="DD3" s="87"/>
      <c r="DE3" s="87"/>
      <c r="DF3" s="87"/>
      <c r="DG3" s="87"/>
      <c r="DH3" s="87"/>
      <c r="DI3" s="87"/>
      <c r="DJ3" s="87"/>
      <c r="DK3" s="87"/>
    </row>
  </sheetData>
  <mergeCells count="36">
    <mergeCell ref="O1:Q1"/>
    <mergeCell ref="A1:A2"/>
    <mergeCell ref="B1:B2"/>
    <mergeCell ref="G1:G2"/>
    <mergeCell ref="K1:N1"/>
    <mergeCell ref="C1:F1"/>
    <mergeCell ref="R1:T1"/>
    <mergeCell ref="U1:Z1"/>
    <mergeCell ref="AA1:AB1"/>
    <mergeCell ref="AF1:AG1"/>
    <mergeCell ref="AH1:AI1"/>
    <mergeCell ref="CW1:DC1"/>
    <mergeCell ref="DD1:DF1"/>
    <mergeCell ref="AS1:AS2"/>
    <mergeCell ref="AT1:AU1"/>
    <mergeCell ref="AV1:BI1"/>
    <mergeCell ref="BJ1:BU1"/>
    <mergeCell ref="BV1:BV2"/>
    <mergeCell ref="BW1:CD1"/>
    <mergeCell ref="X2:Y2"/>
    <mergeCell ref="CE1:CE2"/>
    <mergeCell ref="CF1:CK1"/>
    <mergeCell ref="CL1:CP1"/>
    <mergeCell ref="CR1:CV1"/>
    <mergeCell ref="AM1:AM2"/>
    <mergeCell ref="AN1:AN2"/>
    <mergeCell ref="AO1:AO2"/>
    <mergeCell ref="AP1:AP2"/>
    <mergeCell ref="AQ1:AQ2"/>
    <mergeCell ref="AR1:AR2"/>
    <mergeCell ref="AL1:AL2"/>
    <mergeCell ref="DG1:DG2"/>
    <mergeCell ref="DH1:DH2"/>
    <mergeCell ref="DI1:DI2"/>
    <mergeCell ref="DJ1:DJ2"/>
    <mergeCell ref="DK1:DK2"/>
  </mergeCells>
  <phoneticPr fontId="9"/>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D69873-3912-4659-89EA-8E0D40DEE18D}">
  <dimension ref="A1:AA87"/>
  <sheetViews>
    <sheetView topLeftCell="A4" workbookViewId="0">
      <selection activeCell="A21" sqref="A21:A22"/>
    </sheetView>
  </sheetViews>
  <sheetFormatPr defaultColWidth="19.85546875" defaultRowHeight="15.75"/>
  <cols>
    <col min="1" max="2" width="19.85546875" style="20"/>
    <col min="3" max="3" width="33.7109375" style="20" customWidth="1"/>
    <col min="4" max="14" width="19.85546875" style="20"/>
    <col min="15" max="15" width="3.85546875" style="20" customWidth="1"/>
    <col min="16" max="16" width="19.85546875" style="20"/>
    <col min="17" max="17" width="3.85546875" style="20" customWidth="1"/>
    <col min="18" max="18" width="19.85546875" style="20"/>
    <col min="19" max="19" width="3.85546875" style="20" customWidth="1"/>
    <col min="20" max="16384" width="19.85546875" style="20"/>
  </cols>
  <sheetData>
    <row r="1" spans="1:27">
      <c r="A1" s="20" t="s">
        <v>339</v>
      </c>
      <c r="B1" s="20" t="s">
        <v>340</v>
      </c>
      <c r="C1" s="20" t="s">
        <v>341</v>
      </c>
      <c r="D1" s="20" t="s">
        <v>342</v>
      </c>
      <c r="E1" s="20" t="s">
        <v>343</v>
      </c>
      <c r="F1" s="20" t="s">
        <v>571</v>
      </c>
      <c r="H1" s="20" t="s">
        <v>344</v>
      </c>
      <c r="J1" s="20" t="s">
        <v>345</v>
      </c>
      <c r="L1" s="20" t="s">
        <v>346</v>
      </c>
      <c r="N1" s="20" t="s">
        <v>347</v>
      </c>
      <c r="O1" s="20" t="s">
        <v>348</v>
      </c>
      <c r="P1" s="20" t="s">
        <v>349</v>
      </c>
      <c r="R1" s="20" t="s">
        <v>350</v>
      </c>
      <c r="T1" s="20" t="s">
        <v>351</v>
      </c>
      <c r="X1" s="20" t="s">
        <v>352</v>
      </c>
      <c r="Z1" s="20" t="s">
        <v>559</v>
      </c>
    </row>
    <row r="2" spans="1:27">
      <c r="A2" s="20" t="s">
        <v>56</v>
      </c>
      <c r="B2" s="20" t="s">
        <v>56</v>
      </c>
      <c r="C2" s="20" t="s">
        <v>353</v>
      </c>
      <c r="D2" s="20" t="s">
        <v>56</v>
      </c>
      <c r="E2" s="20" t="s">
        <v>354</v>
      </c>
      <c r="N2" s="20" t="s">
        <v>354</v>
      </c>
      <c r="O2" s="20">
        <v>1</v>
      </c>
      <c r="P2" s="20" t="s">
        <v>95</v>
      </c>
      <c r="Q2" s="20">
        <v>101</v>
      </c>
      <c r="R2" s="20" t="s">
        <v>503</v>
      </c>
      <c r="S2" s="20">
        <v>201</v>
      </c>
      <c r="T2" s="20" t="s">
        <v>130</v>
      </c>
      <c r="U2" s="20">
        <v>301</v>
      </c>
      <c r="V2" s="20" t="s">
        <v>355</v>
      </c>
      <c r="W2" s="20">
        <v>401</v>
      </c>
      <c r="X2" s="20" t="s">
        <v>356</v>
      </c>
      <c r="Y2" s="20">
        <v>501</v>
      </c>
      <c r="Z2" s="20" t="s">
        <v>560</v>
      </c>
      <c r="AA2" s="20" t="s">
        <v>679</v>
      </c>
    </row>
    <row r="3" spans="1:27">
      <c r="A3" s="20" t="s">
        <v>357</v>
      </c>
      <c r="B3" s="20" t="s">
        <v>358</v>
      </c>
      <c r="C3" s="20" t="s">
        <v>359</v>
      </c>
      <c r="D3" s="20" t="s">
        <v>566</v>
      </c>
      <c r="E3" s="20" t="s">
        <v>738</v>
      </c>
      <c r="F3" s="20" t="s">
        <v>569</v>
      </c>
      <c r="G3" s="20" t="s">
        <v>62</v>
      </c>
      <c r="H3" s="20" t="s">
        <v>360</v>
      </c>
      <c r="I3" s="20" t="s">
        <v>86</v>
      </c>
      <c r="J3" s="20" t="s">
        <v>500</v>
      </c>
      <c r="K3" s="20" t="s">
        <v>87</v>
      </c>
      <c r="L3" s="20" t="s">
        <v>678</v>
      </c>
      <c r="N3" s="31">
        <v>0.66666666666666663</v>
      </c>
      <c r="O3" s="20">
        <v>2</v>
      </c>
      <c r="P3" s="20" t="s">
        <v>96</v>
      </c>
      <c r="Q3" s="20">
        <v>102</v>
      </c>
      <c r="R3" s="20" t="s">
        <v>504</v>
      </c>
      <c r="S3" s="20">
        <v>202</v>
      </c>
      <c r="T3" s="20" t="s">
        <v>131</v>
      </c>
      <c r="U3" s="20">
        <v>302</v>
      </c>
      <c r="V3" s="20" t="s">
        <v>361</v>
      </c>
      <c r="W3" s="20">
        <v>402</v>
      </c>
      <c r="X3" s="20" t="s">
        <v>362</v>
      </c>
      <c r="Y3" s="20">
        <v>502</v>
      </c>
      <c r="Z3" s="20" t="s">
        <v>561</v>
      </c>
      <c r="AA3" s="20" t="s">
        <v>249</v>
      </c>
    </row>
    <row r="4" spans="1:27">
      <c r="A4" s="20" t="s">
        <v>363</v>
      </c>
      <c r="B4" s="20" t="s">
        <v>364</v>
      </c>
      <c r="C4" s="20" t="s">
        <v>365</v>
      </c>
      <c r="D4" s="20" t="s">
        <v>366</v>
      </c>
      <c r="E4" s="20" t="s">
        <v>367</v>
      </c>
      <c r="F4" s="20" t="s">
        <v>568</v>
      </c>
      <c r="G4" s="20" t="s">
        <v>63</v>
      </c>
      <c r="H4" s="20" t="s">
        <v>368</v>
      </c>
      <c r="I4" s="20" t="s">
        <v>63</v>
      </c>
      <c r="J4" s="20" t="s">
        <v>501</v>
      </c>
      <c r="K4" s="20" t="s">
        <v>87</v>
      </c>
      <c r="L4" s="20" t="s">
        <v>498</v>
      </c>
      <c r="N4" s="31">
        <v>0.66666666666666663</v>
      </c>
      <c r="O4" s="20">
        <v>3</v>
      </c>
      <c r="P4" s="20" t="s">
        <v>97</v>
      </c>
      <c r="Q4" s="20">
        <v>103</v>
      </c>
      <c r="R4" s="20" t="s">
        <v>505</v>
      </c>
      <c r="S4" s="20">
        <v>203</v>
      </c>
      <c r="T4" s="20" t="s">
        <v>132</v>
      </c>
      <c r="U4" s="20">
        <v>303</v>
      </c>
      <c r="V4" s="20" t="s">
        <v>369</v>
      </c>
      <c r="W4" s="20">
        <v>403</v>
      </c>
      <c r="X4" s="20" t="s">
        <v>370</v>
      </c>
      <c r="Y4" s="20">
        <v>503</v>
      </c>
      <c r="Z4" s="20" t="s">
        <v>562</v>
      </c>
    </row>
    <row r="5" spans="1:27">
      <c r="A5" s="20" t="s">
        <v>371</v>
      </c>
      <c r="B5" s="20" t="s">
        <v>372</v>
      </c>
      <c r="D5" s="20" t="s">
        <v>373</v>
      </c>
      <c r="E5" s="20" t="s">
        <v>374</v>
      </c>
      <c r="F5" s="20" t="s">
        <v>570</v>
      </c>
      <c r="H5" s="20" t="s">
        <v>375</v>
      </c>
      <c r="J5" s="20" t="s">
        <v>502</v>
      </c>
      <c r="K5" s="20" t="s">
        <v>87</v>
      </c>
      <c r="L5" s="20" t="s">
        <v>499</v>
      </c>
      <c r="N5" s="31">
        <v>0.66666666666666663</v>
      </c>
      <c r="O5" s="20">
        <v>4</v>
      </c>
      <c r="P5" s="20" t="s">
        <v>98</v>
      </c>
      <c r="Q5" s="20">
        <v>104</v>
      </c>
      <c r="R5" s="20" t="s">
        <v>506</v>
      </c>
      <c r="S5" s="20">
        <v>204</v>
      </c>
      <c r="T5" s="20" t="s">
        <v>133</v>
      </c>
      <c r="U5" s="20">
        <v>304</v>
      </c>
      <c r="V5" s="20" t="s">
        <v>376</v>
      </c>
      <c r="W5" s="20">
        <v>404</v>
      </c>
      <c r="X5" s="20" t="s">
        <v>377</v>
      </c>
      <c r="Y5" s="20">
        <v>504</v>
      </c>
      <c r="Z5" s="20" t="s">
        <v>563</v>
      </c>
    </row>
    <row r="6" spans="1:27">
      <c r="A6" s="20" t="s">
        <v>378</v>
      </c>
      <c r="B6" s="20" t="s">
        <v>379</v>
      </c>
      <c r="F6" s="20" t="s">
        <v>737</v>
      </c>
      <c r="H6" s="20" t="s">
        <v>380</v>
      </c>
      <c r="J6" s="20" t="s">
        <v>381</v>
      </c>
      <c r="O6" s="20">
        <v>5</v>
      </c>
      <c r="P6" s="20" t="s">
        <v>99</v>
      </c>
      <c r="Q6" s="20">
        <v>105</v>
      </c>
      <c r="R6" s="20" t="s">
        <v>507</v>
      </c>
      <c r="S6" s="20">
        <v>205</v>
      </c>
      <c r="T6" s="20" t="s">
        <v>134</v>
      </c>
      <c r="U6" s="20">
        <v>305</v>
      </c>
      <c r="V6" s="20" t="s">
        <v>382</v>
      </c>
      <c r="W6" s="20">
        <v>405</v>
      </c>
      <c r="X6" s="20" t="s">
        <v>383</v>
      </c>
    </row>
    <row r="7" spans="1:27">
      <c r="A7" s="20" t="s">
        <v>58</v>
      </c>
      <c r="B7" s="20" t="s">
        <v>384</v>
      </c>
      <c r="F7" s="20" t="s">
        <v>385</v>
      </c>
      <c r="J7" s="20" t="s">
        <v>385</v>
      </c>
      <c r="N7" s="31">
        <v>0.66666666666666663</v>
      </c>
      <c r="O7" s="20">
        <v>6</v>
      </c>
      <c r="P7" s="20" t="s">
        <v>100</v>
      </c>
      <c r="Q7" s="20">
        <v>106</v>
      </c>
      <c r="R7" s="20" t="s">
        <v>508</v>
      </c>
      <c r="S7" s="20">
        <v>206</v>
      </c>
      <c r="T7" s="20" t="s">
        <v>135</v>
      </c>
      <c r="U7" s="20">
        <v>306</v>
      </c>
      <c r="V7" s="20" t="s">
        <v>386</v>
      </c>
      <c r="W7" s="20">
        <v>406</v>
      </c>
      <c r="X7" s="20" t="s">
        <v>387</v>
      </c>
    </row>
    <row r="8" spans="1:27">
      <c r="A8" s="20" t="s">
        <v>388</v>
      </c>
      <c r="B8" s="20" t="s">
        <v>389</v>
      </c>
      <c r="O8" s="20">
        <v>7</v>
      </c>
      <c r="P8" s="20" t="s">
        <v>101</v>
      </c>
      <c r="Q8" s="20">
        <v>107</v>
      </c>
      <c r="R8" s="20" t="s">
        <v>509</v>
      </c>
      <c r="S8" s="20">
        <v>207</v>
      </c>
      <c r="T8" s="20" t="s">
        <v>136</v>
      </c>
      <c r="U8" s="20">
        <v>307</v>
      </c>
      <c r="V8" s="20" t="s">
        <v>390</v>
      </c>
      <c r="W8" s="20">
        <v>407</v>
      </c>
      <c r="X8" s="20" t="s">
        <v>391</v>
      </c>
    </row>
    <row r="9" spans="1:27">
      <c r="A9" s="20" t="s">
        <v>392</v>
      </c>
      <c r="B9" s="20" t="s">
        <v>25</v>
      </c>
      <c r="O9" s="20">
        <v>8</v>
      </c>
      <c r="P9" s="20" t="s">
        <v>102</v>
      </c>
      <c r="Q9" s="20">
        <v>108</v>
      </c>
      <c r="R9" s="20" t="s">
        <v>510</v>
      </c>
      <c r="S9" s="20">
        <v>208</v>
      </c>
      <c r="T9" s="20" t="s">
        <v>137</v>
      </c>
      <c r="U9" s="20">
        <v>308</v>
      </c>
      <c r="V9" s="20" t="s">
        <v>393</v>
      </c>
      <c r="W9" s="20">
        <v>408</v>
      </c>
      <c r="X9" s="20" t="s">
        <v>394</v>
      </c>
    </row>
    <row r="10" spans="1:27">
      <c r="A10" s="20" t="s">
        <v>395</v>
      </c>
      <c r="B10" s="20" t="s">
        <v>396</v>
      </c>
      <c r="O10" s="20">
        <v>9</v>
      </c>
      <c r="P10" s="20" t="s">
        <v>103</v>
      </c>
      <c r="Q10" s="20">
        <v>109</v>
      </c>
      <c r="R10" s="20" t="s">
        <v>511</v>
      </c>
      <c r="S10" s="20">
        <v>209</v>
      </c>
      <c r="T10" s="20" t="s">
        <v>138</v>
      </c>
      <c r="U10" s="20">
        <v>309</v>
      </c>
      <c r="V10" s="20" t="s">
        <v>397</v>
      </c>
      <c r="W10" s="20">
        <v>409</v>
      </c>
      <c r="X10" s="20" t="s">
        <v>398</v>
      </c>
    </row>
    <row r="11" spans="1:27">
      <c r="O11" s="20">
        <v>10</v>
      </c>
      <c r="P11" s="20" t="s">
        <v>104</v>
      </c>
      <c r="Q11" s="20">
        <v>110</v>
      </c>
      <c r="R11" s="20" t="s">
        <v>512</v>
      </c>
      <c r="S11" s="20">
        <v>210</v>
      </c>
      <c r="T11" s="20" t="s">
        <v>139</v>
      </c>
      <c r="U11" s="20">
        <v>310</v>
      </c>
      <c r="V11" s="20" t="s">
        <v>399</v>
      </c>
      <c r="W11" s="20">
        <v>410</v>
      </c>
      <c r="X11" s="20" t="s">
        <v>400</v>
      </c>
    </row>
    <row r="12" spans="1:27">
      <c r="O12" s="20">
        <v>11</v>
      </c>
      <c r="P12" s="20" t="s">
        <v>105</v>
      </c>
      <c r="Q12" s="20">
        <v>111</v>
      </c>
      <c r="R12" s="20" t="s">
        <v>513</v>
      </c>
      <c r="S12" s="20">
        <v>211</v>
      </c>
      <c r="T12" s="20" t="s">
        <v>140</v>
      </c>
      <c r="U12" s="20">
        <v>311</v>
      </c>
      <c r="V12" s="20" t="s">
        <v>401</v>
      </c>
      <c r="W12" s="20">
        <v>411</v>
      </c>
      <c r="X12" s="20" t="s">
        <v>402</v>
      </c>
    </row>
    <row r="13" spans="1:27">
      <c r="O13" s="20">
        <v>12</v>
      </c>
      <c r="P13" s="20" t="s">
        <v>106</v>
      </c>
      <c r="Q13" s="20">
        <v>112</v>
      </c>
      <c r="R13" s="20" t="s">
        <v>514</v>
      </c>
      <c r="S13" s="20">
        <v>212</v>
      </c>
      <c r="T13" s="20" t="s">
        <v>403</v>
      </c>
      <c r="U13" s="20">
        <v>312</v>
      </c>
      <c r="V13" s="20" t="s">
        <v>404</v>
      </c>
    </row>
    <row r="14" spans="1:27">
      <c r="O14" s="20">
        <v>13</v>
      </c>
      <c r="P14" s="20" t="s">
        <v>107</v>
      </c>
      <c r="Q14" s="20">
        <v>113</v>
      </c>
      <c r="R14" s="20" t="s">
        <v>515</v>
      </c>
      <c r="S14" s="20">
        <v>213</v>
      </c>
      <c r="T14" s="20" t="s">
        <v>141</v>
      </c>
      <c r="U14" s="20">
        <v>313</v>
      </c>
      <c r="V14" s="20" t="s">
        <v>405</v>
      </c>
    </row>
    <row r="15" spans="1:27">
      <c r="O15" s="20">
        <v>14</v>
      </c>
      <c r="P15" s="20" t="s">
        <v>108</v>
      </c>
      <c r="Q15" s="20">
        <v>114</v>
      </c>
      <c r="R15" s="20" t="s">
        <v>516</v>
      </c>
      <c r="S15" s="20">
        <v>214</v>
      </c>
      <c r="T15" s="20" t="s">
        <v>142</v>
      </c>
      <c r="U15" s="20">
        <v>314</v>
      </c>
      <c r="V15" s="20" t="s">
        <v>406</v>
      </c>
    </row>
    <row r="16" spans="1:27">
      <c r="O16" s="20">
        <v>15</v>
      </c>
      <c r="P16" s="20" t="s">
        <v>109</v>
      </c>
      <c r="Q16" s="20">
        <v>115</v>
      </c>
      <c r="R16" s="20" t="s">
        <v>517</v>
      </c>
      <c r="S16" s="20">
        <v>215</v>
      </c>
      <c r="T16" s="20" t="s">
        <v>143</v>
      </c>
      <c r="U16" s="20">
        <v>315</v>
      </c>
      <c r="V16" s="20" t="s">
        <v>407</v>
      </c>
    </row>
    <row r="17" spans="15:22">
      <c r="O17" s="20">
        <v>16</v>
      </c>
      <c r="P17" s="20" t="s">
        <v>110</v>
      </c>
      <c r="Q17" s="20">
        <v>116</v>
      </c>
      <c r="R17" s="20" t="s">
        <v>518</v>
      </c>
      <c r="S17" s="20">
        <v>216</v>
      </c>
      <c r="T17" s="20" t="s">
        <v>408</v>
      </c>
      <c r="U17" s="20">
        <v>316</v>
      </c>
      <c r="V17" s="20" t="s">
        <v>409</v>
      </c>
    </row>
    <row r="18" spans="15:22">
      <c r="O18" s="20">
        <v>17</v>
      </c>
      <c r="P18" s="20" t="s">
        <v>111</v>
      </c>
      <c r="Q18" s="20">
        <v>117</v>
      </c>
      <c r="R18" s="20" t="s">
        <v>519</v>
      </c>
      <c r="S18" s="20">
        <v>217</v>
      </c>
      <c r="T18" s="20" t="s">
        <v>144</v>
      </c>
      <c r="U18" s="20">
        <v>317</v>
      </c>
      <c r="V18" s="20" t="s">
        <v>410</v>
      </c>
    </row>
    <row r="19" spans="15:22">
      <c r="O19" s="20">
        <v>18</v>
      </c>
      <c r="P19" s="20" t="s">
        <v>112</v>
      </c>
      <c r="Q19" s="20">
        <v>118</v>
      </c>
      <c r="R19" s="20" t="s">
        <v>520</v>
      </c>
      <c r="S19" s="20">
        <v>218</v>
      </c>
      <c r="T19" s="20" t="s">
        <v>145</v>
      </c>
      <c r="U19" s="20">
        <v>318</v>
      </c>
      <c r="V19" s="20" t="s">
        <v>411</v>
      </c>
    </row>
    <row r="20" spans="15:22">
      <c r="O20" s="20">
        <v>19</v>
      </c>
      <c r="P20" s="20" t="s">
        <v>113</v>
      </c>
      <c r="Q20" s="20">
        <v>119</v>
      </c>
      <c r="R20" s="20" t="s">
        <v>521</v>
      </c>
      <c r="S20" s="20">
        <v>219</v>
      </c>
      <c r="T20" s="20" t="s">
        <v>412</v>
      </c>
      <c r="U20" s="20">
        <v>319</v>
      </c>
      <c r="V20" s="20" t="s">
        <v>413</v>
      </c>
    </row>
    <row r="21" spans="15:22">
      <c r="O21" s="20">
        <v>20</v>
      </c>
      <c r="P21" s="20" t="s">
        <v>114</v>
      </c>
      <c r="Q21" s="20">
        <v>120</v>
      </c>
      <c r="R21" s="20" t="s">
        <v>522</v>
      </c>
      <c r="S21" s="20">
        <v>220</v>
      </c>
      <c r="T21" s="20" t="s">
        <v>146</v>
      </c>
      <c r="U21" s="20">
        <v>320</v>
      </c>
      <c r="V21" s="20" t="s">
        <v>414</v>
      </c>
    </row>
    <row r="22" spans="15:22">
      <c r="O22" s="20">
        <v>21</v>
      </c>
      <c r="P22" s="20" t="s">
        <v>115</v>
      </c>
      <c r="Q22" s="20">
        <v>121</v>
      </c>
      <c r="R22" s="20" t="s">
        <v>523</v>
      </c>
      <c r="S22" s="20">
        <v>221</v>
      </c>
      <c r="T22" s="20" t="s">
        <v>147</v>
      </c>
      <c r="U22" s="20">
        <v>321</v>
      </c>
      <c r="V22" s="20" t="s">
        <v>415</v>
      </c>
    </row>
    <row r="23" spans="15:22">
      <c r="O23" s="20">
        <v>22</v>
      </c>
      <c r="P23" s="20" t="s">
        <v>116</v>
      </c>
      <c r="Q23" s="20">
        <v>122</v>
      </c>
      <c r="R23" s="20" t="s">
        <v>524</v>
      </c>
      <c r="S23" s="20">
        <v>222</v>
      </c>
      <c r="T23" s="20" t="s">
        <v>148</v>
      </c>
      <c r="U23" s="20">
        <v>322</v>
      </c>
      <c r="V23" s="20" t="s">
        <v>416</v>
      </c>
    </row>
    <row r="24" spans="15:22">
      <c r="O24" s="20">
        <v>23</v>
      </c>
      <c r="P24" s="20" t="s">
        <v>117</v>
      </c>
      <c r="Q24" s="20">
        <v>123</v>
      </c>
      <c r="R24" s="20" t="s">
        <v>525</v>
      </c>
      <c r="S24" s="20">
        <v>223</v>
      </c>
      <c r="T24" s="20" t="s">
        <v>149</v>
      </c>
      <c r="U24" s="20">
        <v>323</v>
      </c>
      <c r="V24" s="20" t="s">
        <v>417</v>
      </c>
    </row>
    <row r="25" spans="15:22">
      <c r="O25" s="20">
        <v>24</v>
      </c>
      <c r="P25" s="20" t="s">
        <v>118</v>
      </c>
      <c r="Q25" s="20">
        <v>124</v>
      </c>
      <c r="R25" s="20" t="s">
        <v>526</v>
      </c>
      <c r="S25" s="20">
        <v>224</v>
      </c>
      <c r="T25" s="20" t="s">
        <v>150</v>
      </c>
      <c r="U25" s="20">
        <v>324</v>
      </c>
      <c r="V25" s="20" t="s">
        <v>418</v>
      </c>
    </row>
    <row r="26" spans="15:22">
      <c r="O26" s="20">
        <v>25</v>
      </c>
      <c r="P26" s="20" t="s">
        <v>119</v>
      </c>
      <c r="Q26" s="20">
        <v>125</v>
      </c>
      <c r="R26" s="20" t="s">
        <v>527</v>
      </c>
      <c r="S26" s="20">
        <v>225</v>
      </c>
      <c r="T26" s="20" t="s">
        <v>151</v>
      </c>
      <c r="U26" s="20">
        <v>325</v>
      </c>
      <c r="V26" s="20" t="s">
        <v>419</v>
      </c>
    </row>
    <row r="27" spans="15:22">
      <c r="O27" s="20">
        <v>26</v>
      </c>
      <c r="P27" s="20" t="s">
        <v>120</v>
      </c>
      <c r="Q27" s="20">
        <v>126</v>
      </c>
      <c r="R27" s="20" t="s">
        <v>528</v>
      </c>
      <c r="S27" s="20">
        <v>226</v>
      </c>
      <c r="T27" s="20" t="s">
        <v>152</v>
      </c>
      <c r="U27" s="20">
        <v>326</v>
      </c>
      <c r="V27" s="20" t="s">
        <v>420</v>
      </c>
    </row>
    <row r="28" spans="15:22">
      <c r="O28" s="20">
        <v>27</v>
      </c>
      <c r="P28" s="20" t="s">
        <v>121</v>
      </c>
      <c r="Q28" s="20">
        <v>127</v>
      </c>
      <c r="R28" s="20" t="s">
        <v>529</v>
      </c>
      <c r="S28" s="20">
        <v>227</v>
      </c>
      <c r="T28" s="20" t="s">
        <v>153</v>
      </c>
      <c r="U28" s="20">
        <v>327</v>
      </c>
      <c r="V28" s="20" t="s">
        <v>421</v>
      </c>
    </row>
    <row r="29" spans="15:22">
      <c r="O29" s="20">
        <v>28</v>
      </c>
      <c r="P29" s="20" t="s">
        <v>122</v>
      </c>
      <c r="Q29" s="20">
        <v>128</v>
      </c>
      <c r="R29" s="20" t="s">
        <v>530</v>
      </c>
      <c r="S29" s="20">
        <v>228</v>
      </c>
      <c r="T29" s="20" t="s">
        <v>154</v>
      </c>
      <c r="U29" s="20">
        <v>328</v>
      </c>
      <c r="V29" s="20" t="s">
        <v>422</v>
      </c>
    </row>
    <row r="30" spans="15:22">
      <c r="O30" s="20">
        <v>29</v>
      </c>
      <c r="P30" s="20" t="s">
        <v>123</v>
      </c>
      <c r="Q30" s="20">
        <v>129</v>
      </c>
      <c r="R30" s="20" t="s">
        <v>531</v>
      </c>
      <c r="S30" s="20">
        <v>229</v>
      </c>
      <c r="T30" s="20" t="s">
        <v>155</v>
      </c>
      <c r="U30" s="20">
        <v>329</v>
      </c>
      <c r="V30" s="20" t="s">
        <v>423</v>
      </c>
    </row>
    <row r="31" spans="15:22">
      <c r="O31" s="20">
        <v>30</v>
      </c>
      <c r="P31" s="20" t="s">
        <v>124</v>
      </c>
      <c r="Q31" s="20">
        <v>130</v>
      </c>
      <c r="R31" s="20" t="s">
        <v>532</v>
      </c>
      <c r="S31" s="20">
        <v>230</v>
      </c>
      <c r="T31" s="20" t="s">
        <v>156</v>
      </c>
      <c r="U31" s="20">
        <v>330</v>
      </c>
      <c r="V31" s="20" t="s">
        <v>424</v>
      </c>
    </row>
    <row r="32" spans="15:22">
      <c r="O32" s="20">
        <v>31</v>
      </c>
      <c r="P32" s="20" t="s">
        <v>125</v>
      </c>
      <c r="Q32" s="20">
        <v>131</v>
      </c>
      <c r="R32" s="20" t="s">
        <v>533</v>
      </c>
      <c r="S32" s="20">
        <v>231</v>
      </c>
      <c r="T32" s="20" t="s">
        <v>157</v>
      </c>
      <c r="U32" s="20">
        <v>331</v>
      </c>
      <c r="V32" s="20" t="s">
        <v>425</v>
      </c>
    </row>
    <row r="33" spans="15:22">
      <c r="O33" s="20">
        <v>32</v>
      </c>
      <c r="P33" s="20" t="s">
        <v>126</v>
      </c>
      <c r="Q33" s="20">
        <v>132</v>
      </c>
      <c r="R33" s="20" t="s">
        <v>534</v>
      </c>
      <c r="S33" s="20">
        <v>232</v>
      </c>
      <c r="T33" s="20" t="s">
        <v>158</v>
      </c>
      <c r="U33" s="20">
        <v>332</v>
      </c>
      <c r="V33" s="20" t="s">
        <v>426</v>
      </c>
    </row>
    <row r="34" spans="15:22">
      <c r="O34" s="20">
        <v>33</v>
      </c>
      <c r="P34" s="20" t="s">
        <v>127</v>
      </c>
      <c r="Q34" s="20">
        <v>133</v>
      </c>
      <c r="R34" s="20" t="s">
        <v>535</v>
      </c>
      <c r="S34" s="20">
        <v>233</v>
      </c>
      <c r="T34" s="20" t="s">
        <v>159</v>
      </c>
      <c r="U34" s="20">
        <v>333</v>
      </c>
      <c r="V34" s="20" t="s">
        <v>427</v>
      </c>
    </row>
    <row r="35" spans="15:22">
      <c r="O35" s="20">
        <v>34</v>
      </c>
      <c r="P35" s="20" t="s">
        <v>128</v>
      </c>
      <c r="Q35" s="20">
        <v>134</v>
      </c>
      <c r="R35" s="20" t="s">
        <v>536</v>
      </c>
      <c r="S35" s="20">
        <v>234</v>
      </c>
      <c r="T35" s="20" t="s">
        <v>428</v>
      </c>
      <c r="U35" s="20">
        <v>334</v>
      </c>
      <c r="V35" s="20" t="s">
        <v>429</v>
      </c>
    </row>
    <row r="36" spans="15:22">
      <c r="Q36" s="20">
        <v>135</v>
      </c>
      <c r="R36" s="20" t="s">
        <v>537</v>
      </c>
      <c r="S36" s="20">
        <v>235</v>
      </c>
      <c r="T36" s="20" t="s">
        <v>160</v>
      </c>
      <c r="U36" s="20">
        <v>335</v>
      </c>
      <c r="V36" s="20" t="s">
        <v>430</v>
      </c>
    </row>
    <row r="37" spans="15:22">
      <c r="Q37" s="20">
        <v>136</v>
      </c>
      <c r="R37" s="20" t="s">
        <v>538</v>
      </c>
      <c r="S37" s="20">
        <v>236</v>
      </c>
      <c r="T37" s="20" t="s">
        <v>431</v>
      </c>
      <c r="U37" s="20">
        <v>336</v>
      </c>
      <c r="V37" s="20" t="s">
        <v>432</v>
      </c>
    </row>
    <row r="38" spans="15:22">
      <c r="Q38" s="20">
        <v>137</v>
      </c>
      <c r="R38" s="20" t="s">
        <v>539</v>
      </c>
      <c r="S38" s="20">
        <v>237</v>
      </c>
      <c r="T38" s="20" t="s">
        <v>161</v>
      </c>
      <c r="U38" s="20">
        <v>337</v>
      </c>
      <c r="V38" s="20" t="s">
        <v>433</v>
      </c>
    </row>
    <row r="39" spans="15:22">
      <c r="Q39" s="20">
        <v>138</v>
      </c>
      <c r="R39" s="20" t="s">
        <v>540</v>
      </c>
      <c r="S39" s="20">
        <v>238</v>
      </c>
      <c r="T39" s="20" t="s">
        <v>162</v>
      </c>
      <c r="U39" s="20">
        <v>338</v>
      </c>
      <c r="V39" s="20" t="s">
        <v>434</v>
      </c>
    </row>
    <row r="40" spans="15:22">
      <c r="Q40" s="20">
        <v>139</v>
      </c>
      <c r="R40" s="20" t="s">
        <v>541</v>
      </c>
      <c r="S40" s="20">
        <v>239</v>
      </c>
      <c r="T40" s="20" t="s">
        <v>163</v>
      </c>
      <c r="U40" s="20">
        <v>339</v>
      </c>
      <c r="V40" s="20" t="s">
        <v>435</v>
      </c>
    </row>
    <row r="41" spans="15:22">
      <c r="Q41" s="20">
        <v>140</v>
      </c>
      <c r="R41" s="20" t="s">
        <v>542</v>
      </c>
      <c r="S41" s="20">
        <v>240</v>
      </c>
      <c r="T41" s="20" t="s">
        <v>164</v>
      </c>
      <c r="U41" s="20">
        <v>340</v>
      </c>
      <c r="V41" s="20" t="s">
        <v>436</v>
      </c>
    </row>
    <row r="42" spans="15:22">
      <c r="Q42" s="20">
        <v>141</v>
      </c>
      <c r="R42" s="20" t="s">
        <v>543</v>
      </c>
      <c r="S42" s="20">
        <v>241</v>
      </c>
      <c r="T42" s="20" t="s">
        <v>165</v>
      </c>
      <c r="U42" s="20">
        <v>341</v>
      </c>
      <c r="V42" s="20" t="s">
        <v>437</v>
      </c>
    </row>
    <row r="43" spans="15:22">
      <c r="Q43" s="20">
        <v>142</v>
      </c>
      <c r="R43" s="20" t="s">
        <v>544</v>
      </c>
      <c r="S43" s="20">
        <v>242</v>
      </c>
      <c r="T43" s="20" t="s">
        <v>166</v>
      </c>
      <c r="U43" s="20">
        <v>342</v>
      </c>
      <c r="V43" s="20" t="s">
        <v>438</v>
      </c>
    </row>
    <row r="44" spans="15:22">
      <c r="Q44" s="20">
        <v>143</v>
      </c>
      <c r="R44" s="20" t="s">
        <v>545</v>
      </c>
      <c r="S44" s="20">
        <v>243</v>
      </c>
      <c r="T44" s="20" t="s">
        <v>167</v>
      </c>
      <c r="U44" s="20">
        <v>343</v>
      </c>
      <c r="V44" s="20" t="s">
        <v>439</v>
      </c>
    </row>
    <row r="45" spans="15:22">
      <c r="Q45" s="20">
        <v>144</v>
      </c>
      <c r="R45" s="20" t="s">
        <v>546</v>
      </c>
      <c r="S45" s="20">
        <v>244</v>
      </c>
      <c r="T45" s="20" t="s">
        <v>168</v>
      </c>
      <c r="U45" s="20">
        <v>344</v>
      </c>
      <c r="V45" s="20" t="s">
        <v>440</v>
      </c>
    </row>
    <row r="46" spans="15:22">
      <c r="Q46" s="20">
        <v>145</v>
      </c>
      <c r="R46" s="20" t="s">
        <v>547</v>
      </c>
      <c r="S46" s="20">
        <v>245</v>
      </c>
      <c r="T46" s="20" t="s">
        <v>441</v>
      </c>
      <c r="U46" s="20">
        <v>345</v>
      </c>
      <c r="V46" s="20" t="s">
        <v>442</v>
      </c>
    </row>
    <row r="47" spans="15:22">
      <c r="Q47" s="20">
        <v>146</v>
      </c>
      <c r="R47" s="20" t="s">
        <v>548</v>
      </c>
      <c r="S47" s="20">
        <v>246</v>
      </c>
      <c r="T47" s="20" t="s">
        <v>169</v>
      </c>
      <c r="U47" s="20">
        <v>346</v>
      </c>
      <c r="V47" s="20" t="s">
        <v>443</v>
      </c>
    </row>
    <row r="48" spans="15:22">
      <c r="Q48" s="20">
        <v>147</v>
      </c>
      <c r="R48" s="20" t="s">
        <v>549</v>
      </c>
      <c r="S48" s="20">
        <v>247</v>
      </c>
      <c r="T48" s="20" t="s">
        <v>444</v>
      </c>
      <c r="U48" s="20">
        <v>347</v>
      </c>
      <c r="V48" s="20" t="s">
        <v>445</v>
      </c>
    </row>
    <row r="49" spans="17:22">
      <c r="Q49" s="20">
        <v>148</v>
      </c>
      <c r="R49" s="20" t="s">
        <v>550</v>
      </c>
      <c r="S49" s="20">
        <v>248</v>
      </c>
      <c r="T49" s="20" t="s">
        <v>446</v>
      </c>
      <c r="U49" s="20">
        <v>348</v>
      </c>
      <c r="V49" s="20" t="s">
        <v>447</v>
      </c>
    </row>
    <row r="50" spans="17:22">
      <c r="Q50" s="20">
        <v>149</v>
      </c>
      <c r="R50" s="20" t="s">
        <v>551</v>
      </c>
      <c r="S50" s="20">
        <v>249</v>
      </c>
      <c r="T50" s="20" t="s">
        <v>448</v>
      </c>
      <c r="U50" s="20">
        <v>349</v>
      </c>
      <c r="V50" s="20" t="s">
        <v>449</v>
      </c>
    </row>
    <row r="51" spans="17:22">
      <c r="Q51" s="20">
        <v>150</v>
      </c>
      <c r="R51" s="20" t="s">
        <v>552</v>
      </c>
      <c r="S51" s="20">
        <v>250</v>
      </c>
      <c r="T51" s="20" t="s">
        <v>450</v>
      </c>
      <c r="U51" s="20">
        <v>350</v>
      </c>
      <c r="V51" s="20" t="s">
        <v>451</v>
      </c>
    </row>
    <row r="52" spans="17:22">
      <c r="Q52" s="20">
        <v>151</v>
      </c>
      <c r="R52" s="20" t="s">
        <v>553</v>
      </c>
      <c r="S52" s="20">
        <v>251</v>
      </c>
      <c r="T52" s="20" t="s">
        <v>170</v>
      </c>
      <c r="U52" s="20">
        <v>351</v>
      </c>
      <c r="V52" s="20" t="s">
        <v>452</v>
      </c>
    </row>
    <row r="53" spans="17:22">
      <c r="Q53" s="20">
        <v>152</v>
      </c>
      <c r="R53" s="20" t="s">
        <v>554</v>
      </c>
      <c r="S53" s="20">
        <v>252</v>
      </c>
      <c r="T53" s="20" t="s">
        <v>453</v>
      </c>
      <c r="U53" s="20">
        <v>352</v>
      </c>
      <c r="V53" s="20" t="s">
        <v>454</v>
      </c>
    </row>
    <row r="54" spans="17:22">
      <c r="Q54" s="20">
        <v>153</v>
      </c>
      <c r="R54" s="20" t="s">
        <v>555</v>
      </c>
      <c r="S54" s="20">
        <v>253</v>
      </c>
      <c r="T54" s="20" t="s">
        <v>455</v>
      </c>
      <c r="U54" s="20">
        <v>353</v>
      </c>
      <c r="V54" s="20" t="s">
        <v>456</v>
      </c>
    </row>
    <row r="55" spans="17:22">
      <c r="Q55" s="20">
        <v>154</v>
      </c>
      <c r="R55" s="20" t="s">
        <v>556</v>
      </c>
      <c r="S55" s="20">
        <v>254</v>
      </c>
      <c r="T55" s="20" t="s">
        <v>171</v>
      </c>
      <c r="U55" s="20">
        <v>354</v>
      </c>
      <c r="V55" s="20" t="s">
        <v>457</v>
      </c>
    </row>
    <row r="56" spans="17:22">
      <c r="Q56" s="20">
        <v>155</v>
      </c>
      <c r="R56" s="20" t="s">
        <v>557</v>
      </c>
      <c r="S56" s="20">
        <v>255</v>
      </c>
      <c r="T56" s="20" t="s">
        <v>172</v>
      </c>
      <c r="U56" s="20">
        <v>355</v>
      </c>
      <c r="V56" s="20" t="s">
        <v>458</v>
      </c>
    </row>
    <row r="57" spans="17:22">
      <c r="Q57" s="20">
        <v>156</v>
      </c>
      <c r="R57" s="20" t="s">
        <v>558</v>
      </c>
      <c r="S57" s="20">
        <v>256</v>
      </c>
      <c r="T57" s="20" t="s">
        <v>173</v>
      </c>
      <c r="U57" s="20">
        <v>356</v>
      </c>
      <c r="V57" s="20" t="s">
        <v>459</v>
      </c>
    </row>
    <row r="58" spans="17:22">
      <c r="Q58" s="20">
        <v>157</v>
      </c>
      <c r="R58" s="20" t="s">
        <v>129</v>
      </c>
      <c r="S58" s="20">
        <v>257</v>
      </c>
      <c r="T58" s="20" t="s">
        <v>174</v>
      </c>
      <c r="U58" s="20">
        <v>357</v>
      </c>
      <c r="V58" s="20" t="s">
        <v>460</v>
      </c>
    </row>
    <row r="59" spans="17:22">
      <c r="Q59" s="20">
        <v>158</v>
      </c>
      <c r="R59" s="20" t="s">
        <v>461</v>
      </c>
      <c r="S59" s="20">
        <v>258</v>
      </c>
      <c r="T59" s="20" t="s">
        <v>462</v>
      </c>
      <c r="U59" s="20">
        <v>358</v>
      </c>
      <c r="V59" s="20" t="s">
        <v>463</v>
      </c>
    </row>
    <row r="60" spans="17:22">
      <c r="S60" s="20">
        <v>259</v>
      </c>
      <c r="T60" s="20" t="s">
        <v>175</v>
      </c>
      <c r="U60" s="20">
        <v>359</v>
      </c>
      <c r="V60" s="20" t="s">
        <v>464</v>
      </c>
    </row>
    <row r="61" spans="17:22">
      <c r="S61" s="20">
        <v>260</v>
      </c>
      <c r="T61" s="20" t="s">
        <v>465</v>
      </c>
      <c r="U61" s="20">
        <v>360</v>
      </c>
      <c r="V61" s="20" t="s">
        <v>466</v>
      </c>
    </row>
    <row r="62" spans="17:22">
      <c r="S62" s="20">
        <v>261</v>
      </c>
      <c r="T62" s="20" t="s">
        <v>467</v>
      </c>
      <c r="U62" s="20">
        <v>361</v>
      </c>
      <c r="V62" s="20" t="s">
        <v>468</v>
      </c>
    </row>
    <row r="63" spans="17:22">
      <c r="S63" s="20">
        <v>262</v>
      </c>
      <c r="T63" s="20" t="s">
        <v>176</v>
      </c>
      <c r="U63" s="20">
        <v>362</v>
      </c>
      <c r="V63" s="20" t="s">
        <v>469</v>
      </c>
    </row>
    <row r="64" spans="17:22">
      <c r="S64" s="20">
        <v>263</v>
      </c>
      <c r="T64" s="20" t="s">
        <v>177</v>
      </c>
      <c r="U64" s="20">
        <v>363</v>
      </c>
      <c r="V64" s="20" t="s">
        <v>470</v>
      </c>
    </row>
    <row r="65" spans="19:22">
      <c r="S65" s="20">
        <v>264</v>
      </c>
      <c r="T65" s="20" t="s">
        <v>178</v>
      </c>
      <c r="U65" s="20">
        <v>364</v>
      </c>
      <c r="V65" s="20" t="s">
        <v>471</v>
      </c>
    </row>
    <row r="66" spans="19:22">
      <c r="S66" s="20">
        <v>265</v>
      </c>
      <c r="T66" s="20" t="s">
        <v>179</v>
      </c>
      <c r="U66" s="20">
        <v>365</v>
      </c>
      <c r="V66" s="20" t="s">
        <v>472</v>
      </c>
    </row>
    <row r="67" spans="19:22">
      <c r="S67" s="20">
        <v>266</v>
      </c>
      <c r="T67" s="20" t="s">
        <v>180</v>
      </c>
      <c r="U67" s="20">
        <v>366</v>
      </c>
      <c r="V67" s="20" t="s">
        <v>473</v>
      </c>
    </row>
    <row r="68" spans="19:22">
      <c r="S68" s="20">
        <v>267</v>
      </c>
      <c r="T68" s="20" t="s">
        <v>181</v>
      </c>
      <c r="U68" s="20">
        <v>367</v>
      </c>
      <c r="V68" s="20" t="s">
        <v>474</v>
      </c>
    </row>
    <row r="69" spans="19:22">
      <c r="S69" s="20">
        <v>268</v>
      </c>
      <c r="T69" s="20" t="s">
        <v>182</v>
      </c>
      <c r="U69" s="20">
        <v>368</v>
      </c>
      <c r="V69" s="20" t="s">
        <v>475</v>
      </c>
    </row>
    <row r="70" spans="19:22">
      <c r="S70" s="20">
        <v>269</v>
      </c>
      <c r="T70" s="20" t="s">
        <v>183</v>
      </c>
      <c r="U70" s="20">
        <v>369</v>
      </c>
      <c r="V70" s="20" t="s">
        <v>476</v>
      </c>
    </row>
    <row r="71" spans="19:22">
      <c r="S71" s="20">
        <v>270</v>
      </c>
      <c r="T71" s="20" t="s">
        <v>184</v>
      </c>
      <c r="U71" s="20">
        <v>370</v>
      </c>
      <c r="V71" s="20" t="s">
        <v>477</v>
      </c>
    </row>
    <row r="72" spans="19:22">
      <c r="S72" s="20">
        <v>271</v>
      </c>
      <c r="T72" s="20" t="s">
        <v>185</v>
      </c>
      <c r="U72" s="20">
        <v>371</v>
      </c>
      <c r="V72" s="20" t="s">
        <v>478</v>
      </c>
    </row>
    <row r="73" spans="19:22">
      <c r="S73" s="20">
        <v>272</v>
      </c>
      <c r="T73" s="20" t="s">
        <v>186</v>
      </c>
      <c r="U73" s="20">
        <v>372</v>
      </c>
      <c r="V73" s="20" t="s">
        <v>479</v>
      </c>
    </row>
    <row r="74" spans="19:22">
      <c r="S74" s="20">
        <v>273</v>
      </c>
      <c r="T74" s="20" t="s">
        <v>187</v>
      </c>
      <c r="U74" s="20">
        <v>373</v>
      </c>
      <c r="V74" s="20" t="s">
        <v>480</v>
      </c>
    </row>
    <row r="75" spans="19:22">
      <c r="S75" s="20">
        <v>274</v>
      </c>
      <c r="T75" s="20" t="s">
        <v>188</v>
      </c>
      <c r="U75" s="20">
        <v>374</v>
      </c>
      <c r="V75" s="20" t="s">
        <v>481</v>
      </c>
    </row>
    <row r="76" spans="19:22">
      <c r="S76" s="20">
        <v>275</v>
      </c>
      <c r="T76" s="20" t="s">
        <v>482</v>
      </c>
      <c r="U76" s="20">
        <v>375</v>
      </c>
      <c r="V76" s="20" t="s">
        <v>483</v>
      </c>
    </row>
    <row r="77" spans="19:22">
      <c r="S77" s="20">
        <v>276</v>
      </c>
      <c r="T77" s="20" t="s">
        <v>484</v>
      </c>
      <c r="U77" s="20">
        <v>376</v>
      </c>
      <c r="V77" s="20" t="s">
        <v>485</v>
      </c>
    </row>
    <row r="78" spans="19:22">
      <c r="S78" s="20">
        <v>277</v>
      </c>
      <c r="T78" s="20" t="s">
        <v>486</v>
      </c>
      <c r="U78" s="20">
        <v>377</v>
      </c>
      <c r="V78" s="20" t="s">
        <v>487</v>
      </c>
    </row>
    <row r="79" spans="19:22">
      <c r="S79" s="20">
        <v>278</v>
      </c>
      <c r="T79" s="20" t="s">
        <v>189</v>
      </c>
      <c r="U79" s="20">
        <v>378</v>
      </c>
      <c r="V79" s="20" t="s">
        <v>488</v>
      </c>
    </row>
    <row r="80" spans="19:22">
      <c r="S80" s="20">
        <v>279</v>
      </c>
      <c r="T80" s="20" t="s">
        <v>190</v>
      </c>
      <c r="U80" s="20">
        <v>379</v>
      </c>
      <c r="V80" s="20" t="s">
        <v>489</v>
      </c>
    </row>
    <row r="81" spans="19:22">
      <c r="S81" s="20">
        <v>280</v>
      </c>
      <c r="T81" s="20" t="s">
        <v>191</v>
      </c>
      <c r="U81" s="20">
        <v>380</v>
      </c>
      <c r="V81" s="20" t="s">
        <v>490</v>
      </c>
    </row>
    <row r="82" spans="19:22">
      <c r="U82" s="20">
        <v>381</v>
      </c>
      <c r="V82" s="20" t="s">
        <v>491</v>
      </c>
    </row>
    <row r="83" spans="19:22">
      <c r="U83" s="20">
        <v>382</v>
      </c>
      <c r="V83" s="20" t="s">
        <v>492</v>
      </c>
    </row>
    <row r="84" spans="19:22">
      <c r="U84" s="20">
        <v>383</v>
      </c>
      <c r="V84" s="20" t="s">
        <v>493</v>
      </c>
    </row>
    <row r="85" spans="19:22">
      <c r="U85" s="20">
        <v>384</v>
      </c>
      <c r="V85" s="20" t="s">
        <v>494</v>
      </c>
    </row>
    <row r="86" spans="19:22">
      <c r="U86" s="20">
        <v>385</v>
      </c>
      <c r="V86" s="20" t="s">
        <v>495</v>
      </c>
    </row>
    <row r="87" spans="19:22">
      <c r="U87" s="20">
        <v>386</v>
      </c>
      <c r="V87" s="20" t="s">
        <v>496</v>
      </c>
    </row>
  </sheetData>
  <phoneticPr fontId="9"/>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5</vt:i4>
      </vt:variant>
    </vt:vector>
  </HeadingPairs>
  <TitlesOfParts>
    <vt:vector size="14" baseType="lpstr">
      <vt:lpstr>様式第１</vt:lpstr>
      <vt:lpstr>別紙１</vt:lpstr>
      <vt:lpstr>別紙３消費税CheckSheet</vt:lpstr>
      <vt:lpstr>別紙２</vt:lpstr>
      <vt:lpstr>別紙２の１</vt:lpstr>
      <vt:lpstr>事業計画</vt:lpstr>
      <vt:lpstr>参考ひな形</vt:lpstr>
      <vt:lpstr>a</vt:lpstr>
      <vt:lpstr>list</vt:lpstr>
      <vt:lpstr>参考ひな形!Print_Area</vt:lpstr>
      <vt:lpstr>事業計画!Print_Area</vt:lpstr>
      <vt:lpstr>別紙２!Print_Area</vt:lpstr>
      <vt:lpstr>別紙２の１!Print_Area</vt:lpstr>
      <vt:lpstr>別紙３消費税CheckSheet!Print_Area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2018-04-11T02:16:27Z</dcterms:created>
  <dcterms:modified xsi:type="dcterms:W3CDTF">2021-05-28T04:43:50Z</dcterms:modified>
</cp:coreProperties>
</file>