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filterPrivacy="1" defaultThemeVersion="166925"/>
  <xr:revisionPtr revIDLastSave="0" documentId="13_ncr:1_{8A157B64-789D-48FE-8656-40E5D8CD9DFF}" xr6:coauthVersionLast="46" xr6:coauthVersionMax="46" xr10:uidLastSave="{00000000-0000-0000-0000-000000000000}"/>
  <bookViews>
    <workbookView xWindow="4395" yWindow="1395" windowWidth="21600" windowHeight="13770" xr2:uid="{809AA4CB-2020-4F7B-9A0A-0B544001CB76}"/>
  </bookViews>
  <sheets>
    <sheet name="様式第１" sheetId="9" r:id="rId1"/>
    <sheet name="別紙１" sheetId="13" r:id="rId2"/>
    <sheet name="スケジュール" sheetId="19" r:id="rId3"/>
    <sheet name="別紙２" sheetId="1" r:id="rId4"/>
    <sheet name="別紙2-2" sheetId="15" r:id="rId5"/>
    <sheet name="別紙3" sheetId="21" r:id="rId6"/>
    <sheet name="別紙４消費税取扱" sheetId="18" r:id="rId7"/>
    <sheet name="list" sheetId="8" state="hidden" r:id="rId8"/>
    <sheet name="a" sheetId="17" state="hidden" r:id="rId9"/>
  </sheets>
  <definedNames>
    <definedName name="_xlnm.Print_Area" localSheetId="2">スケジュール!$B$2:$AN$32</definedName>
    <definedName name="_xlnm.Print_Area" localSheetId="3">別紙２!$B$1:$N$56</definedName>
    <definedName name="_xlnm.Print_Area" localSheetId="4">'別紙2-2'!$A$1:$S$73</definedName>
    <definedName name="_xlnm.Print_Area" localSheetId="5">別紙3!$B$1:$AP$33</definedName>
    <definedName name="_xlnm.Print_Area" localSheetId="6">別紙４消費税取扱!$A$1:$K$84</definedName>
    <definedName name="_xlnm.Print_Titles" localSheetId="4">'別紙2-2'!$5:$8</definedName>
    <definedName name="その他" localSheetId="8">#REF!</definedName>
    <definedName name="公共" localSheetId="8">#REF!</definedName>
    <definedName name="再エネ種別" localSheetId="8">#REF!</definedName>
    <definedName name="中分類" localSheetId="8">#REF!</definedName>
    <definedName name="別紙１【変更】" localSheetId="8">#REF!</definedName>
    <definedName name="民間" localSheetId="8">#REF!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X4" i="17" l="1"/>
  <c r="I4" i="17"/>
  <c r="H4" i="17"/>
  <c r="I3" i="17"/>
  <c r="H2" i="17"/>
  <c r="C93" i="13"/>
  <c r="R8" i="15"/>
  <c r="X2" i="17"/>
  <c r="C67" i="15"/>
  <c r="F50" i="1"/>
  <c r="D50" i="1"/>
  <c r="J2" i="17"/>
  <c r="D7" i="21"/>
  <c r="D7" i="19"/>
  <c r="AO4" i="17" l="1"/>
  <c r="O4" i="17"/>
  <c r="N4" i="17"/>
  <c r="M4" i="17"/>
  <c r="L4" i="17"/>
  <c r="K4" i="17"/>
  <c r="J4" i="17"/>
  <c r="D6" i="21"/>
  <c r="O20" i="15"/>
  <c r="D18" i="15" s="1"/>
  <c r="O24" i="15"/>
  <c r="O15" i="15"/>
  <c r="C35" i="1"/>
  <c r="BB2" i="17" s="1"/>
  <c r="B4" i="17"/>
  <c r="BR3" i="17"/>
  <c r="BQ3" i="17"/>
  <c r="BP3" i="17"/>
  <c r="BA3" i="17"/>
  <c r="AZ3" i="17"/>
  <c r="AY3" i="17"/>
  <c r="AX3" i="17"/>
  <c r="AX4" i="17"/>
  <c r="AW4" i="17"/>
  <c r="AW3" i="17"/>
  <c r="AW2" i="17"/>
  <c r="AV4" i="17"/>
  <c r="AT4" i="17"/>
  <c r="AS4" i="17"/>
  <c r="AR4" i="17"/>
  <c r="AK2" i="17"/>
  <c r="AJ2" i="17"/>
  <c r="AI4" i="17"/>
  <c r="AI2" i="17"/>
  <c r="AH4" i="17"/>
  <c r="AH2" i="17"/>
  <c r="AG4" i="17"/>
  <c r="AG2" i="17"/>
  <c r="AF4" i="17"/>
  <c r="AF2" i="17"/>
  <c r="AE4" i="17"/>
  <c r="AE2" i="17"/>
  <c r="AD4" i="17"/>
  <c r="AD2" i="17"/>
  <c r="AC4" i="17"/>
  <c r="AC2" i="17"/>
  <c r="AB4" i="17"/>
  <c r="AB2" i="17"/>
  <c r="AA4" i="17"/>
  <c r="AA2" i="17"/>
  <c r="Z4" i="17"/>
  <c r="Z2" i="17"/>
  <c r="Y4" i="17"/>
  <c r="Y2" i="17"/>
  <c r="W4" i="17"/>
  <c r="W2" i="17"/>
  <c r="V4" i="17"/>
  <c r="V2" i="17"/>
  <c r="U4" i="17"/>
  <c r="T4" i="17"/>
  <c r="U2" i="17"/>
  <c r="T2" i="17"/>
  <c r="S4" i="17"/>
  <c r="R4" i="17"/>
  <c r="Q4" i="17"/>
  <c r="P4" i="17"/>
  <c r="S3" i="17"/>
  <c r="R3" i="17"/>
  <c r="Q3" i="17"/>
  <c r="P3" i="17"/>
  <c r="O3" i="17"/>
  <c r="O2" i="17"/>
  <c r="N3" i="17"/>
  <c r="M3" i="17"/>
  <c r="L3" i="17"/>
  <c r="K3" i="17"/>
  <c r="J3" i="17"/>
  <c r="G4" i="17"/>
  <c r="E4" i="17"/>
  <c r="G3" i="17"/>
  <c r="F3" i="17"/>
  <c r="E3" i="17"/>
  <c r="C4" i="17"/>
  <c r="D4" i="17"/>
  <c r="C73" i="13" l="1"/>
  <c r="F5" i="13"/>
  <c r="G8" i="18"/>
  <c r="G7" i="18"/>
  <c r="G6" i="18"/>
  <c r="D6" i="15"/>
  <c r="D5" i="15"/>
  <c r="D7" i="1"/>
  <c r="D5" i="1"/>
  <c r="D6" i="19"/>
  <c r="D5" i="19"/>
  <c r="F12" i="13"/>
  <c r="F10" i="13"/>
  <c r="F11" i="13"/>
  <c r="F8" i="13"/>
  <c r="F9" i="13"/>
  <c r="F7" i="13"/>
  <c r="R7" i="8"/>
  <c r="F20" i="1" s="1"/>
  <c r="Q7" i="8"/>
  <c r="F19" i="1" s="1"/>
  <c r="T6" i="8"/>
  <c r="T7" i="8"/>
  <c r="Q12" i="8"/>
  <c r="H23" i="1" s="1"/>
  <c r="Q11" i="8"/>
  <c r="F23" i="1" s="1"/>
  <c r="Q10" i="8"/>
  <c r="D23" i="1" s="1"/>
  <c r="Q9" i="8"/>
  <c r="Q8" i="8"/>
  <c r="Q6" i="8"/>
  <c r="D19" i="1" s="1"/>
  <c r="F18" i="1"/>
  <c r="AP3" i="17" s="1"/>
  <c r="H14" i="1"/>
  <c r="AM3" i="17" s="1"/>
  <c r="F14" i="1"/>
  <c r="AL3" i="17" s="1"/>
  <c r="D14" i="1"/>
  <c r="AK3" i="17" s="1"/>
  <c r="P6" i="8"/>
  <c r="D18" i="1" s="1"/>
  <c r="AO3" i="17" s="1"/>
  <c r="P8" i="8"/>
  <c r="H18" i="1" s="1"/>
  <c r="AQ3" i="17" s="1"/>
  <c r="P13" i="8"/>
  <c r="L22" i="1" s="1"/>
  <c r="AV3" i="17" s="1"/>
  <c r="P12" i="8"/>
  <c r="H22" i="1" s="1"/>
  <c r="AU3" i="17" s="1"/>
  <c r="P11" i="8"/>
  <c r="F22" i="1" s="1"/>
  <c r="AT3" i="17" s="1"/>
  <c r="P10" i="8"/>
  <c r="D22" i="1" s="1"/>
  <c r="AS3" i="17" s="1"/>
  <c r="P9" i="8"/>
  <c r="L18" i="1" s="1"/>
  <c r="AR3" i="17" s="1"/>
  <c r="P5" i="8"/>
  <c r="L14" i="1" s="1"/>
  <c r="AN3" i="17" s="1"/>
  <c r="A10" i="8"/>
  <c r="C8" i="8" s="1"/>
  <c r="E21" i="1"/>
  <c r="C4" i="8" l="1"/>
  <c r="C5" i="8"/>
  <c r="C6" i="8"/>
  <c r="C7" i="8"/>
  <c r="C3" i="8"/>
  <c r="AM4" i="21" l="1"/>
  <c r="AK4" i="21"/>
  <c r="AI4" i="21"/>
  <c r="AJ4" i="21"/>
  <c r="AN4" i="21"/>
  <c r="AL4" i="21"/>
  <c r="AG4" i="21"/>
  <c r="B3" i="21"/>
  <c r="H1" i="9"/>
  <c r="C63" i="15"/>
  <c r="O65" i="15"/>
  <c r="D63" i="15" s="1"/>
  <c r="F49" i="1" s="1"/>
  <c r="BN4" i="17" s="1"/>
  <c r="Q64" i="15"/>
  <c r="Q63" i="15"/>
  <c r="C59" i="15"/>
  <c r="C55" i="15"/>
  <c r="C51" i="15"/>
  <c r="C47" i="15"/>
  <c r="C42" i="15"/>
  <c r="C38" i="15"/>
  <c r="C34" i="15"/>
  <c r="C30" i="15"/>
  <c r="C26" i="15"/>
  <c r="C22" i="15"/>
  <c r="C18" i="15"/>
  <c r="BO3" i="17"/>
  <c r="D49" i="1"/>
  <c r="BN3" i="17" s="1"/>
  <c r="D48" i="1"/>
  <c r="BM3" i="17" s="1"/>
  <c r="D47" i="1"/>
  <c r="BL3" i="17" s="1"/>
  <c r="D46" i="1"/>
  <c r="BK3" i="17" s="1"/>
  <c r="D45" i="1"/>
  <c r="BJ3" i="17" s="1"/>
  <c r="D44" i="1"/>
  <c r="BI3" i="17" s="1"/>
  <c r="D43" i="1"/>
  <c r="BH3" i="17" s="1"/>
  <c r="D42" i="1"/>
  <c r="BG3" i="17" s="1"/>
  <c r="D41" i="1"/>
  <c r="BF3" i="17" s="1"/>
  <c r="D40" i="1"/>
  <c r="BE3" i="17" s="1"/>
  <c r="D39" i="1"/>
  <c r="BD3" i="17" s="1"/>
  <c r="D38" i="1"/>
  <c r="BC3" i="17" s="1"/>
  <c r="C38" i="1"/>
  <c r="D37" i="1"/>
  <c r="BB3" i="17" s="1"/>
  <c r="C37" i="1"/>
  <c r="B7" i="9"/>
  <c r="E4" i="8"/>
  <c r="E3" i="8"/>
  <c r="B2" i="18" l="1"/>
  <c r="C3" i="1"/>
  <c r="B3" i="15"/>
  <c r="B2" i="19"/>
  <c r="D2" i="13"/>
  <c r="C15" i="9"/>
  <c r="C14" i="9"/>
  <c r="C13" i="9"/>
  <c r="C12" i="9"/>
  <c r="C11" i="9"/>
  <c r="N82" i="18"/>
  <c r="M83" i="18" s="1"/>
  <c r="N75" i="18"/>
  <c r="N73" i="18"/>
  <c r="M76" i="18" s="1"/>
  <c r="N66" i="18"/>
  <c r="N64" i="18"/>
  <c r="N62" i="18"/>
  <c r="N60" i="18"/>
  <c r="N53" i="18"/>
  <c r="N51" i="18"/>
  <c r="N49" i="18"/>
  <c r="N47" i="18"/>
  <c r="M36" i="18"/>
  <c r="M33" i="18"/>
  <c r="M30" i="18"/>
  <c r="M27" i="18"/>
  <c r="M20" i="18"/>
  <c r="F17" i="1"/>
  <c r="AL4" i="17" s="1"/>
  <c r="M54" i="18" l="1"/>
  <c r="M67" i="18"/>
  <c r="M84" i="18" l="1"/>
  <c r="E11" i="1" s="1"/>
  <c r="AJ4" i="17" s="1"/>
  <c r="P71" i="15"/>
  <c r="F53" i="1" s="1"/>
  <c r="BQ4" i="17" s="1"/>
  <c r="BO4" i="17"/>
  <c r="O61" i="15"/>
  <c r="D59" i="15" s="1"/>
  <c r="F48" i="1" s="1"/>
  <c r="BM4" i="17" s="1"/>
  <c r="Q60" i="15"/>
  <c r="Q59" i="15"/>
  <c r="O57" i="15"/>
  <c r="D55" i="15" s="1"/>
  <c r="F47" i="1" s="1"/>
  <c r="BL4" i="17" s="1"/>
  <c r="Q56" i="15"/>
  <c r="Q55" i="15"/>
  <c r="O53" i="15"/>
  <c r="D51" i="15" s="1"/>
  <c r="F46" i="1" s="1"/>
  <c r="BK4" i="17" s="1"/>
  <c r="Q52" i="15"/>
  <c r="Q51" i="15"/>
  <c r="O49" i="15"/>
  <c r="D47" i="15" s="1"/>
  <c r="F45" i="1" s="1"/>
  <c r="BJ4" i="17" s="1"/>
  <c r="Q48" i="15"/>
  <c r="Q47" i="15"/>
  <c r="O45" i="15"/>
  <c r="D42" i="15" s="1"/>
  <c r="F44" i="1" s="1"/>
  <c r="BI4" i="17" s="1"/>
  <c r="Q44" i="15"/>
  <c r="Q43" i="15"/>
  <c r="Q42" i="15"/>
  <c r="O40" i="15"/>
  <c r="D38" i="15" s="1"/>
  <c r="F43" i="1" s="1"/>
  <c r="BH4" i="17" s="1"/>
  <c r="Q39" i="15"/>
  <c r="Q38" i="15"/>
  <c r="O36" i="15"/>
  <c r="D34" i="15" s="1"/>
  <c r="F42" i="1" s="1"/>
  <c r="BG4" i="17" s="1"/>
  <c r="Q35" i="15"/>
  <c r="Q34" i="15"/>
  <c r="O32" i="15"/>
  <c r="D30" i="15" s="1"/>
  <c r="F41" i="1" s="1"/>
  <c r="BF4" i="17" s="1"/>
  <c r="Q31" i="15"/>
  <c r="Q30" i="15"/>
  <c r="O28" i="15"/>
  <c r="D26" i="15" s="1"/>
  <c r="F40" i="1" s="1"/>
  <c r="BE4" i="17" s="1"/>
  <c r="Q27" i="15"/>
  <c r="Q26" i="15"/>
  <c r="D22" i="15"/>
  <c r="Q23" i="15"/>
  <c r="Q22" i="15"/>
  <c r="F38" i="1"/>
  <c r="BC4" i="17" s="1"/>
  <c r="Q19" i="15"/>
  <c r="Q18" i="15"/>
  <c r="D15" i="15"/>
  <c r="Q14" i="15"/>
  <c r="Q13" i="15"/>
  <c r="Q12" i="15"/>
  <c r="Q11" i="15"/>
  <c r="Q10" i="15"/>
  <c r="F39" i="1" l="1"/>
  <c r="BD4" i="17" s="1"/>
  <c r="D71" i="15"/>
  <c r="D72" i="15" s="1"/>
  <c r="F37" i="1"/>
  <c r="BB4" i="17" s="1"/>
  <c r="Q71" i="15"/>
  <c r="N7" i="8" l="1"/>
  <c r="F52" i="1"/>
  <c r="F54" i="1" l="1"/>
  <c r="BP4" i="17"/>
  <c r="D17" i="1" l="1"/>
  <c r="BR4" i="17"/>
  <c r="H25" i="1"/>
  <c r="AU4" i="17" s="1"/>
  <c r="AK4" i="17" l="1"/>
  <c r="L17" i="1"/>
  <c r="AN4" i="17" s="1"/>
  <c r="H17" i="1"/>
  <c r="F21" i="1" l="1"/>
  <c r="AP4" i="17" s="1"/>
  <c r="AM4" i="17"/>
  <c r="H21" i="1" l="1"/>
  <c r="F30" i="1" s="1"/>
  <c r="AY4" i="17" s="1"/>
  <c r="F31" i="1" l="1"/>
  <c r="AZ4" i="17" s="1"/>
  <c r="AQ4" i="17"/>
  <c r="G20" i="9"/>
  <c r="F4" i="17" s="1"/>
  <c r="F32" i="1" l="1"/>
  <c r="BA4" i="17" s="1"/>
</calcChain>
</file>

<file path=xl/sharedStrings.xml><?xml version="1.0" encoding="utf-8"?>
<sst xmlns="http://schemas.openxmlformats.org/spreadsheetml/2006/main" count="1069" uniqueCount="887">
  <si>
    <t>消費税</t>
    <rPh sb="0" eb="3">
      <t>ショウヒゼイ</t>
    </rPh>
    <phoneticPr fontId="7"/>
  </si>
  <si>
    <t>小計</t>
    <rPh sb="0" eb="2">
      <t>ショウケイ</t>
    </rPh>
    <phoneticPr fontId="7"/>
  </si>
  <si>
    <t>金額（円）</t>
    <rPh sb="0" eb="2">
      <t>キンガク</t>
    </rPh>
    <phoneticPr fontId="8"/>
  </si>
  <si>
    <t>所要経費</t>
    <rPh sb="0" eb="2">
      <t>ショヨウ</t>
    </rPh>
    <rPh sb="2" eb="4">
      <t>ケイヒ</t>
    </rPh>
    <phoneticPr fontId="8"/>
  </si>
  <si>
    <t>事業名：</t>
    <rPh sb="0" eb="2">
      <t>ジギョウ</t>
    </rPh>
    <rPh sb="2" eb="3">
      <t>メイ</t>
    </rPh>
    <phoneticPr fontId="7"/>
  </si>
  <si>
    <t>区分</t>
    <rPh sb="0" eb="2">
      <t>クブン</t>
    </rPh>
    <phoneticPr fontId="8"/>
  </si>
  <si>
    <t>経費内訳</t>
    <rPh sb="0" eb="2">
      <t>ケイヒ</t>
    </rPh>
    <rPh sb="2" eb="4">
      <t>ウチワケ</t>
    </rPh>
    <phoneticPr fontId="8"/>
  </si>
  <si>
    <t>諸謝金</t>
  </si>
  <si>
    <t>旅費</t>
  </si>
  <si>
    <t>消耗品費</t>
  </si>
  <si>
    <t>印刷製本費</t>
  </si>
  <si>
    <t>通信運搬費</t>
  </si>
  <si>
    <t>会議費</t>
  </si>
  <si>
    <t>賃金</t>
  </si>
  <si>
    <t>社会保険料</t>
  </si>
  <si>
    <t>円</t>
    <rPh sb="0" eb="1">
      <t>エン</t>
    </rPh>
    <phoneticPr fontId="7"/>
  </si>
  <si>
    <t>消費税の扱いについて</t>
    <rPh sb="0" eb="3">
      <t>ショウヒゼイ</t>
    </rPh>
    <rPh sb="4" eb="5">
      <t>アツカ</t>
    </rPh>
    <phoneticPr fontId="7"/>
  </si>
  <si>
    <t>申請者区分</t>
    <rPh sb="0" eb="3">
      <t>シンセイシャ</t>
    </rPh>
    <rPh sb="3" eb="5">
      <t>クブン</t>
    </rPh>
    <phoneticPr fontId="7"/>
  </si>
  <si>
    <t>ア　民間企業</t>
    <rPh sb="2" eb="4">
      <t>ミンカン</t>
    </rPh>
    <rPh sb="4" eb="6">
      <t>キギョウ</t>
    </rPh>
    <phoneticPr fontId="7"/>
  </si>
  <si>
    <t>申請者名：</t>
    <rPh sb="0" eb="3">
      <t>シンセイシャ</t>
    </rPh>
    <rPh sb="3" eb="4">
      <t>メイ</t>
    </rPh>
    <phoneticPr fontId="7"/>
  </si>
  <si>
    <t>寄付金その他収入（A）</t>
    <rPh sb="5" eb="6">
      <t>タ</t>
    </rPh>
    <rPh sb="6" eb="8">
      <t>シュウニュウ</t>
    </rPh>
    <phoneticPr fontId="7"/>
  </si>
  <si>
    <t>２．収入の部（寄付金その他収入及び自己負担金）</t>
    <rPh sb="2" eb="4">
      <t>シュウニュウ</t>
    </rPh>
    <rPh sb="5" eb="6">
      <t>ブ</t>
    </rPh>
    <rPh sb="7" eb="10">
      <t>キフキン</t>
    </rPh>
    <rPh sb="12" eb="13">
      <t>タ</t>
    </rPh>
    <rPh sb="13" eb="15">
      <t>シュウニュウ</t>
    </rPh>
    <rPh sb="15" eb="16">
      <t>オヨ</t>
    </rPh>
    <rPh sb="17" eb="19">
      <t>ジコ</t>
    </rPh>
    <rPh sb="19" eb="21">
      <t>フタン</t>
    </rPh>
    <rPh sb="21" eb="22">
      <t>キン</t>
    </rPh>
    <phoneticPr fontId="8"/>
  </si>
  <si>
    <t>自己負担金（B）</t>
    <rPh sb="0" eb="2">
      <t>ジコ</t>
    </rPh>
    <rPh sb="2" eb="4">
      <t>フタン</t>
    </rPh>
    <rPh sb="4" eb="5">
      <t>キン</t>
    </rPh>
    <phoneticPr fontId="7"/>
  </si>
  <si>
    <t>収入合計（D）</t>
    <rPh sb="0" eb="2">
      <t>シュウニュウ</t>
    </rPh>
    <rPh sb="2" eb="4">
      <t>ゴウケイ</t>
    </rPh>
    <phoneticPr fontId="7"/>
  </si>
  <si>
    <t>補助事業による補助金の交付要望額（C）</t>
    <rPh sb="0" eb="2">
      <t>ホジョ</t>
    </rPh>
    <rPh sb="2" eb="4">
      <t>ジギョウ</t>
    </rPh>
    <rPh sb="7" eb="10">
      <t>ホジョキン</t>
    </rPh>
    <rPh sb="11" eb="13">
      <t>コウフ</t>
    </rPh>
    <rPh sb="13" eb="15">
      <t>ヨウボウ</t>
    </rPh>
    <rPh sb="15" eb="16">
      <t>ガク</t>
    </rPh>
    <phoneticPr fontId="7"/>
  </si>
  <si>
    <t>１．交付要望額計算欄</t>
    <rPh sb="2" eb="4">
      <t>コウフ</t>
    </rPh>
    <rPh sb="4" eb="6">
      <t>ヨウボウ</t>
    </rPh>
    <rPh sb="6" eb="7">
      <t>ガク</t>
    </rPh>
    <rPh sb="7" eb="9">
      <t>ケイサン</t>
    </rPh>
    <rPh sb="9" eb="10">
      <t>ラン</t>
    </rPh>
    <phoneticPr fontId="7"/>
  </si>
  <si>
    <t>事業区分</t>
    <rPh sb="0" eb="2">
      <t>ジギョウ</t>
    </rPh>
    <rPh sb="2" eb="4">
      <t>クブン</t>
    </rPh>
    <phoneticPr fontId="7"/>
  </si>
  <si>
    <t>備考</t>
    <rPh sb="0" eb="2">
      <t>ビコウ</t>
    </rPh>
    <phoneticPr fontId="8"/>
  </si>
  <si>
    <t>注：寄付金その他収入がある場合には、備考欄に内訳を記すこと。</t>
    <rPh sb="2" eb="5">
      <t>キフキン</t>
    </rPh>
    <rPh sb="7" eb="8">
      <t>タ</t>
    </rPh>
    <rPh sb="8" eb="10">
      <t>シュウニュウ</t>
    </rPh>
    <rPh sb="13" eb="15">
      <t>バアイ</t>
    </rPh>
    <rPh sb="18" eb="20">
      <t>ビコウ</t>
    </rPh>
    <rPh sb="20" eb="21">
      <t>ラン</t>
    </rPh>
    <rPh sb="22" eb="24">
      <t>ウチワケ</t>
    </rPh>
    <rPh sb="25" eb="26">
      <t>シル</t>
    </rPh>
    <phoneticPr fontId="7"/>
  </si>
  <si>
    <t>事業費合計（E）</t>
    <rPh sb="0" eb="3">
      <t>ジギョウヒ</t>
    </rPh>
    <rPh sb="3" eb="5">
      <t>ゴウケイ</t>
    </rPh>
    <phoneticPr fontId="8"/>
  </si>
  <si>
    <t>費目</t>
    <rPh sb="0" eb="2">
      <t>ヒモク</t>
    </rPh>
    <phoneticPr fontId="7"/>
  </si>
  <si>
    <t>交付率：</t>
    <rPh sb="0" eb="2">
      <t>コウフ</t>
    </rPh>
    <rPh sb="2" eb="3">
      <t>リツ</t>
    </rPh>
    <phoneticPr fontId="7"/>
  </si>
  <si>
    <t>※必要項目が入力されると自動計算します。</t>
    <phoneticPr fontId="7"/>
  </si>
  <si>
    <t>※</t>
    <phoneticPr fontId="12"/>
  </si>
  <si>
    <t>（選択してください）　　　　　　　　　　　　　　　　　　　　　　　　　　　　　▼</t>
  </si>
  <si>
    <t>（消費税の取扱については、チェックシートにより確認の上、選択してください）　　▼</t>
    <rPh sb="1" eb="4">
      <t>ショウヒゼイ</t>
    </rPh>
    <rPh sb="5" eb="7">
      <t>トリアツカイ</t>
    </rPh>
    <rPh sb="23" eb="25">
      <t>カクニン</t>
    </rPh>
    <rPh sb="26" eb="27">
      <t>ウエ</t>
    </rPh>
    <rPh sb="28" eb="30">
      <t>センタク</t>
    </rPh>
    <phoneticPr fontId="7"/>
  </si>
  <si>
    <t>経費内訳</t>
    <rPh sb="2" eb="4">
      <t>ウチワケ</t>
    </rPh>
    <phoneticPr fontId="7"/>
  </si>
  <si>
    <t>一般財団法人環境イノベーション情報機構</t>
  </si>
  <si>
    <t>標記について、以下のとおり必要書類を添えて申請いたします。</t>
  </si>
  <si>
    <t>事業の名称</t>
    <rPh sb="0" eb="2">
      <t>ジギョウ</t>
    </rPh>
    <rPh sb="3" eb="5">
      <t>メイショウ</t>
    </rPh>
    <phoneticPr fontId="12"/>
  </si>
  <si>
    <t>補助金の交付要望額</t>
    <rPh sb="0" eb="3">
      <t>ホジョキン</t>
    </rPh>
    <rPh sb="4" eb="6">
      <t>コウフ</t>
    </rPh>
    <rPh sb="6" eb="8">
      <t>ヨウボウ</t>
    </rPh>
    <rPh sb="8" eb="9">
      <t>ガク</t>
    </rPh>
    <phoneticPr fontId="12"/>
  </si>
  <si>
    <t>補助事業の着手及び完了予定期日</t>
    <rPh sb="0" eb="2">
      <t>ホジョ</t>
    </rPh>
    <rPh sb="2" eb="4">
      <t>ジギョウ</t>
    </rPh>
    <rPh sb="5" eb="7">
      <t>チャクシュ</t>
    </rPh>
    <rPh sb="7" eb="8">
      <t>オヨ</t>
    </rPh>
    <rPh sb="9" eb="11">
      <t>カンリョウ</t>
    </rPh>
    <rPh sb="11" eb="13">
      <t>ヨテイ</t>
    </rPh>
    <rPh sb="13" eb="15">
      <t>キジツ</t>
    </rPh>
    <phoneticPr fontId="12"/>
  </si>
  <si>
    <t>（ふりがな）</t>
    <phoneticPr fontId="12"/>
  </si>
  <si>
    <t>申請者（団体名）</t>
    <rPh sb="0" eb="3">
      <t>シンセイシャ</t>
    </rPh>
    <rPh sb="4" eb="6">
      <t>ダンタイ</t>
    </rPh>
    <rPh sb="6" eb="7">
      <t>メイ</t>
    </rPh>
    <phoneticPr fontId="12"/>
  </si>
  <si>
    <t>代表者役職・氏名</t>
    <rPh sb="0" eb="3">
      <t>ダイヒョウシャ</t>
    </rPh>
    <rPh sb="3" eb="5">
      <t>ヤクショク</t>
    </rPh>
    <rPh sb="6" eb="8">
      <t>シメイ</t>
    </rPh>
    <phoneticPr fontId="12"/>
  </si>
  <si>
    <t>担当者氏名</t>
    <rPh sb="0" eb="3">
      <t>タントウシャ</t>
    </rPh>
    <rPh sb="3" eb="5">
      <t>シメイ</t>
    </rPh>
    <phoneticPr fontId="12"/>
  </si>
  <si>
    <t>その他（日中連絡先）</t>
    <rPh sb="2" eb="3">
      <t>タ</t>
    </rPh>
    <rPh sb="4" eb="6">
      <t>ニッチュウ</t>
    </rPh>
    <rPh sb="6" eb="9">
      <t>レンラクサキ</t>
    </rPh>
    <phoneticPr fontId="12"/>
  </si>
  <si>
    <t>令和</t>
    <rPh sb="0" eb="2">
      <t>レイワ</t>
    </rPh>
    <phoneticPr fontId="12"/>
  </si>
  <si>
    <t>年</t>
    <rPh sb="0" eb="1">
      <t>ネン</t>
    </rPh>
    <phoneticPr fontId="12"/>
  </si>
  <si>
    <t>日</t>
    <rPh sb="0" eb="1">
      <t>ニチ</t>
    </rPh>
    <phoneticPr fontId="12"/>
  </si>
  <si>
    <t>月</t>
    <rPh sb="0" eb="1">
      <t>ツキ</t>
    </rPh>
    <phoneticPr fontId="12"/>
  </si>
  <si>
    <t>様式第1</t>
    <rPh sb="0" eb="2">
      <t>ヨウシキ</t>
    </rPh>
    <rPh sb="2" eb="3">
      <t>ダイ</t>
    </rPh>
    <phoneticPr fontId="12"/>
  </si>
  <si>
    <t>（選択してください）</t>
    <rPh sb="1" eb="3">
      <t>センタク</t>
    </rPh>
    <phoneticPr fontId="12"/>
  </si>
  <si>
    <t>①申請者の組織概要</t>
  </si>
  <si>
    <t>②経理状況の説明書</t>
  </si>
  <si>
    <t>なお、協議会等にあっては事業計画及び収支予算で足りることとする。</t>
  </si>
  <si>
    <t>③定款や協議会規約等</t>
  </si>
  <si>
    <t>直近の２決算期に関する貸借対照表及び損益計算書（申請時に組織の設立から１会計年度を経過していない場合には、申請年度の事業計画及び収支予算、組織の設立から１会計年度を経過し、かつ、２会計年度を経過していない場合には、直近の１決算期に関する貸借対照表及び損益計算書）</t>
    <phoneticPr fontId="12"/>
  </si>
  <si>
    <t>注１</t>
    <phoneticPr fontId="12"/>
  </si>
  <si>
    <t>補助事業の着手及び
完了予定期日</t>
    <rPh sb="0" eb="2">
      <t>ホジョ</t>
    </rPh>
    <rPh sb="2" eb="4">
      <t>ジギョウ</t>
    </rPh>
    <rPh sb="5" eb="7">
      <t>チャクシュ</t>
    </rPh>
    <rPh sb="7" eb="8">
      <t>オヨ</t>
    </rPh>
    <rPh sb="10" eb="12">
      <t>カンリョウ</t>
    </rPh>
    <rPh sb="12" eb="14">
      <t>ヨテイ</t>
    </rPh>
    <rPh sb="14" eb="16">
      <t>キジツ</t>
    </rPh>
    <phoneticPr fontId="12"/>
  </si>
  <si>
    <t>＊事業内容が表される固有の事業名を簡潔に記載すること。</t>
    <phoneticPr fontId="12"/>
  </si>
  <si>
    <t>補助金の交付要望額</t>
  </si>
  <si>
    <t>＊事業実施の担当者（事業の窓口となる方で代表者と同じ所属であること）</t>
    <phoneticPr fontId="12"/>
  </si>
  <si>
    <t>※事業の概要及び事業実施による効果について、概要を記載する。</t>
    <phoneticPr fontId="12"/>
  </si>
  <si>
    <t>【事業概要サマリー】（300字以内）</t>
    <rPh sb="1" eb="3">
      <t>ジギョウ</t>
    </rPh>
    <rPh sb="3" eb="5">
      <t>ガイヨウ</t>
    </rPh>
    <rPh sb="14" eb="15">
      <t>ジ</t>
    </rPh>
    <rPh sb="15" eb="17">
      <t>イナイ</t>
    </rPh>
    <phoneticPr fontId="12"/>
  </si>
  <si>
    <t>【事業実施地域】</t>
    <rPh sb="1" eb="3">
      <t>ジギョウ</t>
    </rPh>
    <rPh sb="3" eb="5">
      <t>ジッシ</t>
    </rPh>
    <rPh sb="5" eb="7">
      <t>チイキ</t>
    </rPh>
    <phoneticPr fontId="12"/>
  </si>
  <si>
    <t>【目標とする成果】</t>
    <rPh sb="1" eb="3">
      <t>モクヒョウ</t>
    </rPh>
    <rPh sb="6" eb="8">
      <t>セイカ</t>
    </rPh>
    <phoneticPr fontId="12"/>
  </si>
  <si>
    <t>【事業実施体制】</t>
    <rPh sb="1" eb="3">
      <t>ジギョウ</t>
    </rPh>
    <rPh sb="3" eb="5">
      <t>ジッシ</t>
    </rPh>
    <rPh sb="5" eb="7">
      <t>タイセイ</t>
    </rPh>
    <phoneticPr fontId="12"/>
  </si>
  <si>
    <t>【事業実施スケジュール】</t>
    <rPh sb="1" eb="3">
      <t>ジギョウ</t>
    </rPh>
    <rPh sb="3" eb="5">
      <t>ジッシ</t>
    </rPh>
    <phoneticPr fontId="12"/>
  </si>
  <si>
    <t>事業の実施スケジュールを記載する。（別紙を添付してもよい）</t>
    <phoneticPr fontId="12"/>
  </si>
  <si>
    <t>確認欄</t>
    <rPh sb="0" eb="2">
      <t>カクニン</t>
    </rPh>
    <rPh sb="2" eb="3">
      <t>ラン</t>
    </rPh>
    <phoneticPr fontId="12"/>
  </si>
  <si>
    <t>注１　</t>
    <phoneticPr fontId="12"/>
  </si>
  <si>
    <t>注２　</t>
    <phoneticPr fontId="12"/>
  </si>
  <si>
    <t>事業に関する内容を確認できる、補助事業の実施概要に関する補足資料、工作物等の立面図・配置図、補助事業に関する</t>
    <phoneticPr fontId="12"/>
  </si>
  <si>
    <t>各記入欄の高さの変更や行の追加は可だが、全体としてＡ４用紙４枚以内に収めること（別紙は除く）。</t>
    <rPh sb="5" eb="6">
      <t>タカ</t>
    </rPh>
    <rPh sb="11" eb="12">
      <t>ギョウ</t>
    </rPh>
    <rPh sb="13" eb="15">
      <t>ツイカ</t>
    </rPh>
    <phoneticPr fontId="12"/>
  </si>
  <si>
    <t>交付率</t>
    <rPh sb="0" eb="2">
      <t>コウフ</t>
    </rPh>
    <rPh sb="2" eb="3">
      <t>リツ</t>
    </rPh>
    <phoneticPr fontId="12"/>
  </si>
  <si>
    <t>書類等の送付先</t>
    <rPh sb="0" eb="2">
      <t>ショルイ</t>
    </rPh>
    <rPh sb="2" eb="3">
      <t>トウ</t>
    </rPh>
    <rPh sb="4" eb="7">
      <t>ソウフサキ</t>
    </rPh>
    <phoneticPr fontId="12"/>
  </si>
  <si>
    <t>事業名：</t>
    <rPh sb="0" eb="1">
      <t>コト</t>
    </rPh>
    <rPh sb="1" eb="2">
      <t>ゴウ</t>
    </rPh>
    <rPh sb="2" eb="3">
      <t>メイ</t>
    </rPh>
    <phoneticPr fontId="8"/>
  </si>
  <si>
    <t>（単位：円）</t>
    <rPh sb="1" eb="3">
      <t>タンイ</t>
    </rPh>
    <rPh sb="4" eb="5">
      <t>エン</t>
    </rPh>
    <phoneticPr fontId="8"/>
  </si>
  <si>
    <t>経費区分</t>
    <rPh sb="0" eb="2">
      <t>ケイヒ</t>
    </rPh>
    <rPh sb="2" eb="4">
      <t>クブン</t>
    </rPh>
    <phoneticPr fontId="8"/>
  </si>
  <si>
    <t>金額</t>
    <rPh sb="0" eb="2">
      <t>キンガク</t>
    </rPh>
    <phoneticPr fontId="8"/>
  </si>
  <si>
    <t>人　件　費</t>
    <rPh sb="0" eb="5">
      <t>ジンケンヒ</t>
    </rPh>
    <phoneticPr fontId="8"/>
  </si>
  <si>
    <t>人件費計</t>
    <rPh sb="0" eb="3">
      <t>ジンケンヒ</t>
    </rPh>
    <rPh sb="3" eb="4">
      <t>ケイ</t>
    </rPh>
    <phoneticPr fontId="8"/>
  </si>
  <si>
    <t>小　　計</t>
    <rPh sb="0" eb="4">
      <t>ショウケイ</t>
    </rPh>
    <phoneticPr fontId="8"/>
  </si>
  <si>
    <t>業　務　費</t>
    <rPh sb="0" eb="5">
      <t>ギョウムヒ</t>
    </rPh>
    <phoneticPr fontId="8"/>
  </si>
  <si>
    <t>小　　計</t>
    <rPh sb="0" eb="1">
      <t>ショウ</t>
    </rPh>
    <rPh sb="3" eb="4">
      <t>ケイ</t>
    </rPh>
    <phoneticPr fontId="8"/>
  </si>
  <si>
    <t>業務費計</t>
    <rPh sb="0" eb="3">
      <t>ギョウムヒ</t>
    </rPh>
    <rPh sb="3" eb="4">
      <t>ケイ</t>
    </rPh>
    <phoneticPr fontId="8"/>
  </si>
  <si>
    <t>消費税を除いた額</t>
    <rPh sb="0" eb="3">
      <t>ショウヒゼイ</t>
    </rPh>
    <rPh sb="4" eb="5">
      <t>ノゾ</t>
    </rPh>
    <rPh sb="7" eb="8">
      <t>ガク</t>
    </rPh>
    <phoneticPr fontId="8"/>
  </si>
  <si>
    <t>事業者名：</t>
    <rPh sb="0" eb="2">
      <t>ジギョウ</t>
    </rPh>
    <rPh sb="2" eb="3">
      <t>シャ</t>
    </rPh>
    <rPh sb="3" eb="4">
      <t>メイ</t>
    </rPh>
    <phoneticPr fontId="8"/>
  </si>
  <si>
    <t>経費内訳詳細</t>
    <rPh sb="4" eb="6">
      <t>ショウサイ</t>
    </rPh>
    <phoneticPr fontId="8"/>
  </si>
  <si>
    <t>内　　　　　　訳</t>
    <rPh sb="6" eb="7">
      <t>ヤク</t>
    </rPh>
    <phoneticPr fontId="8"/>
  </si>
  <si>
    <t>消費税</t>
    <rPh sb="0" eb="3">
      <t>ショウヒゼイ</t>
    </rPh>
    <phoneticPr fontId="12"/>
  </si>
  <si>
    <t>計</t>
    <rPh sb="0" eb="1">
      <t>ケイ</t>
    </rPh>
    <phoneticPr fontId="12"/>
  </si>
  <si>
    <t>（A）</t>
    <phoneticPr fontId="12"/>
  </si>
  <si>
    <t>（B）</t>
    <phoneticPr fontId="12"/>
  </si>
  <si>
    <t>(A)＋(B)</t>
    <phoneticPr fontId="12"/>
  </si>
  <si>
    <t>計</t>
    <rPh sb="0" eb="1">
      <t>ケイ</t>
    </rPh>
    <phoneticPr fontId="8"/>
  </si>
  <si>
    <t>（ 人 件 費 ＋ 業 務 費 ）消費税を除いた額の計</t>
    <rPh sb="2" eb="3">
      <t>ジン</t>
    </rPh>
    <rPh sb="4" eb="5">
      <t>ケン</t>
    </rPh>
    <rPh sb="6" eb="7">
      <t>ヒ</t>
    </rPh>
    <rPh sb="10" eb="11">
      <t>ギョウ</t>
    </rPh>
    <rPh sb="12" eb="13">
      <t>ツトム</t>
    </rPh>
    <rPh sb="14" eb="15">
      <t>ヒ</t>
    </rPh>
    <rPh sb="17" eb="20">
      <t>ショウヒゼイ</t>
    </rPh>
    <rPh sb="21" eb="22">
      <t>ノゾ</t>
    </rPh>
    <rPh sb="24" eb="25">
      <t>ガク</t>
    </rPh>
    <rPh sb="26" eb="27">
      <t>ケイ</t>
    </rPh>
    <phoneticPr fontId="8"/>
  </si>
  <si>
    <t>　※千円未満切り捨て</t>
    <rPh sb="2" eb="3">
      <t>セン</t>
    </rPh>
    <rPh sb="3" eb="4">
      <t>エン</t>
    </rPh>
    <rPh sb="4" eb="6">
      <t>ミマン</t>
    </rPh>
    <rPh sb="6" eb="7">
      <t>キ</t>
    </rPh>
    <rPh sb="8" eb="9">
      <t>ス</t>
    </rPh>
    <phoneticPr fontId="8"/>
  </si>
  <si>
    <t>※消費税込みで申請する場合は、消費税額が加算されます。</t>
    <rPh sb="1" eb="4">
      <t>ショウヒゼイ</t>
    </rPh>
    <rPh sb="3" eb="5">
      <t>ゼイコ</t>
    </rPh>
    <rPh sb="7" eb="8">
      <t>ショウ</t>
    </rPh>
    <rPh sb="10" eb="12">
      <t>バアイ</t>
    </rPh>
    <rPh sb="14" eb="17">
      <t>ショウヒゼイ</t>
    </rPh>
    <rPh sb="18" eb="19">
      <t>ガク</t>
    </rPh>
    <rPh sb="20" eb="22">
      <t>カサン</t>
    </rPh>
    <phoneticPr fontId="7"/>
  </si>
  <si>
    <t>(選択)</t>
    <rPh sb="1" eb="3">
      <t>センタク</t>
    </rPh>
    <phoneticPr fontId="12"/>
  </si>
  <si>
    <t>レ</t>
    <phoneticPr fontId="12"/>
  </si>
  <si>
    <t>－</t>
    <phoneticPr fontId="12"/>
  </si>
  <si>
    <t>補助事業に係る消費税仕入税額控除の取扱いについて（チェックリスト）</t>
  </si>
  <si>
    <t>補助事業に係る消費税仕入税額控除の取扱いについては、下記のチェックリストのとおりですので消費税は補助対象経費に含めて算定いたします。</t>
  </si>
  <si>
    <t>補助事業者</t>
    <phoneticPr fontId="12"/>
  </si>
  <si>
    <t>住　　　　　所：</t>
  </si>
  <si>
    <t>氏名または名称：</t>
  </si>
  <si>
    <t>代表者の職・氏名：</t>
    <phoneticPr fontId="12"/>
  </si>
  <si>
    <t>該当あり＝■　該当なし＝□</t>
  </si>
  <si>
    <t>YES</t>
    <phoneticPr fontId="12"/>
  </si>
  <si>
    <t>NO</t>
    <phoneticPr fontId="12"/>
  </si>
  <si>
    <t>□</t>
  </si>
  <si>
    <t>□</t>
    <phoneticPr fontId="12"/>
  </si>
  <si>
    <t>→３へ</t>
    <phoneticPr fontId="12"/>
  </si>
  <si>
    <t>→４へ</t>
    <phoneticPr fontId="12"/>
  </si>
  <si>
    <t>→５へ</t>
    <phoneticPr fontId="12"/>
  </si>
  <si>
    <t>→６へ</t>
    <phoneticPr fontId="12"/>
  </si>
  <si>
    <t>いずれかの項目がYESの場合は、３.から６.の各項目を確認し、全ての項目でYESであれば消費税込みで交付申請を行う。</t>
    <phoneticPr fontId="12"/>
  </si>
  <si>
    <t>【２．において「①」を選択した場合】</t>
    <phoneticPr fontId="12"/>
  </si>
  <si>
    <t>全てNO
↓
消費税抜きで申請</t>
    <phoneticPr fontId="12"/>
  </si>
  <si>
    <t>【２．において「②」を選択した場合】</t>
    <phoneticPr fontId="12"/>
  </si>
  <si>
    <t>【２．において「③」を選択した場合】</t>
    <phoneticPr fontId="12"/>
  </si>
  <si>
    <t>※①から②で１つの項目でもNOがあれば、消費税抜きで交付申請を行う。</t>
    <phoneticPr fontId="12"/>
  </si>
  <si>
    <t>【２．において「④」を選択した場合】</t>
    <phoneticPr fontId="12"/>
  </si>
  <si>
    <t>■</t>
    <phoneticPr fontId="12"/>
  </si>
  <si>
    <t>消費税チェックシート</t>
    <rPh sb="0" eb="3">
      <t>ショウヒゼイ</t>
    </rPh>
    <phoneticPr fontId="12"/>
  </si>
  <si>
    <t>消費税仕入税額控除の対象となる場合は、原則として補助対象経費から消費税等相当額を除外した補助金額にて交付申請する必要がある。例外的に、以下に該当する場合は消費税込みで交付申請を行うこととなる。</t>
    <phoneticPr fontId="12"/>
  </si>
  <si>
    <t>1.</t>
    <phoneticPr fontId="12"/>
  </si>
  <si>
    <t>補助事業者が、納税義務者ではない又は地方公共団体の一般会計である。</t>
    <phoneticPr fontId="12"/>
  </si>
  <si>
    <t>YESの場合は、消費税を含めて交付申請を行い、仕入控除税額の報告・返還は不要。NOの場合は、２．へ。</t>
    <phoneticPr fontId="12"/>
  </si>
  <si>
    <t>2.</t>
    <phoneticPr fontId="12"/>
  </si>
  <si>
    <t>補助事業者が、次のいずれかに該当する。</t>
    <phoneticPr fontId="12"/>
  </si>
  <si>
    <t>　</t>
    <phoneticPr fontId="12"/>
  </si>
  <si>
    <t>①消費税法第９条第１項の規定により消費税を納める義務が免除される者（３．へ）</t>
    <phoneticPr fontId="12"/>
  </si>
  <si>
    <t>②消費税法第37条第１項の規定により中小事業者の仕入に係る消費税額の控除の特例が適用される者（４．へ）</t>
    <phoneticPr fontId="12"/>
  </si>
  <si>
    <t>③消費税法第60条第４項の規定により国、地方公共団体等に対する仕入に係る消費税額の控除の特例が適用される者（５．へ）</t>
    <phoneticPr fontId="12"/>
  </si>
  <si>
    <t>④①から③以外の者であって、特段の理由により、消費税仕入控除税額の報告及び返還を選択する者（６．へ）</t>
    <phoneticPr fontId="12"/>
  </si>
  <si>
    <t>２.の①から④に該当しない（全てNOの）場合は、消費税抜きで交付申請を行う。</t>
    <phoneticPr fontId="12"/>
  </si>
  <si>
    <t>3.</t>
    <phoneticPr fontId="12"/>
  </si>
  <si>
    <t>消費税法第９条第１項の規定により消費税を納める義務が免除される者</t>
    <phoneticPr fontId="12"/>
  </si>
  <si>
    <t>①課税期間の基準期間における課税売上高が1,000万円以下であること</t>
    <phoneticPr fontId="12"/>
  </si>
  <si>
    <t>②課税事業者を選択していないこと</t>
    <phoneticPr fontId="12"/>
  </si>
  <si>
    <t>③国の会計年度と事業年度等の相違により、補助事業年度途中において課税事業者となった場合、公募要領に基づき消費税に係る仕入控除税額の報告を行うこと</t>
    <phoneticPr fontId="12"/>
  </si>
  <si>
    <t>④特定期間における課税売上高が1,000万円を超えないこと（平成25年度予算事業より適用）</t>
    <phoneticPr fontId="12"/>
  </si>
  <si>
    <t>①から④で１つの項目でもNOがあれば、消費税抜きで交付申請を行う。</t>
    <phoneticPr fontId="12"/>
  </si>
  <si>
    <t>4.</t>
    <phoneticPr fontId="12"/>
  </si>
  <si>
    <t>消費税法第37条第１項の規定により中小事業者の仕入に係る消費税額の控除の特例が適用される者</t>
    <phoneticPr fontId="12"/>
  </si>
  <si>
    <t>①課税期間の基準期間における課税売上高が5,000万円以下であること</t>
    <phoneticPr fontId="12"/>
  </si>
  <si>
    <t>②消費税簡易課税制度選択届出書が提出されていること</t>
    <phoneticPr fontId="12"/>
  </si>
  <si>
    <t>③消費税簡易課税制度選択不適用届出書が提出されていないこと</t>
    <phoneticPr fontId="12"/>
  </si>
  <si>
    <t>④国の会計年度と事業年度等の相違により、補助事業年度途中において課税事業者となった場合、公募要領に基づき消費税に係る仕入控除税額の報告を行うこと</t>
    <phoneticPr fontId="12"/>
  </si>
  <si>
    <t>5.</t>
    <phoneticPr fontId="12"/>
  </si>
  <si>
    <t>消費税法第60条第４項の規定により国、地方公共団体等に対する仕入に係る消費税額の控除の特例が適用される者</t>
    <phoneticPr fontId="12"/>
  </si>
  <si>
    <t>①補助事業終了後、特定収入割合を証明する計算書類の提出をすること</t>
    <phoneticPr fontId="12"/>
  </si>
  <si>
    <t>②特定収入割合が５％以下になった場合、公募要領に基づく消費税に係る仕入控除税額の報告を行うこと</t>
    <phoneticPr fontId="12"/>
  </si>
  <si>
    <t>6.</t>
    <phoneticPr fontId="12"/>
  </si>
  <si>
    <t>２.①から③以外の者であって、特段の理由により、消費税仕入控除税額の報告及び返還を選択する者</t>
    <phoneticPr fontId="12"/>
  </si>
  <si>
    <t>①補助事業終了後、公募要領に基づき消費税に係る仕入控除税額の報告を行うこと</t>
    <phoneticPr fontId="12"/>
  </si>
  <si>
    <t>①でNOであれば、消費税抜きで交付申請を行う。</t>
    <phoneticPr fontId="12"/>
  </si>
  <si>
    <t>事業実施スケジュール</t>
  </si>
  <si>
    <t>申請者名</t>
    <rPh sb="0" eb="3">
      <t>シンセイシャ</t>
    </rPh>
    <rPh sb="3" eb="4">
      <t>メイ</t>
    </rPh>
    <phoneticPr fontId="36"/>
  </si>
  <si>
    <t>項目</t>
    <rPh sb="0" eb="2">
      <t>コウモク</t>
    </rPh>
    <phoneticPr fontId="36"/>
  </si>
  <si>
    <t>備考</t>
    <rPh sb="0" eb="2">
      <t>ビコウ</t>
    </rPh>
    <phoneticPr fontId="36"/>
  </si>
  <si>
    <t>4月</t>
    <rPh sb="1" eb="2">
      <t>ガツ</t>
    </rPh>
    <phoneticPr fontId="36"/>
  </si>
  <si>
    <t>5月</t>
    <rPh sb="1" eb="2">
      <t>ガツ</t>
    </rPh>
    <phoneticPr fontId="36"/>
  </si>
  <si>
    <t>6月</t>
    <rPh sb="1" eb="2">
      <t>ガツ</t>
    </rPh>
    <phoneticPr fontId="36"/>
  </si>
  <si>
    <t>7月</t>
    <rPh sb="1" eb="2">
      <t>ガツ</t>
    </rPh>
    <phoneticPr fontId="36"/>
  </si>
  <si>
    <t>8月</t>
    <rPh sb="1" eb="2">
      <t>ガツ</t>
    </rPh>
    <phoneticPr fontId="36"/>
  </si>
  <si>
    <t>9月</t>
    <rPh sb="1" eb="2">
      <t>ガツ</t>
    </rPh>
    <phoneticPr fontId="36"/>
  </si>
  <si>
    <t>10月</t>
    <rPh sb="2" eb="3">
      <t>ガツ</t>
    </rPh>
    <phoneticPr fontId="36"/>
  </si>
  <si>
    <t>11月</t>
    <rPh sb="2" eb="3">
      <t>ガツ</t>
    </rPh>
    <phoneticPr fontId="36"/>
  </si>
  <si>
    <t>12月</t>
    <rPh sb="2" eb="3">
      <t>ガツ</t>
    </rPh>
    <phoneticPr fontId="36"/>
  </si>
  <si>
    <t>1月</t>
    <rPh sb="1" eb="2">
      <t>ガツ</t>
    </rPh>
    <phoneticPr fontId="36"/>
  </si>
  <si>
    <t>2月</t>
    <rPh sb="1" eb="2">
      <t>ガツ</t>
    </rPh>
    <phoneticPr fontId="36"/>
  </si>
  <si>
    <t>※事業内容ごとに項目を分けて記載してください。行の追加等は可です。</t>
    <rPh sb="1" eb="3">
      <t>ジギョウ</t>
    </rPh>
    <rPh sb="3" eb="5">
      <t>ナイヨウ</t>
    </rPh>
    <rPh sb="8" eb="10">
      <t>コウモク</t>
    </rPh>
    <rPh sb="11" eb="12">
      <t>ワ</t>
    </rPh>
    <rPh sb="14" eb="16">
      <t>キサイ</t>
    </rPh>
    <rPh sb="23" eb="24">
      <t>ギョウ</t>
    </rPh>
    <rPh sb="25" eb="27">
      <t>ツイカ</t>
    </rPh>
    <rPh sb="27" eb="28">
      <t>トウ</t>
    </rPh>
    <rPh sb="29" eb="30">
      <t>カ</t>
    </rPh>
    <phoneticPr fontId="36"/>
  </si>
  <si>
    <t>識別番号</t>
    <rPh sb="0" eb="4">
      <t>シキベツバンゴウ</t>
    </rPh>
    <phoneticPr fontId="12"/>
  </si>
  <si>
    <t>110</t>
  </si>
  <si>
    <t>111</t>
  </si>
  <si>
    <t>112</t>
  </si>
  <si>
    <t>113</t>
  </si>
  <si>
    <t>114</t>
  </si>
  <si>
    <t>115</t>
  </si>
  <si>
    <t>116</t>
  </si>
  <si>
    <t>117</t>
  </si>
  <si>
    <t>118</t>
  </si>
  <si>
    <t>119</t>
  </si>
  <si>
    <t>220</t>
  </si>
  <si>
    <t>221</t>
  </si>
  <si>
    <t>222</t>
  </si>
  <si>
    <t>223</t>
  </si>
  <si>
    <t>224</t>
  </si>
  <si>
    <t>225</t>
  </si>
  <si>
    <t>226</t>
  </si>
  <si>
    <t>227</t>
  </si>
  <si>
    <t>228</t>
  </si>
  <si>
    <t>051</t>
  </si>
  <si>
    <t>052</t>
  </si>
  <si>
    <t>053</t>
  </si>
  <si>
    <t>054</t>
  </si>
  <si>
    <t>055</t>
  </si>
  <si>
    <t>056</t>
  </si>
  <si>
    <t>057</t>
  </si>
  <si>
    <t>058</t>
  </si>
  <si>
    <t>059</t>
  </si>
  <si>
    <t>060</t>
  </si>
  <si>
    <t>061</t>
  </si>
  <si>
    <t>062</t>
  </si>
  <si>
    <t>063</t>
  </si>
  <si>
    <t>064</t>
  </si>
  <si>
    <t>065</t>
  </si>
  <si>
    <t>066</t>
  </si>
  <si>
    <t>067</t>
  </si>
  <si>
    <t>068</t>
  </si>
  <si>
    <t>069</t>
  </si>
  <si>
    <t>070</t>
  </si>
  <si>
    <t>071</t>
  </si>
  <si>
    <t>072</t>
  </si>
  <si>
    <t>073</t>
  </si>
  <si>
    <t>074</t>
  </si>
  <si>
    <t>075</t>
  </si>
  <si>
    <t>076</t>
  </si>
  <si>
    <t>077</t>
  </si>
  <si>
    <t>078</t>
  </si>
  <si>
    <t>079</t>
  </si>
  <si>
    <t>080</t>
  </si>
  <si>
    <t>081</t>
  </si>
  <si>
    <t>082</t>
  </si>
  <si>
    <t>083</t>
  </si>
  <si>
    <t>084</t>
  </si>
  <si>
    <t>085</t>
  </si>
  <si>
    <t>086</t>
  </si>
  <si>
    <t>087</t>
  </si>
  <si>
    <t>088</t>
  </si>
  <si>
    <t>089</t>
  </si>
  <si>
    <t>090</t>
  </si>
  <si>
    <t>091</t>
  </si>
  <si>
    <t>092</t>
  </si>
  <si>
    <t>093</t>
  </si>
  <si>
    <t>094</t>
  </si>
  <si>
    <t>095</t>
  </si>
  <si>
    <t>096</t>
  </si>
  <si>
    <t>097</t>
  </si>
  <si>
    <t>098</t>
  </si>
  <si>
    <t>099</t>
  </si>
  <si>
    <t>100</t>
  </si>
  <si>
    <t>101</t>
  </si>
  <si>
    <t>102</t>
  </si>
  <si>
    <t>103</t>
  </si>
  <si>
    <t>104</t>
  </si>
  <si>
    <t>105</t>
  </si>
  <si>
    <t>106</t>
  </si>
  <si>
    <t>107</t>
  </si>
  <si>
    <t>108</t>
  </si>
  <si>
    <t>109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</si>
  <si>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</si>
  <si>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</si>
  <si>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</si>
  <si>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</si>
  <si>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</si>
  <si>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</si>
  <si>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</si>
  <si>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</si>
  <si>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</si>
  <si>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</si>
  <si>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</si>
  <si>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</si>
  <si>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</si>
  <si>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</si>
  <si>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</si>
  <si>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</si>
  <si>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</si>
  <si>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</si>
  <si>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</si>
  <si>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</si>
  <si>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</si>
  <si>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</si>
  <si>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</si>
  <si>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</si>
  <si>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</si>
  <si>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</si>
  <si>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</si>
  <si>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</si>
  <si>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</si>
  <si>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</si>
  <si>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</si>
  <si>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</si>
  <si>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</si>
  <si>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</si>
  <si>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</si>
  <si>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</si>
  <si>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</si>
  <si>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</si>
  <si>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</si>
  <si>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</si>
  <si>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</si>
  <si>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</si>
  <si>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</si>
  <si>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</si>
  <si>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</si>
  <si>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</si>
  <si>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</si>
  <si>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</si>
  <si>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</si>
  <si>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</si>
  <si>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</si>
  <si>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</si>
  <si>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</si>
  <si>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</si>
  <si>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</si>
  <si>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</si>
  <si>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</si>
  <si>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</si>
  <si>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</si>
  <si>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</si>
  <si>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</si>
  <si>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</si>
  <si>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</si>
  <si>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</si>
  <si>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</si>
  <si>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</si>
  <si>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</si>
  <si>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</si>
  <si>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</si>
  <si>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</si>
  <si>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</si>
  <si>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</si>
  <si>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</si>
  <si>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</si>
  <si>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</si>
  <si>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</si>
  <si>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</si>
  <si>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</si>
  <si>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</si>
  <si>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</si>
  <si>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</si>
  <si>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</si>
  <si>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</si>
  <si>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</si>
  <si>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</si>
  <si>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</si>
  <si>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</si>
  <si>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</si>
  <si>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</si>
  <si>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</si>
  <si>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</si>
  <si>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</si>
  <si>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</si>
  <si>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</si>
  <si>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</si>
  <si>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</si>
  <si>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</si>
  <si>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</si>
  <si>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</si>
  <si>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</si>
  <si>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</si>
  <si>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</si>
  <si>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</si>
  <si>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</si>
  <si>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</si>
  <si>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</si>
  <si>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</si>
  <si>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</si>
  <si>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</si>
  <si>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</si>
  <si>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</si>
  <si>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</si>
  <si>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</si>
  <si>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</si>
  <si>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</si>
  <si>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</si>
  <si>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</si>
  <si>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</si>
  <si>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</si>
  <si>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</si>
  <si>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</si>
  <si>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</si>
  <si>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</si>
  <si>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</si>
  <si>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</si>
  <si>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</si>
  <si>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</si>
  <si>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</si>
  <si>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</si>
  <si>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</si>
  <si>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</si>
  <si>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</si>
  <si>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</si>
  <si>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</si>
  <si>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</si>
  <si>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</si>
  <si>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</si>
  <si>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</si>
  <si>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</si>
  <si>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</si>
  <si>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</si>
  <si>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</si>
  <si>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</si>
  <si>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</si>
  <si>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</si>
  <si>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</si>
  <si>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</si>
  <si>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</si>
  <si>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</si>
  <si>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</si>
  <si>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</si>
  <si>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</si>
  <si>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</si>
  <si>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</si>
  <si>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</si>
  <si>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</si>
  <si>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</si>
  <si>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</si>
  <si>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</si>
  <si>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</si>
  <si>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</si>
  <si>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</si>
  <si>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</si>
  <si>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</si>
  <si>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</si>
  <si>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</si>
  <si>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</si>
  <si>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</si>
  <si>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</si>
  <si>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</si>
  <si>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</si>
  <si>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</si>
  <si>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</si>
  <si>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</si>
  <si>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</si>
  <si>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</si>
  <si>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</si>
  <si>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</si>
  <si>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</si>
  <si>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</si>
  <si>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</si>
  <si>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</si>
  <si>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</si>
  <si>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</si>
  <si>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</si>
  <si>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</si>
  <si>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</si>
  <si>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</si>
  <si>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</si>
  <si>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</si>
  <si>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</si>
  <si>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</si>
  <si>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</si>
  <si>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</si>
  <si>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</si>
  <si>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</si>
  <si>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</si>
  <si>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</si>
  <si>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</si>
  <si>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</si>
  <si>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</si>
  <si>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</si>
  <si>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</si>
  <si>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</si>
  <si>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</si>
  <si>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</si>
  <si>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</si>
  <si>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</si>
  <si>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</si>
  <si>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</si>
  <si>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</si>
  <si>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</si>
  <si>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</si>
  <si>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</si>
  <si>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</si>
  <si>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</si>
  <si>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</si>
  <si>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</si>
  <si>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</si>
  <si>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</si>
  <si>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</si>
  <si>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</si>
  <si>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</si>
  <si>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</si>
  <si>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</si>
  <si>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</si>
  <si>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</si>
  <si>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</si>
  <si>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</si>
  <si>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</si>
  <si>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</si>
  <si>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</si>
  <si>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</si>
  <si>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</si>
  <si>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</si>
  <si>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</si>
  <si>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</si>
  <si>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</si>
  <si>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</si>
  <si>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</si>
  <si>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</si>
  <si>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</si>
  <si>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</si>
  <si>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</si>
  <si>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</si>
  <si>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</si>
  <si>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</si>
  <si>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</si>
  <si>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</si>
  <si>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</si>
  <si>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</si>
  <si>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</si>
  <si>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</si>
  <si>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</si>
  <si>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</si>
  <si>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</si>
  <si>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</si>
  <si>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</si>
  <si>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</si>
  <si>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</si>
  <si>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</si>
  <si>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</si>
  <si>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</si>
  <si>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</si>
  <si>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</si>
  <si>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</si>
  <si>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</si>
  <si>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396</t>
  </si>
  <si>
    <t>397</t>
  </si>
  <si>
    <t>398</t>
  </si>
  <si>
    <t>399</t>
  </si>
  <si>
    <t>400</t>
  </si>
  <si>
    <t>-</t>
    <phoneticPr fontId="12"/>
  </si>
  <si>
    <t>401</t>
  </si>
  <si>
    <t>402</t>
  </si>
  <si>
    <t>403</t>
  </si>
  <si>
    <t>404</t>
  </si>
  <si>
    <t>405</t>
  </si>
  <si>
    <t>406</t>
  </si>
  <si>
    <t>407</t>
  </si>
  <si>
    <t>408</t>
  </si>
  <si>
    <t>409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</si>
  <si>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</si>
  <si>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</si>
  <si>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</si>
  <si>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</si>
  <si>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</si>
  <si>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</si>
  <si>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</si>
  <si>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</si>
  <si>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</si>
  <si>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</si>
  <si>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</si>
  <si>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</si>
  <si>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</si>
  <si>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</si>
  <si>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</si>
  <si>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</si>
  <si>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</si>
  <si>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</si>
  <si>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</si>
  <si>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</si>
  <si>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</si>
  <si>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</si>
  <si>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</si>
  <si>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</si>
  <si>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</si>
  <si>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</si>
  <si>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</si>
  <si>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</si>
  <si>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</si>
  <si>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</si>
  <si>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</si>
  <si>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</si>
  <si>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</si>
  <si>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</si>
  <si>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</si>
  <si>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</si>
  <si>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</si>
  <si>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</si>
  <si>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</si>
  <si>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</si>
  <si>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</si>
  <si>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</si>
  <si>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</si>
  <si>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</si>
  <si>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</si>
  <si>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</si>
  <si>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</si>
  <si>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457</t>
  </si>
  <si>
    <t>458</t>
  </si>
  <si>
    <t>459</t>
  </si>
  <si>
    <t>460</t>
  </si>
  <si>
    <t>461</t>
  </si>
  <si>
    <t>462</t>
  </si>
  <si>
    <t>463</t>
  </si>
  <si>
    <t>464</t>
  </si>
  <si>
    <t>465</t>
  </si>
  <si>
    <t>466</t>
  </si>
  <si>
    <t>467</t>
  </si>
  <si>
    <t>468</t>
  </si>
  <si>
    <t>469</t>
  </si>
  <si>
    <t>470</t>
  </si>
  <si>
    <t>471</t>
  </si>
  <si>
    <t>472</t>
  </si>
  <si>
    <t>473</t>
  </si>
  <si>
    <t>474</t>
  </si>
  <si>
    <t>475</t>
  </si>
  <si>
    <t>476</t>
  </si>
  <si>
    <t>477</t>
  </si>
  <si>
    <t>478</t>
  </si>
  <si>
    <t>479</t>
  </si>
  <si>
    <t>480</t>
  </si>
  <si>
    <t>481</t>
  </si>
  <si>
    <t>482</t>
  </si>
  <si>
    <t>483</t>
  </si>
  <si>
    <t>484</t>
  </si>
  <si>
    <t>485</t>
  </si>
  <si>
    <t>486</t>
  </si>
  <si>
    <t>487</t>
  </si>
  <si>
    <t>488</t>
  </si>
  <si>
    <t>489</t>
  </si>
  <si>
    <t>490</t>
  </si>
  <si>
    <t>491</t>
  </si>
  <si>
    <t>492</t>
  </si>
  <si>
    <t>493</t>
  </si>
  <si>
    <t>494</t>
  </si>
  <si>
    <t>495</t>
  </si>
  <si>
    <t>496</t>
  </si>
  <si>
    <t>497</t>
  </si>
  <si>
    <t>498</t>
  </si>
  <si>
    <t>499</t>
  </si>
  <si>
    <t>500</t>
  </si>
  <si>
    <t>501</t>
  </si>
  <si>
    <t>502</t>
  </si>
  <si>
    <t>503</t>
  </si>
  <si>
    <t>504</t>
  </si>
  <si>
    <t>505</t>
  </si>
  <si>
    <t>506</t>
  </si>
  <si>
    <t>507</t>
  </si>
  <si>
    <t>508</t>
  </si>
  <si>
    <t>509</t>
  </si>
  <si>
    <t>510</t>
  </si>
  <si>
    <t>511</t>
  </si>
  <si>
    <t>512</t>
  </si>
  <si>
    <t>513</t>
  </si>
  <si>
    <t>514</t>
  </si>
  <si>
    <t>515</t>
  </si>
  <si>
    <t>516</t>
  </si>
  <si>
    <t>517</t>
  </si>
  <si>
    <t>518</t>
  </si>
  <si>
    <t>519</t>
  </si>
  <si>
    <t>520</t>
  </si>
  <si>
    <t>521</t>
  </si>
  <si>
    <t>522</t>
  </si>
  <si>
    <t>523</t>
  </si>
  <si>
    <t>524</t>
  </si>
  <si>
    <t>525</t>
  </si>
  <si>
    <t>526</t>
  </si>
  <si>
    <t>527</t>
  </si>
  <si>
    <t>528</t>
  </si>
  <si>
    <t>529</t>
  </si>
  <si>
    <t>530</t>
  </si>
  <si>
    <t>　理事長　殿</t>
    <phoneticPr fontId="12"/>
  </si>
  <si>
    <t>１． 事業実施計画書（別紙１）</t>
    <phoneticPr fontId="12"/>
  </si>
  <si>
    <t>２． 経費内訳（別紙２）</t>
    <phoneticPr fontId="12"/>
  </si>
  <si>
    <t xml:space="preserve">３． 事業概要（別紙３） </t>
    <rPh sb="3" eb="7">
      <t>ジギョウガイヨウ</t>
    </rPh>
    <phoneticPr fontId="12"/>
  </si>
  <si>
    <t>４． 補助事業に係る消費税仕入税額控除の取扱いチェックリスト（別紙４）</t>
    <phoneticPr fontId="12"/>
  </si>
  <si>
    <t>５． その他参考資料</t>
    <phoneticPr fontId="12"/>
  </si>
  <si>
    <t>※別紙２の交付要望額が転記されます。</t>
    <rPh sb="1" eb="3">
      <t>ベッシ</t>
    </rPh>
    <phoneticPr fontId="12"/>
  </si>
  <si>
    <t>（申請者に関する情報）</t>
    <rPh sb="1" eb="3">
      <t>シンセイ</t>
    </rPh>
    <rPh sb="3" eb="4">
      <t>シャ</t>
    </rPh>
    <phoneticPr fontId="12"/>
  </si>
  <si>
    <t>必要書類</t>
    <rPh sb="0" eb="4">
      <t>ヒツヨウショルイ</t>
    </rPh>
    <phoneticPr fontId="12"/>
  </si>
  <si>
    <t>イ　地方公共団体</t>
    <rPh sb="2" eb="4">
      <t>チホウ</t>
    </rPh>
    <rPh sb="4" eb="6">
      <t>コウキョウ</t>
    </rPh>
    <rPh sb="6" eb="8">
      <t>ダンタイ</t>
    </rPh>
    <phoneticPr fontId="7"/>
  </si>
  <si>
    <t>ウ　独立行政法人通則法（平成１１年法律第１０３号）第２条第１項に規定する独立行政法人</t>
    <rPh sb="2" eb="4">
      <t>ドクリツ</t>
    </rPh>
    <rPh sb="4" eb="6">
      <t>ギョウセイ</t>
    </rPh>
    <rPh sb="6" eb="8">
      <t>ホウジン</t>
    </rPh>
    <rPh sb="8" eb="11">
      <t>ツウソクホウ</t>
    </rPh>
    <rPh sb="12" eb="14">
      <t>ヘイセイ</t>
    </rPh>
    <rPh sb="16" eb="17">
      <t>ネン</t>
    </rPh>
    <rPh sb="17" eb="19">
      <t>ホウリツ</t>
    </rPh>
    <rPh sb="19" eb="20">
      <t>ダイ</t>
    </rPh>
    <rPh sb="23" eb="24">
      <t>ゴウ</t>
    </rPh>
    <rPh sb="25" eb="26">
      <t>ダイ</t>
    </rPh>
    <rPh sb="27" eb="28">
      <t>ジョウ</t>
    </rPh>
    <rPh sb="28" eb="29">
      <t>ダイ</t>
    </rPh>
    <rPh sb="30" eb="31">
      <t>コウ</t>
    </rPh>
    <rPh sb="32" eb="34">
      <t>キテイ</t>
    </rPh>
    <rPh sb="36" eb="38">
      <t>ドクリツ</t>
    </rPh>
    <rPh sb="38" eb="40">
      <t>ギョウセイ</t>
    </rPh>
    <rPh sb="40" eb="42">
      <t>ホウジン</t>
    </rPh>
    <phoneticPr fontId="7"/>
  </si>
  <si>
    <t>エ　特定非営利活動促進法（平成１０年法律第７号）第２条第２項に規定する特定非営利活動法人</t>
    <phoneticPr fontId="7"/>
  </si>
  <si>
    <t>オ　一般社団法人・一般財団法人及び公益社団法人・公益財団法人</t>
    <rPh sb="2" eb="4">
      <t>イッパン</t>
    </rPh>
    <rPh sb="4" eb="6">
      <t>シャダン</t>
    </rPh>
    <rPh sb="6" eb="8">
      <t>ホウジン</t>
    </rPh>
    <rPh sb="9" eb="11">
      <t>イッパン</t>
    </rPh>
    <rPh sb="11" eb="13">
      <t>ザイダン</t>
    </rPh>
    <rPh sb="13" eb="15">
      <t>ホウジン</t>
    </rPh>
    <rPh sb="15" eb="16">
      <t>オヨ</t>
    </rPh>
    <rPh sb="17" eb="19">
      <t>コウエキ</t>
    </rPh>
    <rPh sb="19" eb="21">
      <t>シャダン</t>
    </rPh>
    <rPh sb="21" eb="23">
      <t>ホウジン</t>
    </rPh>
    <rPh sb="24" eb="26">
      <t>コウエキ</t>
    </rPh>
    <rPh sb="26" eb="28">
      <t>ザイダン</t>
    </rPh>
    <rPh sb="28" eb="30">
      <t>ホウジン</t>
    </rPh>
    <phoneticPr fontId="7"/>
  </si>
  <si>
    <t>カ　その他環境大臣の承認を得て機構が適当と認める者</t>
    <rPh sb="4" eb="5">
      <t>タ</t>
    </rPh>
    <rPh sb="5" eb="7">
      <t>カンキョウ</t>
    </rPh>
    <rPh sb="7" eb="9">
      <t>ダイジン</t>
    </rPh>
    <rPh sb="10" eb="12">
      <t>ショウニン</t>
    </rPh>
    <rPh sb="13" eb="14">
      <t>エ</t>
    </rPh>
    <rPh sb="15" eb="17">
      <t>キコウ</t>
    </rPh>
    <rPh sb="18" eb="20">
      <t>テキトウ</t>
    </rPh>
    <rPh sb="21" eb="22">
      <t>ミト</t>
    </rPh>
    <rPh sb="24" eb="25">
      <t>モノ</t>
    </rPh>
    <phoneticPr fontId="7"/>
  </si>
  <si>
    <t>事業実施計画書</t>
    <phoneticPr fontId="12"/>
  </si>
  <si>
    <t>－</t>
    <phoneticPr fontId="7"/>
  </si>
  <si>
    <t>事業名</t>
    <rPh sb="0" eb="3">
      <t>ジギョウメイ</t>
    </rPh>
    <phoneticPr fontId="7"/>
  </si>
  <si>
    <t>令和4年度二酸化炭素排出抑制対策事業費等補助金（ナッジ手法の社会実装促進事業）</t>
  </si>
  <si>
    <t>申請書類区分</t>
    <rPh sb="0" eb="6">
      <t>シンセイショルイクブン</t>
    </rPh>
    <phoneticPr fontId="12"/>
  </si>
  <si>
    <t>応募申請</t>
    <rPh sb="0" eb="4">
      <t>オウボシンセイ</t>
    </rPh>
    <phoneticPr fontId="12"/>
  </si>
  <si>
    <t>交付申請</t>
    <rPh sb="0" eb="4">
      <t>コウフシンセイ</t>
    </rPh>
    <phoneticPr fontId="12"/>
  </si>
  <si>
    <t>完了実績報告</t>
    <rPh sb="0" eb="2">
      <t>カンリョウ</t>
    </rPh>
    <rPh sb="2" eb="4">
      <t>ジッセキ</t>
    </rPh>
    <rPh sb="4" eb="6">
      <t>ホウコク</t>
    </rPh>
    <phoneticPr fontId="12"/>
  </si>
  <si>
    <t>別表３</t>
    <rPh sb="0" eb="2">
      <t>ベツヒョウ</t>
    </rPh>
    <phoneticPr fontId="12"/>
  </si>
  <si>
    <t>人件費</t>
  </si>
  <si>
    <t>事業に直接従事する者の作業時間に対する人件費をいう。</t>
  </si>
  <si>
    <t>業務費</t>
  </si>
  <si>
    <t>日々雇用者に対する賃金支払に要する費用をいう。</t>
  </si>
  <si>
    <t>事業を行うために必要な労務者に対する社会保険料と事業主負担保険料をいう。</t>
  </si>
  <si>
    <t>講師、専門家等の招聘、原稿執筆に対する諸謝金に要する経費をいう。</t>
  </si>
  <si>
    <t>光熱水料</t>
  </si>
  <si>
    <t>会議、作業等の際の茶菓等の提供に要する経費をいう。</t>
  </si>
  <si>
    <t>航空機、鉄道、バス、船等の運賃、交通費、日当及び宿泊に要する経費をいう。</t>
  </si>
  <si>
    <t>資料等の印刷、製本、写真焼付、図面焼増等に要する経費をいう。</t>
  </si>
  <si>
    <t>郵便料、電話料、配送業務、その他通信運搬に要する経費をいう。</t>
  </si>
  <si>
    <t>使用料及び賃借料</t>
  </si>
  <si>
    <t>車両、会場、機器類等の使用賃借等に要する経費をいう。</t>
  </si>
  <si>
    <t>概ね単位が５万円未満の物品や機器であって、おもに消耗される物品の購入等に要する経費をいう。但し、事務用消耗品を除く。</t>
  </si>
  <si>
    <t>その他必要な経費</t>
  </si>
  <si>
    <t>機構が承認した経費に限る</t>
  </si>
  <si>
    <t>【本補助事業の目的】</t>
    <rPh sb="1" eb="2">
      <t>ホン</t>
    </rPh>
    <rPh sb="2" eb="4">
      <t>ホジョ</t>
    </rPh>
    <rPh sb="4" eb="6">
      <t>ジギョウ</t>
    </rPh>
    <rPh sb="7" eb="9">
      <t>モクテキ</t>
    </rPh>
    <phoneticPr fontId="12"/>
  </si>
  <si>
    <t>一定の効果が実証されたナッジ手法の社会実装化に寄与するために、本補助事業をどのような目的をもって実施するのか記載する。</t>
    <phoneticPr fontId="12"/>
  </si>
  <si>
    <t>【本補助事業の概要】</t>
    <rPh sb="1" eb="2">
      <t>ホン</t>
    </rPh>
    <rPh sb="2" eb="4">
      <t>ホジョ</t>
    </rPh>
    <rPh sb="4" eb="6">
      <t>ジギョウ</t>
    </rPh>
    <rPh sb="7" eb="9">
      <t>ガイヨウ</t>
    </rPh>
    <phoneticPr fontId="12"/>
  </si>
  <si>
    <t>本事業の概要をわかりやすく記載する。</t>
    <phoneticPr fontId="12"/>
  </si>
  <si>
    <t>ナッジ手法を適用しようとする社会課題やナッジ手法の対象者について具体的に記載する。</t>
    <rPh sb="3" eb="5">
      <t>シュホウ</t>
    </rPh>
    <phoneticPr fontId="12"/>
  </si>
  <si>
    <t>ナッジ手法を適用しようとする社会課題の背景や従来の取組について具体的に記載する。</t>
    <phoneticPr fontId="12"/>
  </si>
  <si>
    <t>事業の実施場所について具体的に記載すること（別紙地図等を添付してもよい）。</t>
    <rPh sb="0" eb="2">
      <t>ジギョウ</t>
    </rPh>
    <rPh sb="3" eb="7">
      <t>ジッシバショ</t>
    </rPh>
    <phoneticPr fontId="12"/>
  </si>
  <si>
    <t>【用いるナッジ手法】</t>
    <rPh sb="1" eb="2">
      <t>モチ</t>
    </rPh>
    <rPh sb="7" eb="9">
      <t>シュホウ</t>
    </rPh>
    <phoneticPr fontId="12"/>
  </si>
  <si>
    <t>どのような種類のナッジ手法を用いるのか具体的に記載する。</t>
    <phoneticPr fontId="12"/>
  </si>
  <si>
    <t>ナッジ手法を適用しようとする課題に対してなぜ用いるナッジ手法が効果的であると考えるのか説明を記載する。</t>
    <phoneticPr fontId="12"/>
  </si>
  <si>
    <t>本補助事業の目標（数値目標）及びその達成状況把握の方法を記載する。</t>
    <rPh sb="1" eb="3">
      <t>ホジョ</t>
    </rPh>
    <phoneticPr fontId="12"/>
  </si>
  <si>
    <t>本補助事業の実施期間内におけるナッジ手法の適用対象者数（単位：人または世帯等）、ナッジ手法による効果（電力使用量</t>
    <phoneticPr fontId="12"/>
  </si>
  <si>
    <t>用いるナッジ手法の適用対象者及び適用対象者以外の者のどのようなデータをどのように把握するかを具体的に記載する。</t>
    <phoneticPr fontId="12"/>
  </si>
  <si>
    <t>【関係者との調整状況】</t>
    <rPh sb="1" eb="4">
      <t>カンケイシャ</t>
    </rPh>
    <phoneticPr fontId="12"/>
  </si>
  <si>
    <t>本補助事業で利用する土地の地権者及びナッジ手法の対象者、その他の必要な関係者との調整状況を記載する。</t>
    <rPh sb="1" eb="3">
      <t>ホジョ</t>
    </rPh>
    <rPh sb="16" eb="17">
      <t>オヨ</t>
    </rPh>
    <rPh sb="21" eb="23">
      <t>シュホウ</t>
    </rPh>
    <rPh sb="24" eb="27">
      <t>タイショウシャ</t>
    </rPh>
    <phoneticPr fontId="12"/>
  </si>
  <si>
    <t>本補助事業の実施体制を図など使ってわかりやすく記載する。（別紙を添付してもよい）</t>
    <rPh sb="1" eb="3">
      <t>ホジョ</t>
    </rPh>
    <phoneticPr fontId="12"/>
  </si>
  <si>
    <t>申請者の所属する組織・機関内にナッジ・ユニット相当の体制（ナッジ等の行動に関する科学的知見を社会課題等に活用しよう</t>
    <phoneticPr fontId="12"/>
  </si>
  <si>
    <t>とする専門のプロジェクトチーム等。有志によるものではなく、当該組織・機関の公式・公認のものに限る。）が本補助事業</t>
    <phoneticPr fontId="12"/>
  </si>
  <si>
    <t>補助事業の開始時（社会実装前）に、本補助事業の支援を目的とした委託業務によるナッジ等の行動科学の知見の活用に関する</t>
    <phoneticPr fontId="12"/>
  </si>
  <si>
    <t>説明会の開催及び期間中の個別相談対応を予定しているので、余裕あるスケジュールとすること。</t>
  </si>
  <si>
    <t>事業終了後の３年間（事業報告が求められる期間）の実施内容やスケジュール等についても記載する。</t>
    <phoneticPr fontId="12"/>
  </si>
  <si>
    <t>【効果検証に係るナッジ手法の社会実装支援事業の実施事業者との連携希望の有無】</t>
    <rPh sb="1" eb="3">
      <t>コウカ</t>
    </rPh>
    <rPh sb="3" eb="5">
      <t>ケンショウ</t>
    </rPh>
    <rPh sb="6" eb="7">
      <t>カカ</t>
    </rPh>
    <rPh sb="11" eb="13">
      <t>シュホウ</t>
    </rPh>
    <rPh sb="14" eb="16">
      <t>シャカイ</t>
    </rPh>
    <rPh sb="16" eb="18">
      <t>ジッソウ</t>
    </rPh>
    <rPh sb="18" eb="20">
      <t>シエン</t>
    </rPh>
    <rPh sb="20" eb="22">
      <t>ジギョウ</t>
    </rPh>
    <rPh sb="23" eb="25">
      <t>ジッシ</t>
    </rPh>
    <rPh sb="25" eb="27">
      <t>ジギョウ</t>
    </rPh>
    <rPh sb="27" eb="28">
      <t>シャ</t>
    </rPh>
    <rPh sb="30" eb="32">
      <t>レンケイ</t>
    </rPh>
    <rPh sb="32" eb="34">
      <t>キボウ</t>
    </rPh>
    <rPh sb="35" eb="37">
      <t>ウム</t>
    </rPh>
    <phoneticPr fontId="12"/>
  </si>
  <si>
    <t>本補助事業の支援を目的として、環境省においては、本補助事業とは別途、委託業務（ナッジ</t>
    <phoneticPr fontId="12"/>
  </si>
  <si>
    <t>手法の社会実装支援事業）を実施することとしている。ナッジ手法の社会実装支援事業の委託</t>
    <phoneticPr fontId="12"/>
  </si>
  <si>
    <t>先事業者は本補助事業の補助対象事業者のうち１者について、詳細な効果検証を自らの委託費</t>
    <rPh sb="0" eb="1">
      <t>サキ</t>
    </rPh>
    <phoneticPr fontId="12"/>
  </si>
  <si>
    <t>を用いて支援する（詳細な効果検証に係る費用に限る）こととしており、当該委託先事業者と</t>
    <phoneticPr fontId="12"/>
  </si>
  <si>
    <t>の連携により詳細な効果検証を希望する場合には有と記載すること。</t>
    <rPh sb="24" eb="26">
      <t>キサイ</t>
    </rPh>
    <phoneticPr fontId="12"/>
  </si>
  <si>
    <t>委託業務との連携</t>
    <rPh sb="0" eb="4">
      <t>イタクギョウム</t>
    </rPh>
    <rPh sb="6" eb="8">
      <t>レンケイ</t>
    </rPh>
    <phoneticPr fontId="12"/>
  </si>
  <si>
    <t>有</t>
    <rPh sb="0" eb="1">
      <t>アリ</t>
    </rPh>
    <phoneticPr fontId="12"/>
  </si>
  <si>
    <t>無</t>
    <rPh sb="0" eb="1">
      <t>ナシ</t>
    </rPh>
    <phoneticPr fontId="12"/>
  </si>
  <si>
    <t>事業名</t>
    <rPh sb="0" eb="3">
      <t>ジギョウメイ</t>
    </rPh>
    <phoneticPr fontId="36"/>
  </si>
  <si>
    <t>実施地</t>
    <rPh sb="0" eb="3">
      <t>ジッシチ</t>
    </rPh>
    <phoneticPr fontId="36"/>
  </si>
  <si>
    <t>別紙２　交付要望額計算欄</t>
    <rPh sb="0" eb="2">
      <t>ベッシ</t>
    </rPh>
    <rPh sb="4" eb="12">
      <t>コウフヨウボウガクケイサンラン</t>
    </rPh>
    <phoneticPr fontId="12"/>
  </si>
  <si>
    <t>　※(1)-(2)</t>
    <phoneticPr fontId="7"/>
  </si>
  <si>
    <t>　※「２．収入の部」</t>
  </si>
  <si>
    <t>　　寄付金その他収入（A）の金額</t>
    <phoneticPr fontId="7"/>
  </si>
  <si>
    <t>　※申請時は、（1）と同じ</t>
    <phoneticPr fontId="7"/>
  </si>
  <si>
    <t>　　金額になります。</t>
    <phoneticPr fontId="7"/>
  </si>
  <si>
    <t>(2) 寄付金その他の収入</t>
  </si>
  <si>
    <t>(7) 交付要望額</t>
  </si>
  <si>
    <t>(5) 交付率</t>
    <rPh sb="4" eb="7">
      <t>コウフリツ</t>
    </rPh>
    <phoneticPr fontId="12"/>
  </si>
  <si>
    <t>(1) 事業費合計</t>
    <rPh sb="4" eb="9">
      <t>ジギョウヒゴウケイ</t>
    </rPh>
    <phoneticPr fontId="12"/>
  </si>
  <si>
    <t>(3) 差引額</t>
    <rPh sb="4" eb="7">
      <t>サシヒキガク</t>
    </rPh>
    <phoneticPr fontId="12"/>
  </si>
  <si>
    <t>(6) 選定額</t>
    <phoneticPr fontId="12"/>
  </si>
  <si>
    <t>別紙２－2</t>
    <rPh sb="0" eb="2">
      <t>ベッシ</t>
    </rPh>
    <phoneticPr fontId="12"/>
  </si>
  <si>
    <t>別紙２</t>
    <phoneticPr fontId="7"/>
  </si>
  <si>
    <t>別紙１</t>
    <phoneticPr fontId="12"/>
  </si>
  <si>
    <t>様式第１</t>
    <phoneticPr fontId="12"/>
  </si>
  <si>
    <t>別紙３</t>
    <rPh sb="0" eb="2">
      <t>ベッシ</t>
    </rPh>
    <phoneticPr fontId="12"/>
  </si>
  <si>
    <t>事業概要</t>
    <rPh sb="0" eb="4">
      <t>ジギョウガイヨウ</t>
    </rPh>
    <phoneticPr fontId="12"/>
  </si>
  <si>
    <t>事業代表者名</t>
    <rPh sb="0" eb="6">
      <t>ジギョウダイヒョウシャメイ</t>
    </rPh>
    <phoneticPr fontId="36"/>
  </si>
  <si>
    <t>実施年度</t>
    <rPh sb="0" eb="4">
      <t>ジッシネンド</t>
    </rPh>
    <phoneticPr fontId="12"/>
  </si>
  <si>
    <t>令和4年度</t>
    <rPh sb="0" eb="2">
      <t>レイワ</t>
    </rPh>
    <rPh sb="3" eb="5">
      <t>ネンド</t>
    </rPh>
    <phoneticPr fontId="12"/>
  </si>
  <si>
    <t>提出日：</t>
    <rPh sb="0" eb="3">
      <t>テイシュツビ</t>
    </rPh>
    <phoneticPr fontId="12"/>
  </si>
  <si>
    <t>令和４年</t>
    <rPh sb="0" eb="2">
      <t>レイワ</t>
    </rPh>
    <rPh sb="3" eb="4">
      <t>ネン</t>
    </rPh>
    <phoneticPr fontId="36"/>
  </si>
  <si>
    <t>令和５年</t>
    <rPh sb="0" eb="2">
      <t>レイワ</t>
    </rPh>
    <rPh sb="3" eb="4">
      <t>ネン</t>
    </rPh>
    <phoneticPr fontId="36"/>
  </si>
  <si>
    <t>解決しようとする社会や行政の課題</t>
    <rPh sb="0" eb="2">
      <t>カイケツ</t>
    </rPh>
    <rPh sb="8" eb="10">
      <t>シャカイ</t>
    </rPh>
    <rPh sb="11" eb="13">
      <t>ギョウセイ</t>
    </rPh>
    <rPh sb="14" eb="16">
      <t>カダイ</t>
    </rPh>
    <phoneticPr fontId="12"/>
  </si>
  <si>
    <t>用いるナッジ手法とその効果に関する根拠・出典</t>
    <rPh sb="0" eb="1">
      <t>モチ</t>
    </rPh>
    <rPh sb="6" eb="8">
      <t>シュホウ</t>
    </rPh>
    <rPh sb="11" eb="13">
      <t>コウカ</t>
    </rPh>
    <rPh sb="14" eb="15">
      <t>カン</t>
    </rPh>
    <rPh sb="17" eb="19">
      <t>コンキョ</t>
    </rPh>
    <rPh sb="20" eb="22">
      <t>シュッテン</t>
    </rPh>
    <phoneticPr fontId="12"/>
  </si>
  <si>
    <t>用いるナッジ手法がナッジ手法の適用対象者にどのように働くかの作業仮説</t>
    <rPh sb="0" eb="1">
      <t>モチ</t>
    </rPh>
    <rPh sb="6" eb="8">
      <t>シュホウ</t>
    </rPh>
    <rPh sb="32" eb="34">
      <t>カセツ</t>
    </rPh>
    <phoneticPr fontId="12"/>
  </si>
  <si>
    <t>実施内容</t>
    <rPh sb="0" eb="4">
      <t>ジッシナイヨウ</t>
    </rPh>
    <phoneticPr fontId="12"/>
  </si>
  <si>
    <t>効果の把握や測定の手法、どのようなデータを用いてどのように効果検証するか、ナッジ手法の適用対象者以外のデータをどう把握・活用するか</t>
    <rPh sb="0" eb="2">
      <t>コウカ</t>
    </rPh>
    <rPh sb="3" eb="5">
      <t>ハアク</t>
    </rPh>
    <rPh sb="29" eb="33">
      <t>コウカケンショウ</t>
    </rPh>
    <rPh sb="40" eb="42">
      <t>シュホウ</t>
    </rPh>
    <rPh sb="43" eb="48">
      <t>テキヨウタイショウシャ</t>
    </rPh>
    <rPh sb="48" eb="50">
      <t>イガイ</t>
    </rPh>
    <rPh sb="57" eb="59">
      <t>ハアク</t>
    </rPh>
    <rPh sb="60" eb="62">
      <t>カツヨウ</t>
    </rPh>
    <phoneticPr fontId="12"/>
  </si>
  <si>
    <t>結果の行政の施策や自らのビジネス等への反映予定</t>
    <rPh sb="0" eb="2">
      <t>ケッカ</t>
    </rPh>
    <rPh sb="3" eb="5">
      <t>ギョウセイ</t>
    </rPh>
    <rPh sb="6" eb="8">
      <t>セサク</t>
    </rPh>
    <rPh sb="9" eb="10">
      <t>ミズカ</t>
    </rPh>
    <rPh sb="16" eb="17">
      <t>トウ</t>
    </rPh>
    <rPh sb="19" eb="23">
      <t>ハンエイヨテイ</t>
    </rPh>
    <phoneticPr fontId="12"/>
  </si>
  <si>
    <t>↓</t>
    <phoneticPr fontId="12"/>
  </si>
  <si>
    <t>→</t>
    <phoneticPr fontId="12"/>
  </si>
  <si>
    <t>※（7）交付要望額から転記されます。</t>
    <phoneticPr fontId="7"/>
  </si>
  <si>
    <t>定額上限</t>
    <rPh sb="0" eb="4">
      <t>テイガクジョウゲン</t>
    </rPh>
    <phoneticPr fontId="12"/>
  </si>
  <si>
    <t>(9) 補助金交付決定額</t>
    <phoneticPr fontId="12"/>
  </si>
  <si>
    <t>(10) 補助金受領済額</t>
    <rPh sb="5" eb="12">
      <t>ホジョキンジュリョウスミガク</t>
    </rPh>
    <phoneticPr fontId="12"/>
  </si>
  <si>
    <t>(11) 過不足額</t>
    <phoneticPr fontId="12"/>
  </si>
  <si>
    <t>※（8）-（10）</t>
  </si>
  <si>
    <t>※交付決定通知書の「補助金の額」</t>
    <phoneticPr fontId="12"/>
  </si>
  <si>
    <t>交付申請を受けた</t>
    <rPh sb="0" eb="2">
      <t>コウフ</t>
    </rPh>
    <rPh sb="2" eb="4">
      <t>シンセイ</t>
    </rPh>
    <rPh sb="5" eb="6">
      <t>ウ</t>
    </rPh>
    <phoneticPr fontId="12"/>
  </si>
  <si>
    <t>応募申請する</t>
    <rPh sb="0" eb="4">
      <t>オウボシンセイ</t>
    </rPh>
    <phoneticPr fontId="12"/>
  </si>
  <si>
    <t>交付申請する</t>
    <rPh sb="0" eb="2">
      <t>コウフ</t>
    </rPh>
    <rPh sb="2" eb="4">
      <t>シンセイ</t>
    </rPh>
    <phoneticPr fontId="12"/>
  </si>
  <si>
    <t>応募申請書</t>
    <rPh sb="0" eb="4">
      <t>オウボシンセイ</t>
    </rPh>
    <rPh sb="4" eb="5">
      <t>ショ</t>
    </rPh>
    <phoneticPr fontId="12"/>
  </si>
  <si>
    <t>交付申請書</t>
    <rPh sb="0" eb="2">
      <t>コウフ</t>
    </rPh>
    <rPh sb="2" eb="4">
      <t>シンセイ</t>
    </rPh>
    <rPh sb="4" eb="5">
      <t>ショ</t>
    </rPh>
    <phoneticPr fontId="12"/>
  </si>
  <si>
    <t>完了実績報告書</t>
    <rPh sb="0" eb="2">
      <t>カンリョウ</t>
    </rPh>
    <rPh sb="2" eb="4">
      <t>ジッセキ</t>
    </rPh>
    <rPh sb="4" eb="6">
      <t>ホウコク</t>
    </rPh>
    <rPh sb="6" eb="7">
      <t>ショ</t>
    </rPh>
    <phoneticPr fontId="12"/>
  </si>
  <si>
    <t>(7) 補助基本額</t>
    <rPh sb="4" eb="9">
      <t>ホジョキホンガク</t>
    </rPh>
    <phoneticPr fontId="12"/>
  </si>
  <si>
    <t>(8) 補助金所要額</t>
    <rPh sb="4" eb="10">
      <t>ホジョキンショヨウガク</t>
    </rPh>
    <phoneticPr fontId="12"/>
  </si>
  <si>
    <t>※(7)×交付率（千円未満切り捨て）</t>
    <rPh sb="5" eb="8">
      <t>コウフリツ</t>
    </rPh>
    <rPh sb="9" eb="14">
      <t>センエンミマンキ</t>
    </rPh>
    <rPh sb="15" eb="16">
      <t>ス</t>
    </rPh>
    <phoneticPr fontId="12"/>
  </si>
  <si>
    <t>備考</t>
    <rPh sb="0" eb="2">
      <t>ビコウ</t>
    </rPh>
    <phoneticPr fontId="12"/>
  </si>
  <si>
    <t>支出予定額</t>
    <rPh sb="0" eb="5">
      <t>シシュツヨテイガク</t>
    </rPh>
    <phoneticPr fontId="12"/>
  </si>
  <si>
    <t>実支出額</t>
    <rPh sb="0" eb="1">
      <t>ジツ</t>
    </rPh>
    <phoneticPr fontId="12"/>
  </si>
  <si>
    <t>(4) 補助対象経費</t>
    <phoneticPr fontId="12"/>
  </si>
  <si>
    <t>(5) 基準額</t>
    <rPh sb="4" eb="7">
      <t>キジュンガク</t>
    </rPh>
    <phoneticPr fontId="12"/>
  </si>
  <si>
    <t>※採択通知書に記載された額</t>
    <phoneticPr fontId="12"/>
  </si>
  <si>
    <t>※(4)と(5)を比較して少ない額</t>
    <phoneticPr fontId="12"/>
  </si>
  <si>
    <t>※(3)と(6)を比較して少ない額</t>
    <rPh sb="9" eb="11">
      <t>ヒカク</t>
    </rPh>
    <rPh sb="13" eb="14">
      <t>スク</t>
    </rPh>
    <rPh sb="16" eb="17">
      <t>ガク</t>
    </rPh>
    <phoneticPr fontId="12"/>
  </si>
  <si>
    <t>※交付決定通知書に記載された額</t>
    <rPh sb="1" eb="5">
      <t>コウフケッテイ</t>
    </rPh>
    <phoneticPr fontId="12"/>
  </si>
  <si>
    <t>→定率補助の場合、基準額×交付率＝交付決定額（定額補助の場合は、基準額=交付決定額）</t>
    <rPh sb="1" eb="5">
      <t>テイリツホジョ</t>
    </rPh>
    <rPh sb="6" eb="8">
      <t>バアイ</t>
    </rPh>
    <rPh sb="9" eb="12">
      <t>キジュンガク</t>
    </rPh>
    <rPh sb="13" eb="16">
      <t>コウフリツ</t>
    </rPh>
    <rPh sb="17" eb="22">
      <t>コウフケッテイガク</t>
    </rPh>
    <rPh sb="23" eb="27">
      <t>テイガクホジョ</t>
    </rPh>
    <rPh sb="28" eb="30">
      <t>バアイ</t>
    </rPh>
    <rPh sb="32" eb="35">
      <t>キジュンガク</t>
    </rPh>
    <rPh sb="36" eb="41">
      <t>コウフケッテイガク</t>
    </rPh>
    <phoneticPr fontId="12"/>
  </si>
  <si>
    <t>役職</t>
    <rPh sb="0" eb="2">
      <t>ヤクショク</t>
    </rPh>
    <phoneticPr fontId="12"/>
  </si>
  <si>
    <t>氏名</t>
    <rPh sb="0" eb="2">
      <t>シメイ</t>
    </rPh>
    <phoneticPr fontId="12"/>
  </si>
  <si>
    <t>TEL</t>
    <phoneticPr fontId="12"/>
  </si>
  <si>
    <t>E-mail</t>
    <phoneticPr fontId="12"/>
  </si>
  <si>
    <t>フリガナ</t>
    <phoneticPr fontId="12"/>
  </si>
  <si>
    <t>事業実施
代表者</t>
    <rPh sb="0" eb="4">
      <t>ジギョウジッシ</t>
    </rPh>
    <rPh sb="5" eb="8">
      <t>ダイヒョウシャ</t>
    </rPh>
    <phoneticPr fontId="12"/>
  </si>
  <si>
    <t>事業実施
担当者</t>
    <rPh sb="0" eb="2">
      <t>ジギョウ</t>
    </rPh>
    <rPh sb="2" eb="4">
      <t>ジッシ</t>
    </rPh>
    <rPh sb="5" eb="8">
      <t>タントウシャ</t>
    </rPh>
    <phoneticPr fontId="12"/>
  </si>
  <si>
    <t>TEL/E-mail</t>
    <phoneticPr fontId="12"/>
  </si>
  <si>
    <t>事業名</t>
    <rPh sb="0" eb="3">
      <t>ジギョウメイ</t>
    </rPh>
    <phoneticPr fontId="12"/>
  </si>
  <si>
    <t>実施地</t>
    <rPh sb="0" eb="3">
      <t>ジッシチ</t>
    </rPh>
    <phoneticPr fontId="12"/>
  </si>
  <si>
    <t>事業実施
代表者</t>
    <rPh sb="0" eb="2">
      <t>ジギョウ</t>
    </rPh>
    <rPh sb="2" eb="4">
      <t>ジッシ</t>
    </rPh>
    <rPh sb="5" eb="8">
      <t>ダイヒョウシャ</t>
    </rPh>
    <phoneticPr fontId="12"/>
  </si>
  <si>
    <t>見積書、法律に基づく登録に係る通知の写し等を添付すること。</t>
    <phoneticPr fontId="12"/>
  </si>
  <si>
    <t>No.</t>
    <phoneticPr fontId="12"/>
  </si>
  <si>
    <t>申請日付</t>
    <rPh sb="0" eb="4">
      <t>シンセイヒヅケ</t>
    </rPh>
    <phoneticPr fontId="12"/>
  </si>
  <si>
    <t>申請書区分</t>
    <rPh sb="0" eb="5">
      <t>シンセイショクブン</t>
    </rPh>
    <phoneticPr fontId="12"/>
  </si>
  <si>
    <t>別紙1</t>
    <rPh sb="0" eb="2">
      <t>ベッシ</t>
    </rPh>
    <phoneticPr fontId="12"/>
  </si>
  <si>
    <t>別紙2</t>
    <rPh sb="0" eb="2">
      <t>ベッシ</t>
    </rPh>
    <phoneticPr fontId="12"/>
  </si>
  <si>
    <t>地方公共団体や関係団体、当該地域内の事業者との連携体制について記載しても良い。</t>
    <phoneticPr fontId="12"/>
  </si>
  <si>
    <t>「４． その他参考資料」として、以下の①～③に示す書類を添付すること。なお、必要に応じて追加書類の提出を求める可能性がある。（※地方公共団体は提出不要）</t>
    <rPh sb="64" eb="70">
      <t>チホウコウキョウダンタイ</t>
    </rPh>
    <rPh sb="71" eb="75">
      <t>テイシュツフヨウ</t>
    </rPh>
    <phoneticPr fontId="12"/>
  </si>
  <si>
    <t>雑役務費</t>
    <rPh sb="0" eb="4">
      <t>ザツエキムヒ</t>
    </rPh>
    <phoneticPr fontId="11"/>
  </si>
  <si>
    <t>保険料、振込手数料、広告料、調査の実施等役務の対価として支払う経費を言う。</t>
  </si>
  <si>
    <t>識別番号（応募申請時なし）</t>
    <rPh sb="0" eb="4">
      <t>シキベツバンゴウ</t>
    </rPh>
    <rPh sb="5" eb="7">
      <t>オウボ</t>
    </rPh>
    <rPh sb="7" eb="9">
      <t>シンセイ</t>
    </rPh>
    <rPh sb="9" eb="10">
      <t>ジ</t>
    </rPh>
    <phoneticPr fontId="12"/>
  </si>
  <si>
    <t>①同一地域の他の世帯のエネルギー使用実態を記載した省エネレポート</t>
  </si>
  <si>
    <t>②省エネ家電等の環境配慮型商品の購入や切り替えを促す自治体リーフレット</t>
  </si>
  <si>
    <t>③ドライバーの運転に基づいたエコドライブのアドバイス</t>
  </si>
  <si>
    <t>④行動科学に基づいた参加体験型の環境教育プログラム</t>
  </si>
  <si>
    <t>⑤宅配便の再配達防止のための商品発送通知</t>
  </si>
  <si>
    <t>⑥その他、既往の学術論文等により効果が明らかになっているナッジ手法を、効果が得られた条件において用いてCO2削減に資する取組</t>
  </si>
  <si>
    <t>補助事業の内容</t>
    <rPh sb="0" eb="4">
      <t>ホジョジギョウ</t>
    </rPh>
    <rPh sb="5" eb="7">
      <t>ナイヨウ</t>
    </rPh>
    <phoneticPr fontId="12"/>
  </si>
  <si>
    <t>【補助事業の内容】</t>
    <rPh sb="0" eb="8">
      <t>｢ホジョジギョウノナイヨウ</t>
    </rPh>
    <phoneticPr fontId="12"/>
  </si>
  <si>
    <t>（選択してください）　　　　　　　　　　　　　　　　　　　　　　　　　　　　　▼</t>
    <phoneticPr fontId="7"/>
  </si>
  <si>
    <t>ナッジ手法の効果に関する実証根拠について出典とともに具体的に記載する（根拠資料があれば別紙を添付してもよい）。</t>
    <rPh sb="35" eb="39">
      <t>コンキョシリョウ</t>
    </rPh>
    <rPh sb="43" eb="45">
      <t>ベッシ</t>
    </rPh>
    <rPh sb="46" eb="48">
      <t>テンプ</t>
    </rPh>
    <phoneticPr fontId="12"/>
  </si>
  <si>
    <r>
      <t>削減等）及びエネルギー起源CO</t>
    </r>
    <r>
      <rPr>
        <sz val="6"/>
        <color theme="1"/>
        <rFont val="游ゴシック"/>
        <family val="3"/>
        <charset val="128"/>
        <scheme val="minor"/>
      </rPr>
      <t>2</t>
    </r>
    <r>
      <rPr>
        <sz val="8"/>
        <color theme="1"/>
        <rFont val="游ゴシック"/>
        <family val="3"/>
        <charset val="128"/>
        <scheme val="minor"/>
      </rPr>
      <t>削減効果（t-CO</t>
    </r>
    <r>
      <rPr>
        <sz val="6"/>
        <color theme="1"/>
        <rFont val="游ゴシック"/>
        <family val="3"/>
        <charset val="128"/>
        <scheme val="minor"/>
      </rPr>
      <t>2</t>
    </r>
    <r>
      <rPr>
        <sz val="8"/>
        <color theme="1"/>
        <rFont val="游ゴシック"/>
        <family val="3"/>
        <charset val="128"/>
        <scheme val="minor"/>
      </rPr>
      <t>）を定量的に記載する。</t>
    </r>
    <phoneticPr fontId="12"/>
  </si>
  <si>
    <t>別紙３</t>
    <rPh sb="0" eb="2">
      <t>ベッシ</t>
    </rPh>
    <phoneticPr fontId="10"/>
  </si>
  <si>
    <t>その他添付資料等</t>
    <rPh sb="2" eb="3">
      <t>タ</t>
    </rPh>
    <rPh sb="3" eb="8">
      <t>テンプシリョウトウ</t>
    </rPh>
    <phoneticPr fontId="10"/>
  </si>
  <si>
    <t>解決しようとする社会や行政の課題</t>
  </si>
  <si>
    <t>用いるナッジ手法とその効果に関する根拠・出典</t>
  </si>
  <si>
    <t>用いるナッジ手法がナッジ手法の適用対象者にどのように働くかの作業仮説</t>
  </si>
  <si>
    <t>実施内容</t>
  </si>
  <si>
    <t>効果の把握や測定の手法、どのようなデータを用いてどのように効果検証するか、ナッジ手法の適用対象者以外のデータをどう把握・活用するか</t>
  </si>
  <si>
    <t>結果の行政の施策や自らのビジネス等への反映予定</t>
  </si>
  <si>
    <t>（複数ある場合は選択してください）　　　　　　　　　　　　　　　　　　　　　　　　　　　　▼</t>
    <rPh sb="1" eb="3">
      <t>フクスウ</t>
    </rPh>
    <rPh sb="5" eb="7">
      <t>バアイ</t>
    </rPh>
    <phoneticPr fontId="12"/>
  </si>
  <si>
    <t>（選択してください）　　　　　　　　　　　　　　　　　　　　　　　　　　　　　　　　　　　▼</t>
  </si>
  <si>
    <t>（選択してください）　　　　　　　　　　　　　　　　　　　　　　　　　　　　　　　　　　　▼</t>
    <phoneticPr fontId="12"/>
  </si>
  <si>
    <t>交付決定日～　令和</t>
    <rPh sb="0" eb="2">
      <t>コウフ</t>
    </rPh>
    <rPh sb="2" eb="4">
      <t>ケッテイ</t>
    </rPh>
    <rPh sb="4" eb="5">
      <t>ビ</t>
    </rPh>
    <rPh sb="7" eb="9">
      <t>レイワ</t>
    </rPh>
    <phoneticPr fontId="12"/>
  </si>
  <si>
    <t>①同一地域の他の世帯のエネルギー使用実態を記載したホームエネルギーレポート</t>
    <phoneticPr fontId="12"/>
  </si>
  <si>
    <t>③行動科学に基づいた参加体験型の環境教育プログラム</t>
    <phoneticPr fontId="12"/>
  </si>
  <si>
    <t>④その他、既往の学術論文等の出典でかつ統計学等の手法で効果が明らかになっているナッジ手法を、効果が得られた条件において用いてCO2削減に資する取組</t>
    <phoneticPr fontId="12"/>
  </si>
  <si>
    <t>N</t>
    <phoneticPr fontId="12"/>
  </si>
  <si>
    <t>0003</t>
  </si>
  <si>
    <t>0004</t>
  </si>
  <si>
    <t>0005</t>
  </si>
  <si>
    <t>0006</t>
  </si>
  <si>
    <t>0007</t>
  </si>
  <si>
    <t>0008</t>
  </si>
  <si>
    <t>0009</t>
  </si>
  <si>
    <t>0010</t>
  </si>
  <si>
    <t>0011</t>
  </si>
  <si>
    <t>0012</t>
  </si>
  <si>
    <t>0013</t>
  </si>
  <si>
    <t>0014</t>
  </si>
  <si>
    <t>0015</t>
  </si>
  <si>
    <t>0016</t>
  </si>
  <si>
    <t>0017</t>
  </si>
  <si>
    <t>0018</t>
  </si>
  <si>
    <t>0019</t>
  </si>
  <si>
    <t>0020</t>
  </si>
  <si>
    <t>0021</t>
  </si>
  <si>
    <t>0022</t>
  </si>
  <si>
    <t>0023</t>
  </si>
  <si>
    <t>0024</t>
  </si>
  <si>
    <t>0025</t>
  </si>
  <si>
    <t>0026</t>
  </si>
  <si>
    <t>0027</t>
  </si>
  <si>
    <t>0028</t>
  </si>
  <si>
    <t>0029</t>
  </si>
  <si>
    <t>0030</t>
  </si>
  <si>
    <t>0031</t>
  </si>
  <si>
    <t>0032</t>
  </si>
  <si>
    <t>0033</t>
  </si>
  <si>
    <t>0034</t>
  </si>
  <si>
    <t>0035</t>
  </si>
  <si>
    <t>0036</t>
  </si>
  <si>
    <t>0037</t>
  </si>
  <si>
    <t>0038</t>
  </si>
  <si>
    <t>0039</t>
  </si>
  <si>
    <t>0040</t>
  </si>
  <si>
    <t>0041</t>
  </si>
  <si>
    <t>0042</t>
  </si>
  <si>
    <t>0043</t>
  </si>
  <si>
    <t>0044</t>
  </si>
  <si>
    <t>0045</t>
  </si>
  <si>
    <t>0046</t>
  </si>
  <si>
    <t>0047</t>
  </si>
  <si>
    <t>0048</t>
  </si>
  <si>
    <t>0049</t>
  </si>
  <si>
    <t>0050</t>
  </si>
  <si>
    <t>0001</t>
  </si>
  <si>
    <t>0002</t>
  </si>
  <si>
    <t>※別紙3はPPTファイルをお使いいただいても構いません。</t>
    <rPh sb="1" eb="3">
      <t>ベッシ</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</si>
</sst>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52" x14ac:knownFonts="1">
    <font>
      <sz val="10"/>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font>
    <font>
      <sz val="6"/>
      <name val="ＭＳ Ｐゴシック"/>
      <family val="3"/>
      <charset val="128"/>
    </font>
    <font>
      <sz val="11"/>
      <color theme="1"/>
      <name val="游ゴシック"/>
      <family val="3"/>
      <charset val="128"/>
      <scheme val="minor"/>
    </font>
    <font>
      <sz val="10"/>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11"/>
      <name val="ＭＳ Ｐゴシック"/>
      <family val="3"/>
      <charset val="128"/>
    </font>
    <font>
      <sz val="12"/>
      <color rgb="FFFF0000"/>
      <name val="游ゴシック Medium"/>
      <family val="3"/>
      <charset val="128"/>
    </font>
    <font>
      <sz val="11"/>
      <name val="游ゴシック Medium"/>
      <family val="3"/>
      <charset val="128"/>
    </font>
    <font>
      <sz val="14"/>
      <name val="游ゴシック Medium"/>
      <family val="3"/>
      <charset val="128"/>
    </font>
    <font>
      <sz val="12"/>
      <name val="游ゴシック Medium"/>
      <family val="3"/>
      <charset val="128"/>
    </font>
    <font>
      <b/>
      <sz val="14"/>
      <name val="游ゴシック Medium"/>
      <family val="3"/>
      <charset val="128"/>
    </font>
    <font>
      <sz val="10"/>
      <name val="游ゴシック Medium"/>
      <family val="3"/>
      <charset val="128"/>
    </font>
    <font>
      <sz val="11"/>
      <color rgb="FFFF0000"/>
      <name val="游ゴシック Medium"/>
      <family val="3"/>
      <charset val="128"/>
    </font>
    <font>
      <b/>
      <sz val="12"/>
      <name val="游ゴシック Medium"/>
      <family val="3"/>
      <charset val="128"/>
    </font>
    <font>
      <sz val="11"/>
      <color theme="0"/>
      <name val="游ゴシック Medium"/>
      <family val="3"/>
      <charset val="128"/>
    </font>
    <font>
      <sz val="9"/>
      <color theme="1"/>
      <name val="游ゴシック"/>
      <family val="3"/>
      <charset val="128"/>
      <scheme val="minor"/>
    </font>
    <font>
      <sz val="8"/>
      <color theme="1"/>
      <name val="游ゴシック"/>
      <family val="3"/>
      <charset val="128"/>
      <scheme val="minor"/>
    </font>
    <font>
      <sz val="14"/>
      <color theme="1"/>
      <name val="游ゴシック"/>
      <family val="3"/>
      <charset val="128"/>
      <scheme val="minor"/>
    </font>
    <font>
      <sz val="9"/>
      <color rgb="FFFF0000"/>
      <name val="游ゴシック Medium"/>
      <family val="3"/>
      <charset val="128"/>
    </font>
    <font>
      <sz val="12"/>
      <color theme="1"/>
      <name val="游ゴシック"/>
      <family val="3"/>
      <charset val="128"/>
      <scheme val="minor"/>
    </font>
    <font>
      <b/>
      <sz val="18"/>
      <name val="游ゴシック Medium"/>
      <family val="3"/>
      <charset val="128"/>
    </font>
    <font>
      <sz val="8"/>
      <color rgb="FFFF0000"/>
      <name val="ＭＳ Ｐ明朝"/>
      <family val="1"/>
      <charset val="128"/>
    </font>
    <font>
      <sz val="16"/>
      <name val="游ゴシック Medium"/>
      <family val="3"/>
      <charset val="128"/>
    </font>
    <font>
      <b/>
      <sz val="11"/>
      <name val="游ゴシック Medium"/>
      <family val="3"/>
      <charset val="128"/>
    </font>
    <font>
      <b/>
      <sz val="11"/>
      <color rgb="FFFF0000"/>
      <name val="游ゴシック Medium"/>
      <family val="3"/>
      <charset val="128"/>
    </font>
    <font>
      <sz val="10"/>
      <color rgb="FFFF0000"/>
      <name val="游ゴシック Medium"/>
      <family val="3"/>
      <charset val="128"/>
    </font>
    <font>
      <sz val="10"/>
      <color theme="0"/>
      <name val="游ゴシック"/>
      <family val="3"/>
      <charset val="128"/>
      <scheme val="minor"/>
    </font>
    <font>
      <sz val="10"/>
      <name val="游ゴシック"/>
      <family val="3"/>
      <charset val="128"/>
      <scheme val="minor"/>
    </font>
    <font>
      <sz val="6"/>
      <name val="游ゴシック"/>
      <family val="2"/>
      <charset val="128"/>
      <scheme val="minor"/>
    </font>
    <font>
      <b/>
      <sz val="9"/>
      <color theme="1"/>
      <name val="游ゴシック"/>
      <family val="3"/>
      <charset val="128"/>
      <scheme val="minor"/>
    </font>
    <font>
      <sz val="9"/>
      <color theme="1"/>
      <name val="游ゴシック"/>
      <family val="2"/>
      <charset val="128"/>
      <scheme val="minor"/>
    </font>
    <font>
      <sz val="18"/>
      <color theme="1"/>
      <name val="游ゴシック"/>
      <family val="2"/>
      <charset val="128"/>
      <scheme val="minor"/>
    </font>
    <font>
      <sz val="11"/>
      <name val="游ゴシック"/>
      <family val="2"/>
      <charset val="128"/>
      <scheme val="minor"/>
    </font>
    <font>
      <sz val="9"/>
      <name val="游ゴシック Medium"/>
      <family val="3"/>
      <charset val="128"/>
    </font>
    <font>
      <sz val="6"/>
      <color rgb="FFFF0000"/>
      <name val="ＭＳ Ｐ明朝"/>
      <family val="1"/>
      <charset val="128"/>
    </font>
    <font>
      <sz val="8"/>
      <color rgb="FFFF0000"/>
      <name val="游ゴシック Medium"/>
      <family val="3"/>
      <charset val="128"/>
    </font>
    <font>
      <b/>
      <sz val="8"/>
      <color rgb="FFFF0000"/>
      <name val="游ゴシック Medium"/>
      <family val="3"/>
      <charset val="128"/>
    </font>
    <font>
      <sz val="9"/>
      <color rgb="FFFF0000"/>
      <name val="游ゴシック"/>
      <family val="3"/>
      <charset val="128"/>
      <scheme val="minor"/>
    </font>
    <font>
      <b/>
      <sz val="16"/>
      <name val="游ゴシック Medium"/>
      <family val="3"/>
      <charset val="128"/>
    </font>
    <font>
      <u/>
      <sz val="10"/>
      <color theme="10"/>
      <name val="游ゴシック"/>
      <family val="3"/>
      <charset val="128"/>
      <scheme val="minor"/>
    </font>
    <font>
      <b/>
      <sz val="11"/>
      <color rgb="FF0070C0"/>
      <name val="HGP創英角ﾎﾟｯﾌﾟ体"/>
      <family val="3"/>
      <charset val="128"/>
    </font>
    <font>
      <b/>
      <sz val="11"/>
      <color rgb="FFFF0000"/>
      <name val="HGP創英角ﾎﾟｯﾌﾟ体"/>
      <family val="3"/>
      <charset val="128"/>
    </font>
    <font>
      <sz val="6"/>
      <color theme="1"/>
      <name val="游ゴシック"/>
      <family val="3"/>
      <charset val="128"/>
      <scheme val="minor"/>
    </font>
    <font>
      <sz val="16"/>
      <color rgb="FFFF0000"/>
      <name val="游ゴシック"/>
      <family val="3"/>
      <charset val="128"/>
      <scheme val="minor"/>
    </font>
  </fonts>
  <fills count="8">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00"/>
        <bgColor indexed="64"/>
      </patternFill>
    </fill>
  </fills>
  <borders count="142">
    <border>
      <left/>
      <right/>
      <top/>
      <bottom/>
      <diagonal/>
    </border>
    <border>
      <left style="thin">
        <color indexed="64"/>
      </left>
      <right/>
      <top style="hair">
        <color indexed="64"/>
      </top>
      <bottom style="medium">
        <color indexed="64"/>
      </bottom>
      <diagonal/>
    </border>
    <border>
      <left/>
      <right/>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medium">
        <color indexed="64"/>
      </top>
      <bottom style="thin">
        <color indexed="64"/>
      </bottom>
      <diagonal/>
    </border>
    <border>
      <left/>
      <right style="thin">
        <color indexed="64"/>
      </right>
      <top style="hair">
        <color indexed="64"/>
      </top>
      <bottom style="hair">
        <color indexed="64"/>
      </bottom>
      <diagonal/>
    </border>
    <border>
      <left style="medium">
        <color indexed="64"/>
      </left>
      <right style="thin">
        <color indexed="64"/>
      </right>
      <top/>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bottom style="thin">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style="hair">
        <color indexed="64"/>
      </top>
      <bottom style="hair">
        <color indexed="64"/>
      </bottom>
      <diagonal/>
    </border>
    <border>
      <left/>
      <right style="thin">
        <color indexed="64"/>
      </right>
      <top/>
      <bottom style="hair">
        <color indexed="64"/>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style="hair">
        <color indexed="64"/>
      </left>
      <right/>
      <top/>
      <bottom style="hair">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style="medium">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style="medium">
        <color indexed="64"/>
      </right>
      <top style="hair">
        <color indexed="64"/>
      </top>
      <bottom style="double">
        <color indexed="64"/>
      </bottom>
      <diagonal/>
    </border>
    <border>
      <left style="thin">
        <color indexed="64"/>
      </left>
      <right style="hair">
        <color indexed="64"/>
      </right>
      <top/>
      <bottom style="hair">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auto="1"/>
      </left>
      <right style="dotted">
        <color auto="1"/>
      </right>
      <top style="thin">
        <color indexed="64"/>
      </top>
      <bottom style="hair">
        <color auto="1"/>
      </bottom>
      <diagonal/>
    </border>
    <border>
      <left style="dotted">
        <color auto="1"/>
      </left>
      <right style="dotted">
        <color auto="1"/>
      </right>
      <top style="thin">
        <color indexed="64"/>
      </top>
      <bottom style="hair">
        <color auto="1"/>
      </bottom>
      <diagonal/>
    </border>
    <border>
      <left style="dotted">
        <color auto="1"/>
      </left>
      <right style="thin">
        <color auto="1"/>
      </right>
      <top style="thin">
        <color indexed="64"/>
      </top>
      <bottom style="hair">
        <color auto="1"/>
      </bottom>
      <diagonal/>
    </border>
    <border>
      <left/>
      <right style="dotted">
        <color auto="1"/>
      </right>
      <top style="thin">
        <color indexed="64"/>
      </top>
      <bottom style="hair">
        <color auto="1"/>
      </bottom>
      <diagonal/>
    </border>
    <border>
      <left style="thin">
        <color auto="1"/>
      </left>
      <right style="dotted">
        <color auto="1"/>
      </right>
      <top style="hair">
        <color auto="1"/>
      </top>
      <bottom style="hair">
        <color auto="1"/>
      </bottom>
      <diagonal/>
    </border>
    <border>
      <left style="dotted">
        <color auto="1"/>
      </left>
      <right/>
      <top style="hair">
        <color auto="1"/>
      </top>
      <bottom style="hair">
        <color auto="1"/>
      </bottom>
      <diagonal/>
    </border>
    <border>
      <left/>
      <right style="dotted">
        <color auto="1"/>
      </right>
      <top style="hair">
        <color auto="1"/>
      </top>
      <bottom style="hair">
        <color auto="1"/>
      </bottom>
      <diagonal/>
    </border>
    <border>
      <left style="dotted">
        <color auto="1"/>
      </left>
      <right style="dotted">
        <color auto="1"/>
      </right>
      <top style="hair">
        <color auto="1"/>
      </top>
      <bottom style="hair">
        <color auto="1"/>
      </bottom>
      <diagonal/>
    </border>
    <border>
      <left style="dotted">
        <color auto="1"/>
      </left>
      <right style="thin">
        <color auto="1"/>
      </right>
      <top style="hair">
        <color auto="1"/>
      </top>
      <bottom style="hair">
        <color auto="1"/>
      </bottom>
      <diagonal/>
    </border>
    <border>
      <left style="thin">
        <color auto="1"/>
      </left>
      <right style="dotted">
        <color auto="1"/>
      </right>
      <top style="hair">
        <color auto="1"/>
      </top>
      <bottom style="thin">
        <color auto="1"/>
      </bottom>
      <diagonal/>
    </border>
    <border>
      <left style="dotted">
        <color auto="1"/>
      </left>
      <right style="dotted">
        <color auto="1"/>
      </right>
      <top style="hair">
        <color auto="1"/>
      </top>
      <bottom style="thin">
        <color auto="1"/>
      </bottom>
      <diagonal/>
    </border>
    <border>
      <left style="dotted">
        <color auto="1"/>
      </left>
      <right style="thin">
        <color auto="1"/>
      </right>
      <top style="hair">
        <color auto="1"/>
      </top>
      <bottom style="thin">
        <color auto="1"/>
      </bottom>
      <diagonal/>
    </border>
    <border>
      <left/>
      <right style="dotted">
        <color auto="1"/>
      </right>
      <top style="hair">
        <color auto="1"/>
      </top>
      <bottom style="thin">
        <color auto="1"/>
      </bottom>
      <diagonal/>
    </border>
    <border>
      <left style="hair">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bottom/>
      <diagonal/>
    </border>
    <border>
      <left style="hair">
        <color indexed="64"/>
      </left>
      <right/>
      <top/>
      <bottom/>
      <diagonal/>
    </border>
    <border>
      <left/>
      <right style="medium">
        <color indexed="64"/>
      </right>
      <top/>
      <bottom style="hair">
        <color indexed="64"/>
      </bottom>
      <diagonal/>
    </border>
    <border>
      <left style="medium">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top/>
      <bottom style="hair">
        <color indexed="64"/>
      </bottom>
      <diagonal/>
    </border>
    <border>
      <left style="medium">
        <color indexed="64"/>
      </left>
      <right style="hair">
        <color indexed="64"/>
      </right>
      <top/>
      <bottom style="hair">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diagonalUp="1">
      <left/>
      <right style="dotted">
        <color auto="1"/>
      </right>
      <top style="thin">
        <color indexed="64"/>
      </top>
      <bottom style="hair">
        <color auto="1"/>
      </bottom>
      <diagonal style="thin">
        <color indexed="64"/>
      </diagonal>
    </border>
    <border diagonalUp="1">
      <left/>
      <right/>
      <top style="thin">
        <color indexed="64"/>
      </top>
      <bottom style="hair">
        <color indexed="64"/>
      </bottom>
      <diagonal style="thin">
        <color indexed="64"/>
      </diagonal>
    </border>
    <border diagonalUp="1">
      <left style="thin">
        <color auto="1"/>
      </left>
      <right style="dotted">
        <color auto="1"/>
      </right>
      <top style="thin">
        <color indexed="64"/>
      </top>
      <bottom style="hair">
        <color auto="1"/>
      </bottom>
      <diagonal style="thin">
        <color indexed="64"/>
      </diagonal>
    </border>
    <border diagonalUp="1">
      <left style="dotted">
        <color auto="1"/>
      </left>
      <right style="dotted">
        <color auto="1"/>
      </right>
      <top style="thin">
        <color indexed="64"/>
      </top>
      <bottom style="hair">
        <color auto="1"/>
      </bottom>
      <diagonal style="thin">
        <color indexed="64"/>
      </diagonal>
    </border>
    <border diagonalUp="1">
      <left style="dotted">
        <color auto="1"/>
      </left>
      <right style="thin">
        <color auto="1"/>
      </right>
      <top style="thin">
        <color indexed="64"/>
      </top>
      <bottom style="hair">
        <color auto="1"/>
      </bottom>
      <diagonal style="thin">
        <color indexed="64"/>
      </diagonal>
    </border>
    <border diagonalUp="1">
      <left/>
      <right style="dotted">
        <color auto="1"/>
      </right>
      <top style="hair">
        <color auto="1"/>
      </top>
      <bottom style="hair">
        <color auto="1"/>
      </bottom>
      <diagonal style="thin">
        <color indexed="64"/>
      </diagonal>
    </border>
    <border diagonalUp="1">
      <left/>
      <right/>
      <top style="hair">
        <color indexed="64"/>
      </top>
      <bottom style="hair">
        <color indexed="64"/>
      </bottom>
      <diagonal style="thin">
        <color indexed="64"/>
      </diagonal>
    </border>
    <border diagonalUp="1">
      <left style="thin">
        <color auto="1"/>
      </left>
      <right style="dotted">
        <color auto="1"/>
      </right>
      <top style="hair">
        <color auto="1"/>
      </top>
      <bottom style="hair">
        <color auto="1"/>
      </bottom>
      <diagonal style="thin">
        <color indexed="64"/>
      </diagonal>
    </border>
    <border diagonalUp="1">
      <left style="dotted">
        <color auto="1"/>
      </left>
      <right style="dotted">
        <color auto="1"/>
      </right>
      <top style="hair">
        <color auto="1"/>
      </top>
      <bottom style="hair">
        <color auto="1"/>
      </bottom>
      <diagonal style="thin">
        <color indexed="64"/>
      </diagonal>
    </border>
    <border diagonalUp="1">
      <left style="dotted">
        <color auto="1"/>
      </left>
      <right style="thin">
        <color auto="1"/>
      </right>
      <top style="hair">
        <color auto="1"/>
      </top>
      <bottom style="hair">
        <color auto="1"/>
      </bottom>
      <diagonal style="thin">
        <color indexed="64"/>
      </diagonal>
    </border>
    <border diagonalUp="1">
      <left/>
      <right style="dotted">
        <color auto="1"/>
      </right>
      <top style="hair">
        <color auto="1"/>
      </top>
      <bottom style="thin">
        <color auto="1"/>
      </bottom>
      <diagonal style="thin">
        <color indexed="64"/>
      </diagonal>
    </border>
    <border diagonalUp="1">
      <left/>
      <right/>
      <top style="hair">
        <color indexed="64"/>
      </top>
      <bottom style="thin">
        <color indexed="64"/>
      </bottom>
      <diagonal style="thin">
        <color indexed="64"/>
      </diagonal>
    </border>
    <border diagonalUp="1">
      <left style="thin">
        <color auto="1"/>
      </left>
      <right style="dotted">
        <color auto="1"/>
      </right>
      <top style="hair">
        <color auto="1"/>
      </top>
      <bottom style="thin">
        <color auto="1"/>
      </bottom>
      <diagonal style="thin">
        <color indexed="64"/>
      </diagonal>
    </border>
    <border diagonalUp="1">
      <left style="dotted">
        <color auto="1"/>
      </left>
      <right style="dotted">
        <color auto="1"/>
      </right>
      <top style="hair">
        <color auto="1"/>
      </top>
      <bottom style="thin">
        <color auto="1"/>
      </bottom>
      <diagonal style="thin">
        <color indexed="64"/>
      </diagonal>
    </border>
    <border diagonalUp="1">
      <left style="dotted">
        <color auto="1"/>
      </left>
      <right style="thin">
        <color auto="1"/>
      </right>
      <top style="hair">
        <color auto="1"/>
      </top>
      <bottom style="thin">
        <color auto="1"/>
      </bottom>
      <diagonal style="thin">
        <color indexed="64"/>
      </diagonal>
    </border>
    <border>
      <left style="thin">
        <color indexed="64"/>
      </left>
      <right/>
      <top style="hair">
        <color indexed="64"/>
      </top>
      <bottom/>
      <diagonal/>
    </border>
    <border>
      <left/>
      <right style="medium">
        <color indexed="64"/>
      </right>
      <top style="hair">
        <color indexed="64"/>
      </top>
      <bottom/>
      <diagonal/>
    </border>
  </borders>
  <cellStyleXfs count="12">
    <xf numFmtId="0" fontId="0" fillId="0" borderId="0">
      <alignment vertical="center"/>
    </xf>
    <xf numFmtId="0" fontId="9" fillId="0" borderId="0"/>
    <xf numFmtId="38" fontId="10" fillId="0" borderId="0" applyFont="0" applyFill="0" applyBorder="0" applyAlignment="0" applyProtection="0">
      <alignment vertical="center"/>
    </xf>
    <xf numFmtId="0" fontId="11" fillId="0" borderId="0">
      <alignment vertical="center"/>
    </xf>
    <xf numFmtId="0" fontId="11" fillId="0" borderId="0">
      <alignment vertical="center"/>
    </xf>
    <xf numFmtId="38" fontId="11" fillId="0" borderId="0" applyFont="0" applyFill="0" applyBorder="0" applyAlignment="0" applyProtection="0">
      <alignment vertical="center"/>
    </xf>
    <xf numFmtId="0" fontId="13" fillId="0" borderId="0"/>
    <xf numFmtId="0" fontId="6" fillId="0" borderId="0">
      <alignment vertical="center"/>
    </xf>
    <xf numFmtId="0" fontId="5" fillId="0" borderId="0">
      <alignment vertical="center"/>
    </xf>
    <xf numFmtId="0" fontId="4" fillId="0" borderId="0">
      <alignment vertical="center"/>
    </xf>
    <xf numFmtId="0" fontId="2" fillId="0" borderId="0">
      <alignment vertical="center"/>
    </xf>
    <xf numFmtId="0" fontId="47" fillId="0" borderId="0" applyNumberFormat="0" applyFill="0" applyBorder="0" applyAlignment="0" applyProtection="0">
      <alignment vertical="center"/>
    </xf>
  </cellStyleXfs>
  <cellXfs count="724">
    <xf numFmtId="0" fontId="0" fillId="0" borderId="0" xfId="0">
      <alignment vertical="center"/>
    </xf>
    <xf numFmtId="0" fontId="15" fillId="0" borderId="0" xfId="1" applyFont="1" applyAlignment="1">
      <alignment horizontal="left" vertical="top" wrapText="1"/>
    </xf>
    <xf numFmtId="0" fontId="16" fillId="2" borderId="0" xfId="1" applyFont="1" applyFill="1" applyAlignment="1">
      <alignment horizontal="left" vertical="center"/>
    </xf>
    <xf numFmtId="0" fontId="17" fillId="2" borderId="0" xfId="1" applyFont="1" applyFill="1" applyAlignment="1">
      <alignment horizontal="left" vertical="top" wrapText="1"/>
    </xf>
    <xf numFmtId="0" fontId="18" fillId="2" borderId="2" xfId="1" applyFont="1" applyFill="1" applyBorder="1" applyAlignment="1">
      <alignment horizontal="distributed" vertical="center"/>
    </xf>
    <xf numFmtId="0" fontId="18" fillId="2" borderId="0" xfId="1" applyFont="1" applyFill="1" applyAlignment="1">
      <alignment horizontal="center" vertical="center" wrapText="1"/>
    </xf>
    <xf numFmtId="0" fontId="18" fillId="2" borderId="0" xfId="1" applyFont="1" applyFill="1" applyAlignment="1">
      <alignment horizontal="distributed" vertical="center"/>
    </xf>
    <xf numFmtId="0" fontId="18" fillId="2" borderId="0" xfId="1" applyFont="1" applyFill="1" applyAlignment="1">
      <alignment horizontal="left" vertical="center" wrapText="1"/>
    </xf>
    <xf numFmtId="12" fontId="18" fillId="0" borderId="0" xfId="1" quotePrefix="1" applyNumberFormat="1" applyFont="1" applyAlignment="1">
      <alignment horizontal="left" vertical="center" wrapText="1"/>
    </xf>
    <xf numFmtId="0" fontId="18" fillId="2" borderId="0" xfId="1" applyFont="1" applyFill="1" applyAlignment="1">
      <alignment vertical="center" wrapText="1"/>
    </xf>
    <xf numFmtId="0" fontId="18" fillId="2" borderId="0" xfId="1" applyFont="1" applyFill="1" applyAlignment="1">
      <alignment horizontal="left"/>
    </xf>
    <xf numFmtId="12" fontId="18" fillId="2" borderId="0" xfId="1" quotePrefix="1" applyNumberFormat="1" applyFont="1" applyFill="1" applyAlignment="1">
      <alignment horizontal="left" vertical="center" wrapText="1"/>
    </xf>
    <xf numFmtId="3" fontId="17" fillId="0" borderId="1" xfId="1" applyNumberFormat="1" applyFont="1" applyBorder="1" applyAlignment="1">
      <alignment horizontal="right" vertical="center" wrapText="1"/>
    </xf>
    <xf numFmtId="3" fontId="17" fillId="0" borderId="3" xfId="1" applyNumberFormat="1" applyFont="1" applyBorder="1" applyAlignment="1">
      <alignment horizontal="right" vertical="center" wrapText="1"/>
    </xf>
    <xf numFmtId="3" fontId="17" fillId="0" borderId="4" xfId="1" applyNumberFormat="1" applyFont="1" applyBorder="1" applyAlignment="1">
      <alignment horizontal="right" vertical="center" wrapText="1"/>
    </xf>
    <xf numFmtId="0" fontId="17" fillId="0" borderId="0" xfId="1" applyFont="1" applyAlignment="1">
      <alignment horizontal="left" vertical="center" wrapText="1"/>
    </xf>
    <xf numFmtId="0" fontId="17" fillId="0" borderId="0" xfId="1" applyFont="1" applyAlignment="1">
      <alignment horizontal="right" vertical="center" wrapText="1"/>
    </xf>
    <xf numFmtId="3" fontId="17" fillId="0" borderId="0" xfId="1" applyNumberFormat="1" applyFont="1" applyAlignment="1">
      <alignment horizontal="right" vertical="center" wrapText="1"/>
    </xf>
    <xf numFmtId="3" fontId="17" fillId="3" borderId="3" xfId="1" applyNumberFormat="1" applyFont="1" applyFill="1" applyBorder="1" applyAlignment="1">
      <alignment horizontal="right" vertical="center" wrapText="1"/>
    </xf>
    <xf numFmtId="3" fontId="17" fillId="3" borderId="1" xfId="0" applyNumberFormat="1" applyFont="1" applyFill="1" applyBorder="1" applyAlignment="1" applyProtection="1">
      <alignment horizontal="right" vertical="center" wrapText="1"/>
      <protection locked="0"/>
    </xf>
    <xf numFmtId="38" fontId="17" fillId="0" borderId="1" xfId="1" applyNumberFormat="1" applyFont="1" applyBorder="1" applyAlignment="1">
      <alignment horizontal="right" vertical="center" wrapText="1"/>
    </xf>
    <xf numFmtId="0" fontId="18" fillId="0" borderId="48" xfId="1" applyFont="1" applyBorder="1" applyAlignment="1">
      <alignment horizontal="center" vertical="center" wrapText="1"/>
    </xf>
    <xf numFmtId="0" fontId="18" fillId="0" borderId="48" xfId="1" applyFont="1" applyBorder="1" applyAlignment="1">
      <alignment horizontal="left" vertical="center" wrapText="1" indent="1"/>
    </xf>
    <xf numFmtId="0" fontId="22" fillId="0" borderId="0" xfId="1" applyFont="1" applyAlignment="1">
      <alignment horizontal="left" vertical="top" wrapText="1"/>
    </xf>
    <xf numFmtId="0" fontId="20" fillId="0" borderId="0" xfId="1" applyFont="1" applyAlignment="1">
      <alignment horizontal="left" vertical="top" wrapText="1"/>
    </xf>
    <xf numFmtId="0" fontId="23" fillId="0" borderId="0" xfId="0" applyFont="1">
      <alignment vertical="center"/>
    </xf>
    <xf numFmtId="0" fontId="0" fillId="0" borderId="0" xfId="0" applyAlignment="1">
      <alignment horizontal="right" vertical="center"/>
    </xf>
    <xf numFmtId="0" fontId="24" fillId="0" borderId="0" xfId="0" applyFont="1">
      <alignment vertical="center"/>
    </xf>
    <xf numFmtId="0" fontId="0" fillId="0" borderId="0" xfId="0" applyAlignment="1">
      <alignment vertical="top"/>
    </xf>
    <xf numFmtId="0" fontId="24" fillId="0" borderId="0" xfId="0" applyFont="1" applyAlignment="1">
      <alignment vertical="top"/>
    </xf>
    <xf numFmtId="0" fontId="24" fillId="0" borderId="10" xfId="0" applyFont="1" applyBorder="1" applyAlignment="1">
      <alignment horizontal="right" vertical="top" wrapText="1"/>
    </xf>
    <xf numFmtId="0" fontId="24" fillId="0" borderId="26" xfId="0" applyFont="1" applyBorder="1" applyAlignment="1">
      <alignment vertical="top" wrapText="1"/>
    </xf>
    <xf numFmtId="12" fontId="23" fillId="0" borderId="0" xfId="0" applyNumberFormat="1" applyFont="1">
      <alignment vertical="center"/>
    </xf>
    <xf numFmtId="2" fontId="15" fillId="0" borderId="0" xfId="1" applyNumberFormat="1" applyFont="1" applyAlignment="1">
      <alignment horizontal="left" vertical="top" wrapText="1"/>
    </xf>
    <xf numFmtId="2" fontId="22" fillId="0" borderId="0" xfId="1" applyNumberFormat="1" applyFont="1" applyAlignment="1">
      <alignment horizontal="left" vertical="top" wrapText="1"/>
    </xf>
    <xf numFmtId="12" fontId="20" fillId="0" borderId="0" xfId="1" quotePrefix="1" applyNumberFormat="1" applyFont="1" applyAlignment="1">
      <alignment horizontal="left" vertical="top" wrapText="1"/>
    </xf>
    <xf numFmtId="0" fontId="20" fillId="0" borderId="0" xfId="1" quotePrefix="1" applyFont="1" applyAlignment="1">
      <alignment horizontal="left" vertical="top" wrapText="1"/>
    </xf>
    <xf numFmtId="0" fontId="26" fillId="0" borderId="0" xfId="1" applyFont="1" applyAlignment="1">
      <alignment horizontal="left" vertical="top"/>
    </xf>
    <xf numFmtId="0" fontId="29" fillId="0" borderId="0" xfId="1" applyFont="1" applyAlignment="1">
      <alignment horizontal="left" vertical="top" wrapText="1"/>
    </xf>
    <xf numFmtId="12" fontId="29" fillId="0" borderId="0" xfId="1" quotePrefix="1" applyNumberFormat="1" applyFont="1" applyAlignment="1">
      <alignment horizontal="left" vertical="center" wrapText="1"/>
    </xf>
    <xf numFmtId="0" fontId="17" fillId="0" borderId="0" xfId="6" applyFont="1" applyAlignment="1">
      <alignment horizontal="center" vertical="center"/>
    </xf>
    <xf numFmtId="0" fontId="17" fillId="0" borderId="0" xfId="6" applyFont="1" applyAlignment="1">
      <alignment horizontal="right" vertical="center"/>
    </xf>
    <xf numFmtId="176" fontId="17" fillId="0" borderId="0" xfId="6" applyNumberFormat="1" applyFont="1" applyAlignment="1">
      <alignment horizontal="right" vertical="center"/>
    </xf>
    <xf numFmtId="0" fontId="16" fillId="0" borderId="0" xfId="6" applyFont="1" applyAlignment="1">
      <alignment horizontal="left" vertical="center"/>
    </xf>
    <xf numFmtId="0" fontId="15" fillId="0" borderId="0" xfId="6" applyFont="1" applyAlignment="1">
      <alignment horizontal="center" vertical="center"/>
    </xf>
    <xf numFmtId="0" fontId="17" fillId="0" borderId="8" xfId="6" applyFont="1" applyBorder="1" applyAlignment="1">
      <alignment horizontal="distributed" vertical="center"/>
    </xf>
    <xf numFmtId="0" fontId="17" fillId="0" borderId="0" xfId="6" applyFont="1" applyAlignment="1">
      <alignment vertical="center"/>
    </xf>
    <xf numFmtId="0" fontId="15" fillId="0" borderId="0" xfId="6" applyFont="1" applyAlignment="1">
      <alignment horizontal="right" vertical="center"/>
    </xf>
    <xf numFmtId="176" fontId="15" fillId="0" borderId="0" xfId="6" applyNumberFormat="1" applyFont="1" applyAlignment="1">
      <alignment horizontal="right" vertical="center"/>
    </xf>
    <xf numFmtId="176" fontId="15" fillId="0" borderId="8" xfId="6" applyNumberFormat="1" applyFont="1" applyBorder="1" applyAlignment="1">
      <alignment horizontal="right" vertical="center"/>
    </xf>
    <xf numFmtId="0" fontId="15" fillId="0" borderId="74" xfId="6" applyFont="1" applyBorder="1" applyAlignment="1">
      <alignment horizontal="center" vertical="center"/>
    </xf>
    <xf numFmtId="0" fontId="15" fillId="0" borderId="70" xfId="6" applyFont="1" applyBorder="1" applyAlignment="1">
      <alignment horizontal="center" vertical="center"/>
    </xf>
    <xf numFmtId="0" fontId="15" fillId="0" borderId="5" xfId="6" applyFont="1" applyBorder="1" applyAlignment="1">
      <alignment horizontal="center" vertical="center"/>
    </xf>
    <xf numFmtId="0" fontId="31" fillId="0" borderId="10" xfId="6" applyFont="1" applyBorder="1" applyAlignment="1">
      <alignment horizontal="left" vertical="center"/>
    </xf>
    <xf numFmtId="0" fontId="15" fillId="0" borderId="9" xfId="6" applyFont="1" applyBorder="1" applyAlignment="1">
      <alignment horizontal="center" vertical="center"/>
    </xf>
    <xf numFmtId="176" fontId="15" fillId="0" borderId="74" xfId="6" applyNumberFormat="1" applyFont="1" applyBorder="1" applyAlignment="1">
      <alignment horizontal="right" vertical="center"/>
    </xf>
    <xf numFmtId="0" fontId="15" fillId="0" borderId="0" xfId="6" applyFont="1" applyAlignment="1">
      <alignment horizontal="left" vertical="center"/>
    </xf>
    <xf numFmtId="38" fontId="15" fillId="0" borderId="75" xfId="2" applyFont="1" applyBorder="1" applyAlignment="1">
      <alignment horizontal="right" vertical="center"/>
    </xf>
    <xf numFmtId="0" fontId="15" fillId="0" borderId="26" xfId="6" applyFont="1" applyBorder="1" applyAlignment="1">
      <alignment horizontal="center" vertical="center"/>
    </xf>
    <xf numFmtId="0" fontId="15" fillId="0" borderId="30" xfId="6" applyFont="1" applyBorder="1" applyAlignment="1">
      <alignment horizontal="center" vertical="center"/>
    </xf>
    <xf numFmtId="176" fontId="15" fillId="0" borderId="75" xfId="6" applyNumberFormat="1" applyFont="1" applyBorder="1" applyAlignment="1">
      <alignment horizontal="right" vertical="center"/>
    </xf>
    <xf numFmtId="0" fontId="19" fillId="0" borderId="75" xfId="6" applyFont="1" applyBorder="1" applyAlignment="1">
      <alignment horizontal="left" vertical="center"/>
    </xf>
    <xf numFmtId="0" fontId="15" fillId="0" borderId="75" xfId="6" applyFont="1" applyBorder="1" applyAlignment="1">
      <alignment horizontal="right" vertical="center"/>
    </xf>
    <xf numFmtId="176" fontId="15" fillId="4" borderId="75" xfId="6" applyNumberFormat="1" applyFont="1" applyFill="1" applyBorder="1" applyAlignment="1">
      <alignment horizontal="right" vertical="center"/>
    </xf>
    <xf numFmtId="0" fontId="31" fillId="0" borderId="8" xfId="6" applyFont="1" applyBorder="1" applyAlignment="1">
      <alignment horizontal="center"/>
    </xf>
    <xf numFmtId="0" fontId="31" fillId="0" borderId="8" xfId="6" applyFont="1" applyBorder="1" applyAlignment="1">
      <alignment horizontal="right"/>
    </xf>
    <xf numFmtId="38" fontId="31" fillId="0" borderId="5" xfId="2" applyFont="1" applyBorder="1" applyAlignment="1">
      <alignment horizontal="right"/>
    </xf>
    <xf numFmtId="0" fontId="15" fillId="0" borderId="7" xfId="6" applyFont="1" applyBorder="1" applyAlignment="1">
      <alignment horizontal="center" vertical="center"/>
    </xf>
    <xf numFmtId="0" fontId="15" fillId="0" borderId="6" xfId="6" applyFont="1" applyBorder="1" applyAlignment="1">
      <alignment horizontal="center" vertical="center"/>
    </xf>
    <xf numFmtId="0" fontId="15" fillId="0" borderId="5" xfId="6" applyFont="1" applyBorder="1" applyAlignment="1">
      <alignment horizontal="right" vertical="center"/>
    </xf>
    <xf numFmtId="0" fontId="15" fillId="0" borderId="8" xfId="6" applyFont="1" applyBorder="1" applyAlignment="1">
      <alignment horizontal="center" vertical="center"/>
    </xf>
    <xf numFmtId="0" fontId="15" fillId="0" borderId="8" xfId="6" applyFont="1" applyBorder="1" applyAlignment="1">
      <alignment horizontal="right" vertical="center"/>
    </xf>
    <xf numFmtId="0" fontId="31" fillId="0" borderId="26" xfId="6" applyFont="1" applyBorder="1" applyAlignment="1">
      <alignment horizontal="left" vertical="center"/>
    </xf>
    <xf numFmtId="0" fontId="15" fillId="0" borderId="30" xfId="6" applyFont="1" applyBorder="1" applyAlignment="1">
      <alignment horizontal="distributed" vertical="center"/>
    </xf>
    <xf numFmtId="0" fontId="15" fillId="0" borderId="8" xfId="6" applyFont="1" applyBorder="1" applyAlignment="1">
      <alignment horizontal="left"/>
    </xf>
    <xf numFmtId="38" fontId="31" fillId="0" borderId="75" xfId="2" applyFont="1" applyBorder="1" applyAlignment="1">
      <alignment horizontal="right"/>
    </xf>
    <xf numFmtId="0" fontId="15" fillId="0" borderId="0" xfId="6" applyFont="1" applyAlignment="1">
      <alignment vertical="center" wrapText="1"/>
    </xf>
    <xf numFmtId="0" fontId="31" fillId="0" borderId="0" xfId="6" applyFont="1" applyAlignment="1">
      <alignment horizontal="center"/>
    </xf>
    <xf numFmtId="0" fontId="31" fillId="0" borderId="0" xfId="6" applyFont="1" applyAlignment="1">
      <alignment horizontal="right"/>
    </xf>
    <xf numFmtId="0" fontId="15" fillId="0" borderId="30" xfId="6" applyFont="1" applyBorder="1" applyAlignment="1">
      <alignment horizontal="distributed" vertical="center" wrapText="1"/>
    </xf>
    <xf numFmtId="0" fontId="15" fillId="0" borderId="0" xfId="6" applyFont="1" applyAlignment="1">
      <alignment horizontal="left" vertical="top"/>
    </xf>
    <xf numFmtId="38" fontId="15" fillId="0" borderId="77" xfId="2" applyFont="1" applyBorder="1" applyAlignment="1">
      <alignment horizontal="right" vertical="center"/>
    </xf>
    <xf numFmtId="38" fontId="15" fillId="0" borderId="5" xfId="2" applyFont="1" applyBorder="1" applyAlignment="1">
      <alignment horizontal="right" vertical="center"/>
    </xf>
    <xf numFmtId="0" fontId="19" fillId="0" borderId="75" xfId="6" applyFont="1" applyBorder="1" applyAlignment="1">
      <alignment horizontal="center" vertical="center"/>
    </xf>
    <xf numFmtId="176" fontId="15" fillId="0" borderId="70" xfId="6" applyNumberFormat="1" applyFont="1" applyBorder="1" applyAlignment="1">
      <alignment horizontal="right" vertical="center"/>
    </xf>
    <xf numFmtId="0" fontId="20" fillId="0" borderId="23" xfId="6" applyFont="1" applyBorder="1" applyAlignment="1">
      <alignment horizontal="center" vertical="center"/>
    </xf>
    <xf numFmtId="0" fontId="15" fillId="0" borderId="23" xfId="6" applyFont="1" applyBorder="1" applyAlignment="1">
      <alignment horizontal="left" vertical="center"/>
    </xf>
    <xf numFmtId="0" fontId="15" fillId="0" borderId="23" xfId="6" applyFont="1" applyBorder="1" applyAlignment="1">
      <alignment horizontal="center" vertical="center"/>
    </xf>
    <xf numFmtId="0" fontId="20" fillId="0" borderId="23" xfId="6" applyFont="1" applyBorder="1" applyAlignment="1">
      <alignment horizontal="right" vertical="center"/>
    </xf>
    <xf numFmtId="0" fontId="32" fillId="0" borderId="23" xfId="6" applyFont="1" applyBorder="1" applyAlignment="1">
      <alignment horizontal="center"/>
    </xf>
    <xf numFmtId="0" fontId="32" fillId="0" borderId="23" xfId="6" applyFont="1" applyBorder="1" applyAlignment="1">
      <alignment horizontal="right"/>
    </xf>
    <xf numFmtId="38" fontId="32" fillId="0" borderId="23" xfId="2" applyFont="1" applyBorder="1" applyAlignment="1">
      <alignment horizontal="right" vertical="center"/>
    </xf>
    <xf numFmtId="38" fontId="31" fillId="4" borderId="70" xfId="2" applyFont="1" applyFill="1" applyBorder="1" applyAlignment="1">
      <alignment horizontal="right" vertical="center"/>
    </xf>
    <xf numFmtId="38" fontId="31" fillId="0" borderId="70" xfId="2" applyFont="1" applyFill="1" applyBorder="1" applyAlignment="1">
      <alignment horizontal="right" vertical="center"/>
    </xf>
    <xf numFmtId="0" fontId="33" fillId="0" borderId="78" xfId="6" applyFont="1" applyBorder="1" applyAlignment="1">
      <alignment horizontal="center" vertical="center"/>
    </xf>
    <xf numFmtId="176" fontId="32" fillId="0" borderId="24" xfId="6" applyNumberFormat="1" applyFont="1" applyBorder="1" applyAlignment="1">
      <alignment horizontal="right" vertical="center"/>
    </xf>
    <xf numFmtId="176" fontId="32" fillId="0" borderId="78" xfId="6" applyNumberFormat="1" applyFont="1" applyBorder="1" applyAlignment="1">
      <alignment horizontal="right" vertical="center"/>
    </xf>
    <xf numFmtId="176" fontId="32" fillId="0" borderId="79" xfId="6" applyNumberFormat="1" applyFont="1" applyBorder="1" applyAlignment="1">
      <alignment horizontal="right" vertical="center"/>
    </xf>
    <xf numFmtId="0" fontId="21" fillId="0" borderId="11" xfId="6" applyFont="1" applyBorder="1" applyAlignment="1">
      <alignment vertical="center" wrapText="1"/>
    </xf>
    <xf numFmtId="176" fontId="15" fillId="0" borderId="11" xfId="6" applyNumberFormat="1" applyFont="1" applyBorder="1" applyAlignment="1">
      <alignment vertical="center"/>
    </xf>
    <xf numFmtId="0" fontId="17" fillId="0" borderId="11" xfId="6" applyFont="1" applyBorder="1" applyAlignment="1">
      <alignment horizontal="center" vertical="center"/>
    </xf>
    <xf numFmtId="0" fontId="15" fillId="0" borderId="11" xfId="6" applyFont="1" applyBorder="1" applyAlignment="1">
      <alignment vertical="center"/>
    </xf>
    <xf numFmtId="0" fontId="17" fillId="0" borderId="11" xfId="6" applyFont="1" applyBorder="1" applyAlignment="1">
      <alignment vertical="center"/>
    </xf>
    <xf numFmtId="0" fontId="14" fillId="0" borderId="0" xfId="1" applyFont="1" applyAlignment="1">
      <alignment horizontal="left" vertical="center"/>
    </xf>
    <xf numFmtId="0" fontId="17" fillId="0" borderId="0" xfId="1" applyFont="1" applyAlignment="1">
      <alignment horizontal="center" vertical="center" wrapText="1"/>
    </xf>
    <xf numFmtId="0" fontId="17" fillId="0" borderId="0" xfId="1" applyFont="1" applyAlignment="1">
      <alignment horizontal="right" vertical="center" indent="1"/>
    </xf>
    <xf numFmtId="3" fontId="17" fillId="0" borderId="0" xfId="1" applyNumberFormat="1" applyFont="1" applyAlignment="1">
      <alignment horizontal="center" vertical="center" wrapText="1"/>
    </xf>
    <xf numFmtId="0" fontId="15" fillId="0" borderId="67" xfId="1" applyFont="1" applyBorder="1" applyAlignment="1">
      <alignment horizontal="center" vertical="center" shrinkToFit="1"/>
    </xf>
    <xf numFmtId="0" fontId="0" fillId="0" borderId="74" xfId="0" applyBorder="1" applyAlignment="1">
      <alignment horizontal="center" vertical="center"/>
    </xf>
    <xf numFmtId="0" fontId="0" fillId="0" borderId="5" xfId="0" applyBorder="1" applyAlignment="1">
      <alignment horizontal="center" vertical="center"/>
    </xf>
    <xf numFmtId="0" fontId="0" fillId="0" borderId="75" xfId="0" applyBorder="1" applyAlignment="1">
      <alignment horizontal="center" vertical="center"/>
    </xf>
    <xf numFmtId="0" fontId="0" fillId="0" borderId="30" xfId="0" applyBorder="1" applyAlignment="1">
      <alignment horizontal="center" vertical="center"/>
    </xf>
    <xf numFmtId="0" fontId="0" fillId="0" borderId="5" xfId="0" applyBorder="1">
      <alignment vertical="center"/>
    </xf>
    <xf numFmtId="0" fontId="0" fillId="0" borderId="24" xfId="0" applyBorder="1">
      <alignment vertical="center"/>
    </xf>
    <xf numFmtId="0" fontId="0" fillId="0" borderId="70" xfId="0" applyBorder="1" applyAlignment="1">
      <alignment horizontal="center" vertical="center" wrapText="1"/>
    </xf>
    <xf numFmtId="0" fontId="34" fillId="0" borderId="0" xfId="0" applyFont="1">
      <alignment vertical="center"/>
    </xf>
    <xf numFmtId="0" fontId="0" fillId="0" borderId="0" xfId="0" applyAlignment="1">
      <alignment horizontal="right" vertical="top"/>
    </xf>
    <xf numFmtId="0" fontId="35" fillId="0" borderId="0" xfId="0" applyFont="1">
      <alignment vertical="center"/>
    </xf>
    <xf numFmtId="0" fontId="0" fillId="0" borderId="8" xfId="0" applyBorder="1">
      <alignment vertical="center"/>
    </xf>
    <xf numFmtId="0" fontId="0" fillId="0" borderId="0" xfId="0" applyAlignment="1">
      <alignment vertical="center" wrapText="1"/>
    </xf>
    <xf numFmtId="0" fontId="0" fillId="0" borderId="9" xfId="0" applyBorder="1" applyAlignment="1">
      <alignment horizontal="center" vertical="center"/>
    </xf>
    <xf numFmtId="0" fontId="0" fillId="0" borderId="7" xfId="0" applyBorder="1">
      <alignment vertical="center"/>
    </xf>
    <xf numFmtId="0" fontId="0" fillId="0" borderId="10" xfId="0" applyBorder="1" applyAlignment="1">
      <alignment vertical="center" wrapText="1"/>
    </xf>
    <xf numFmtId="0" fontId="0" fillId="0" borderId="26" xfId="0" applyBorder="1" applyAlignment="1">
      <alignment vertical="center" wrapText="1"/>
    </xf>
    <xf numFmtId="0" fontId="0" fillId="0" borderId="7" xfId="0" applyBorder="1" applyAlignment="1">
      <alignment vertical="center" wrapText="1"/>
    </xf>
    <xf numFmtId="0" fontId="0" fillId="0" borderId="0" xfId="0" applyAlignment="1">
      <alignment horizontal="right" vertical="center" wrapText="1"/>
    </xf>
    <xf numFmtId="0" fontId="0" fillId="0" borderId="10" xfId="0" quotePrefix="1" applyBorder="1" applyAlignment="1">
      <alignment horizontal="left" vertical="center"/>
    </xf>
    <xf numFmtId="0" fontId="0" fillId="0" borderId="7" xfId="0" applyBorder="1" applyAlignment="1">
      <alignment horizontal="left" vertical="center"/>
    </xf>
    <xf numFmtId="0" fontId="0" fillId="0" borderId="11" xfId="0" applyBorder="1" applyAlignment="1">
      <alignment horizontal="right" vertical="center" wrapText="1"/>
    </xf>
    <xf numFmtId="0" fontId="0" fillId="0" borderId="0" xfId="0" applyAlignment="1">
      <alignment horizontal="left" vertical="center"/>
    </xf>
    <xf numFmtId="0" fontId="0" fillId="0" borderId="10" xfId="0" quotePrefix="1" applyBorder="1" applyAlignment="1">
      <alignment vertical="center" wrapText="1"/>
    </xf>
    <xf numFmtId="0" fontId="4" fillId="0" borderId="0" xfId="9">
      <alignment vertical="center"/>
    </xf>
    <xf numFmtId="0" fontId="38" fillId="0" borderId="0" xfId="9" applyFont="1" applyAlignment="1">
      <alignment horizontal="right" vertical="center"/>
    </xf>
    <xf numFmtId="0" fontId="39" fillId="0" borderId="0" xfId="9" applyFont="1">
      <alignment vertical="center"/>
    </xf>
    <xf numFmtId="0" fontId="4" fillId="0" borderId="86" xfId="9" applyBorder="1">
      <alignment vertical="center"/>
    </xf>
    <xf numFmtId="0" fontId="4" fillId="0" borderId="89" xfId="9" applyBorder="1">
      <alignment vertical="center"/>
    </xf>
    <xf numFmtId="0" fontId="4" fillId="0" borderId="72" xfId="9" applyBorder="1">
      <alignment vertical="center"/>
    </xf>
    <xf numFmtId="0" fontId="4" fillId="0" borderId="87" xfId="9" applyBorder="1">
      <alignment vertical="center"/>
    </xf>
    <xf numFmtId="0" fontId="4" fillId="0" borderId="88" xfId="9" applyBorder="1">
      <alignment vertical="center"/>
    </xf>
    <xf numFmtId="0" fontId="4" fillId="0" borderId="62" xfId="9" applyBorder="1">
      <alignment vertical="center"/>
    </xf>
    <xf numFmtId="0" fontId="4" fillId="0" borderId="90" xfId="9" applyBorder="1">
      <alignment vertical="center"/>
    </xf>
    <xf numFmtId="0" fontId="4" fillId="0" borderId="92" xfId="9" applyBorder="1">
      <alignment vertical="center"/>
    </xf>
    <xf numFmtId="0" fontId="4" fillId="0" borderId="60" xfId="9" applyBorder="1">
      <alignment vertical="center"/>
    </xf>
    <xf numFmtId="0" fontId="4" fillId="0" borderId="93" xfId="9" applyBorder="1">
      <alignment vertical="center"/>
    </xf>
    <xf numFmtId="0" fontId="4" fillId="0" borderId="94" xfId="9" applyBorder="1">
      <alignment vertical="center"/>
    </xf>
    <xf numFmtId="0" fontId="4" fillId="0" borderId="13" xfId="9" applyBorder="1">
      <alignment vertical="center"/>
    </xf>
    <xf numFmtId="0" fontId="4" fillId="0" borderId="95" xfId="9" applyBorder="1">
      <alignment vertical="center"/>
    </xf>
    <xf numFmtId="0" fontId="4" fillId="0" borderId="98" xfId="9" applyBorder="1">
      <alignment vertical="center"/>
    </xf>
    <xf numFmtId="0" fontId="4" fillId="0" borderId="68" xfId="9" applyBorder="1">
      <alignment vertical="center"/>
    </xf>
    <xf numFmtId="0" fontId="4" fillId="0" borderId="96" xfId="9" applyBorder="1">
      <alignment vertical="center"/>
    </xf>
    <xf numFmtId="0" fontId="4" fillId="0" borderId="97" xfId="9" applyBorder="1">
      <alignment vertical="center"/>
    </xf>
    <xf numFmtId="0" fontId="4" fillId="0" borderId="69" xfId="9" applyBorder="1">
      <alignment vertical="center"/>
    </xf>
    <xf numFmtId="0" fontId="38" fillId="0" borderId="0" xfId="9" applyFont="1">
      <alignment vertical="center"/>
    </xf>
    <xf numFmtId="0" fontId="40" fillId="0" borderId="0" xfId="9" applyFont="1">
      <alignment vertical="center"/>
    </xf>
    <xf numFmtId="0" fontId="41" fillId="0" borderId="0" xfId="1" applyFont="1" applyAlignment="1">
      <alignment horizontal="left" vertical="top"/>
    </xf>
    <xf numFmtId="49" fontId="23" fillId="0" borderId="0" xfId="0" applyNumberFormat="1" applyFont="1">
      <alignment vertical="center"/>
    </xf>
    <xf numFmtId="0" fontId="17" fillId="0" borderId="7" xfId="1" applyFont="1" applyBorder="1" applyAlignment="1">
      <alignment horizontal="left" vertical="center"/>
    </xf>
    <xf numFmtId="0" fontId="17" fillId="0" borderId="8" xfId="1" applyFont="1" applyBorder="1" applyAlignment="1">
      <alignment horizontal="left" vertical="center"/>
    </xf>
    <xf numFmtId="0" fontId="17" fillId="0" borderId="65" xfId="1" applyFont="1" applyBorder="1" applyAlignment="1">
      <alignment horizontal="left" vertical="center"/>
    </xf>
    <xf numFmtId="0" fontId="24" fillId="0" borderId="10" xfId="0" applyFont="1" applyBorder="1" applyAlignment="1">
      <alignment vertical="top"/>
    </xf>
    <xf numFmtId="0" fontId="24" fillId="0" borderId="30" xfId="0" applyFont="1" applyBorder="1" applyAlignment="1">
      <alignment vertical="top"/>
    </xf>
    <xf numFmtId="0" fontId="24" fillId="0" borderId="26" xfId="0" applyFont="1" applyBorder="1" applyAlignment="1">
      <alignment vertical="top"/>
    </xf>
    <xf numFmtId="0" fontId="24" fillId="0" borderId="7" xfId="0" applyFont="1" applyBorder="1" applyAlignment="1">
      <alignment vertical="top"/>
    </xf>
    <xf numFmtId="0" fontId="24" fillId="0" borderId="8" xfId="0" applyFont="1" applyBorder="1" applyAlignment="1">
      <alignment vertical="top"/>
    </xf>
    <xf numFmtId="0" fontId="24" fillId="0" borderId="10" xfId="0" applyFont="1" applyBorder="1" applyAlignment="1">
      <alignment vertical="top" wrapText="1"/>
    </xf>
    <xf numFmtId="0" fontId="17" fillId="0" borderId="56" xfId="1" applyFont="1" applyBorder="1" applyAlignment="1">
      <alignment horizontal="center" vertical="center" wrapText="1"/>
    </xf>
    <xf numFmtId="0" fontId="17" fillId="0" borderId="57" xfId="1" applyFont="1" applyBorder="1" applyAlignment="1">
      <alignment horizontal="center" vertical="center" wrapText="1"/>
    </xf>
    <xf numFmtId="0" fontId="17" fillId="0" borderId="58" xfId="1" applyFont="1" applyBorder="1" applyAlignment="1">
      <alignment horizontal="center" vertical="center" wrapText="1"/>
    </xf>
    <xf numFmtId="0" fontId="24" fillId="0" borderId="48" xfId="0" applyFont="1" applyBorder="1">
      <alignment vertical="center"/>
    </xf>
    <xf numFmtId="0" fontId="24" fillId="0" borderId="52" xfId="0" applyFont="1" applyBorder="1">
      <alignment vertical="center"/>
    </xf>
    <xf numFmtId="0" fontId="20" fillId="0" borderId="0" xfId="1" applyFont="1" applyAlignment="1">
      <alignment horizontal="left" vertical="top"/>
    </xf>
    <xf numFmtId="0" fontId="42" fillId="0" borderId="0" xfId="1" applyFont="1" applyAlignment="1">
      <alignment horizontal="left" vertical="top"/>
    </xf>
    <xf numFmtId="0" fontId="43" fillId="0" borderId="0" xfId="1" applyFont="1" applyAlignment="1">
      <alignment horizontal="center" vertical="center"/>
    </xf>
    <xf numFmtId="12" fontId="42" fillId="0" borderId="0" xfId="1" quotePrefix="1" applyNumberFormat="1" applyFont="1" applyAlignment="1">
      <alignment horizontal="left" vertical="center"/>
    </xf>
    <xf numFmtId="0" fontId="44" fillId="0" borderId="0" xfId="1" applyFont="1" applyAlignment="1">
      <alignment horizontal="center" vertical="center"/>
    </xf>
    <xf numFmtId="12" fontId="20" fillId="0" borderId="0" xfId="1" applyNumberFormat="1" applyFont="1" applyAlignment="1">
      <alignment horizontal="left" vertical="top"/>
    </xf>
    <xf numFmtId="0" fontId="23" fillId="0" borderId="26" xfId="0" applyFont="1" applyBorder="1">
      <alignment vertical="center"/>
    </xf>
    <xf numFmtId="0" fontId="23" fillId="0" borderId="7" xfId="0" applyFont="1" applyBorder="1">
      <alignment vertical="center"/>
    </xf>
    <xf numFmtId="0" fontId="23" fillId="0" borderId="70" xfId="0" applyFont="1" applyBorder="1">
      <alignment vertical="center"/>
    </xf>
    <xf numFmtId="0" fontId="17" fillId="0" borderId="100" xfId="1" applyFont="1" applyBorder="1" applyAlignment="1">
      <alignment horizontal="center" vertical="center" wrapText="1"/>
    </xf>
    <xf numFmtId="0" fontId="17" fillId="0" borderId="101" xfId="1" applyFont="1" applyBorder="1" applyAlignment="1">
      <alignment horizontal="center" vertical="center" wrapText="1"/>
    </xf>
    <xf numFmtId="3" fontId="20" fillId="0" borderId="0" xfId="1" applyNumberFormat="1" applyFont="1" applyAlignment="1">
      <alignment horizontal="left" vertical="top" wrapText="1"/>
    </xf>
    <xf numFmtId="0" fontId="37" fillId="0" borderId="0" xfId="0" applyFont="1">
      <alignment vertical="center"/>
    </xf>
    <xf numFmtId="0" fontId="17" fillId="0" borderId="0" xfId="1" applyFont="1" applyAlignment="1">
      <alignment horizontal="left" vertical="top" wrapText="1"/>
    </xf>
    <xf numFmtId="0" fontId="17" fillId="0" borderId="27" xfId="1" applyFont="1" applyBorder="1" applyAlignment="1">
      <alignment horizontal="left" vertical="top" wrapText="1"/>
    </xf>
    <xf numFmtId="0" fontId="17" fillId="0" borderId="64" xfId="1" applyFont="1" applyBorder="1" applyAlignment="1">
      <alignment horizontal="left" vertical="top" wrapText="1"/>
    </xf>
    <xf numFmtId="0" fontId="17" fillId="0" borderId="50" xfId="1" applyFont="1" applyBorder="1" applyAlignment="1">
      <alignment horizontal="left" vertical="top" wrapText="1"/>
    </xf>
    <xf numFmtId="0" fontId="19" fillId="0" borderId="26" xfId="1" applyFont="1" applyBorder="1" applyAlignment="1">
      <alignment horizontal="left" wrapText="1"/>
    </xf>
    <xf numFmtId="0" fontId="17" fillId="0" borderId="30" xfId="1" applyFont="1" applyBorder="1" applyAlignment="1">
      <alignment horizontal="left" vertical="top" wrapText="1"/>
    </xf>
    <xf numFmtId="0" fontId="17" fillId="0" borderId="113" xfId="1" applyFont="1" applyBorder="1" applyAlignment="1">
      <alignment horizontal="left" vertical="top" wrapText="1"/>
    </xf>
    <xf numFmtId="0" fontId="27" fillId="0" borderId="0" xfId="0" applyFont="1">
      <alignment vertical="center"/>
    </xf>
    <xf numFmtId="0" fontId="3" fillId="0" borderId="0" xfId="9" applyFont="1">
      <alignment vertical="center"/>
    </xf>
    <xf numFmtId="0" fontId="4" fillId="0" borderId="0" xfId="9" applyAlignment="1">
      <alignment horizontal="left" vertical="center"/>
    </xf>
    <xf numFmtId="0" fontId="4" fillId="0" borderId="48" xfId="9" applyBorder="1" applyAlignment="1">
      <alignment horizontal="left" vertical="center"/>
    </xf>
    <xf numFmtId="0" fontId="4" fillId="0" borderId="50" xfId="9" applyBorder="1" applyAlignment="1">
      <alignment horizontal="left" vertical="center"/>
    </xf>
    <xf numFmtId="0" fontId="3" fillId="0" borderId="50" xfId="9" applyFont="1" applyBorder="1" applyAlignment="1">
      <alignment horizontal="right" vertical="center"/>
    </xf>
    <xf numFmtId="0" fontId="3" fillId="0" borderId="0" xfId="9" applyFont="1" applyAlignment="1">
      <alignment horizontal="right" vertical="center"/>
    </xf>
    <xf numFmtId="0" fontId="3" fillId="0" borderId="0" xfId="9" applyFont="1" applyAlignment="1">
      <alignment horizontal="center" vertical="center"/>
    </xf>
    <xf numFmtId="0" fontId="4" fillId="0" borderId="0" xfId="9" applyAlignment="1">
      <alignment horizontal="center" vertical="center"/>
    </xf>
    <xf numFmtId="0" fontId="3" fillId="0" borderId="0" xfId="9" applyFont="1" applyAlignment="1">
      <alignment horizontal="left" vertical="center"/>
    </xf>
    <xf numFmtId="0" fontId="38" fillId="0" borderId="0" xfId="9" applyFont="1" applyAlignment="1">
      <alignment horizontal="left" vertical="center"/>
    </xf>
    <xf numFmtId="0" fontId="38" fillId="0" borderId="0" xfId="9" applyFont="1" applyAlignment="1">
      <alignment horizontal="left" vertical="center" wrapText="1"/>
    </xf>
    <xf numFmtId="0" fontId="17" fillId="0" borderId="26" xfId="0" applyFont="1" applyBorder="1" applyAlignment="1">
      <alignment horizontal="left" vertical="top" wrapText="1"/>
    </xf>
    <xf numFmtId="0" fontId="17" fillId="0" borderId="0" xfId="0" applyFont="1" applyAlignment="1">
      <alignment horizontal="left" vertical="top" wrapText="1"/>
    </xf>
    <xf numFmtId="38" fontId="17" fillId="3" borderId="3" xfId="2" applyFont="1" applyFill="1" applyBorder="1" applyAlignment="1" applyProtection="1">
      <alignment horizontal="right" vertical="center" wrapText="1"/>
      <protection locked="0"/>
    </xf>
    <xf numFmtId="0" fontId="45" fillId="0" borderId="0" xfId="0" applyFont="1">
      <alignment vertical="center"/>
    </xf>
    <xf numFmtId="0" fontId="0" fillId="0" borderId="0" xfId="0" applyAlignment="1">
      <alignment horizontal="center" vertical="center" wrapText="1"/>
    </xf>
    <xf numFmtId="0" fontId="0" fillId="0" borderId="0" xfId="0" applyProtection="1">
      <alignment vertical="center"/>
      <protection locked="0"/>
    </xf>
    <xf numFmtId="0" fontId="0" fillId="0" borderId="0" xfId="0" applyAlignment="1">
      <alignment vertical="top" wrapText="1"/>
    </xf>
    <xf numFmtId="0" fontId="0" fillId="0" borderId="26" xfId="0" applyBorder="1">
      <alignment vertical="center"/>
    </xf>
    <xf numFmtId="0" fontId="0" fillId="0" borderId="70" xfId="0" applyBorder="1" applyAlignment="1">
      <alignment horizontal="center" vertical="center"/>
    </xf>
    <xf numFmtId="0" fontId="0" fillId="0" borderId="23" xfId="0" applyBorder="1" applyAlignment="1">
      <alignment horizontal="center" vertical="top"/>
    </xf>
    <xf numFmtId="0" fontId="0" fillId="0" borderId="122" xfId="0" applyBorder="1" applyAlignment="1">
      <alignment vertical="center" shrinkToFit="1"/>
    </xf>
    <xf numFmtId="0" fontId="0" fillId="0" borderId="28" xfId="0" applyBorder="1" applyAlignment="1">
      <alignment vertical="center" shrinkToFit="1"/>
    </xf>
    <xf numFmtId="0" fontId="0" fillId="0" borderId="1" xfId="0" applyBorder="1" applyAlignment="1">
      <alignment vertical="center" shrinkToFit="1"/>
    </xf>
    <xf numFmtId="0" fontId="0" fillId="0" borderId="63" xfId="0" applyBorder="1" applyAlignment="1">
      <alignment vertical="center" shrinkToFit="1"/>
    </xf>
    <xf numFmtId="0" fontId="23" fillId="0" borderId="0" xfId="0" applyFont="1" applyAlignment="1">
      <alignment horizontal="left" vertical="center"/>
    </xf>
    <xf numFmtId="0" fontId="37" fillId="6" borderId="70" xfId="10" applyFont="1" applyFill="1" applyBorder="1" applyAlignment="1">
      <alignment horizontal="left" vertical="center" wrapText="1"/>
    </xf>
    <xf numFmtId="0" fontId="37" fillId="0" borderId="70" xfId="10" applyFont="1" applyBorder="1" applyAlignment="1">
      <alignment horizontal="left" vertical="center" wrapText="1"/>
    </xf>
    <xf numFmtId="0" fontId="23" fillId="0" borderId="70" xfId="0" applyFont="1" applyBorder="1" applyAlignment="1">
      <alignment horizontal="left" vertical="center"/>
    </xf>
    <xf numFmtId="38" fontId="23" fillId="0" borderId="70" xfId="0" applyNumberFormat="1" applyFont="1" applyBorder="1" applyAlignment="1">
      <alignment horizontal="left" vertical="center"/>
    </xf>
    <xf numFmtId="12" fontId="23" fillId="0" borderId="70" xfId="0" applyNumberFormat="1" applyFont="1" applyBorder="1" applyAlignment="1">
      <alignment horizontal="left" vertical="center"/>
    </xf>
    <xf numFmtId="3" fontId="23" fillId="0" borderId="70" xfId="0" applyNumberFormat="1" applyFont="1" applyBorder="1" applyAlignment="1">
      <alignment horizontal="left" vertical="center"/>
    </xf>
    <xf numFmtId="3" fontId="23" fillId="7" borderId="70" xfId="0" applyNumberFormat="1" applyFont="1" applyFill="1" applyBorder="1" applyAlignment="1">
      <alignment horizontal="left" vertical="center"/>
    </xf>
    <xf numFmtId="0" fontId="48" fillId="0" borderId="0" xfId="9" applyFont="1" applyAlignment="1">
      <alignment horizontal="left" vertical="center"/>
    </xf>
    <xf numFmtId="0" fontId="4" fillId="5" borderId="125" xfId="9" applyFill="1" applyBorder="1">
      <alignment vertical="center"/>
    </xf>
    <xf numFmtId="0" fontId="4" fillId="5" borderId="126" xfId="9" applyFill="1" applyBorder="1">
      <alignment vertical="center"/>
    </xf>
    <xf numFmtId="0" fontId="4" fillId="5" borderId="127" xfId="9" applyFill="1" applyBorder="1">
      <alignment vertical="center"/>
    </xf>
    <xf numFmtId="0" fontId="4" fillId="5" borderId="128" xfId="9" applyFill="1" applyBorder="1">
      <alignment vertical="center"/>
    </xf>
    <xf numFmtId="0" fontId="4" fillId="5" borderId="129" xfId="9" applyFill="1" applyBorder="1">
      <alignment vertical="center"/>
    </xf>
    <xf numFmtId="0" fontId="4" fillId="5" borderId="130" xfId="9" applyFill="1" applyBorder="1">
      <alignment vertical="center"/>
    </xf>
    <xf numFmtId="0" fontId="4" fillId="5" borderId="131" xfId="9" applyFill="1" applyBorder="1">
      <alignment vertical="center"/>
    </xf>
    <xf numFmtId="0" fontId="4" fillId="5" borderId="132" xfId="9" applyFill="1" applyBorder="1">
      <alignment vertical="center"/>
    </xf>
    <xf numFmtId="0" fontId="4" fillId="5" borderId="133" xfId="9" applyFill="1" applyBorder="1">
      <alignment vertical="center"/>
    </xf>
    <xf numFmtId="0" fontId="4" fillId="5" borderId="134" xfId="9" applyFill="1" applyBorder="1">
      <alignment vertical="center"/>
    </xf>
    <xf numFmtId="0" fontId="4" fillId="5" borderId="135" xfId="9" applyFill="1" applyBorder="1">
      <alignment vertical="center"/>
    </xf>
    <xf numFmtId="0" fontId="4" fillId="5" borderId="136" xfId="9" applyFill="1" applyBorder="1">
      <alignment vertical="center"/>
    </xf>
    <xf numFmtId="0" fontId="4" fillId="5" borderId="137" xfId="9" applyFill="1" applyBorder="1">
      <alignment vertical="center"/>
    </xf>
    <xf numFmtId="0" fontId="4" fillId="5" borderId="138" xfId="9" applyFill="1" applyBorder="1">
      <alignment vertical="center"/>
    </xf>
    <xf numFmtId="0" fontId="4" fillId="5" borderId="139" xfId="9" applyFill="1" applyBorder="1">
      <alignment vertical="center"/>
    </xf>
    <xf numFmtId="0" fontId="4" fillId="0" borderId="11" xfId="9" applyBorder="1">
      <alignment vertical="center"/>
    </xf>
    <xf numFmtId="12" fontId="21" fillId="0" borderId="2" xfId="1" quotePrefix="1" applyNumberFormat="1" applyFont="1" applyBorder="1" applyAlignment="1">
      <alignment horizontal="center" vertical="center" wrapText="1"/>
    </xf>
    <xf numFmtId="3" fontId="17" fillId="0" borderId="3" xfId="1" applyNumberFormat="1" applyFont="1" applyBorder="1" applyAlignment="1" applyProtection="1">
      <alignment horizontal="right" vertical="center" wrapText="1"/>
      <protection locked="0"/>
    </xf>
    <xf numFmtId="38" fontId="15" fillId="0" borderId="75" xfId="2" applyFont="1" applyFill="1" applyBorder="1" applyAlignment="1">
      <alignment horizontal="right" vertical="center"/>
    </xf>
    <xf numFmtId="38" fontId="31" fillId="0" borderId="75" xfId="2" applyFont="1" applyFill="1" applyBorder="1" applyAlignment="1">
      <alignment horizontal="right"/>
    </xf>
    <xf numFmtId="0" fontId="0" fillId="0" borderId="5"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5" xfId="0" applyBorder="1" applyAlignment="1" applyProtection="1">
      <alignment horizontal="center" vertical="center" shrinkToFit="1"/>
      <protection locked="0"/>
    </xf>
    <xf numFmtId="0" fontId="0" fillId="0" borderId="0" xfId="0" applyAlignment="1" applyProtection="1">
      <alignment horizontal="right" vertical="center"/>
      <protection locked="0"/>
    </xf>
    <xf numFmtId="0" fontId="27" fillId="0" borderId="55" xfId="0" applyFont="1" applyBorder="1" applyAlignment="1" applyProtection="1">
      <alignment horizontal="left" vertical="center"/>
      <protection locked="0"/>
    </xf>
    <xf numFmtId="0" fontId="27" fillId="0" borderId="54" xfId="0" applyFont="1" applyBorder="1" applyAlignment="1" applyProtection="1">
      <alignment horizontal="left" vertical="center"/>
      <protection locked="0"/>
    </xf>
    <xf numFmtId="0" fontId="27" fillId="0" borderId="55" xfId="0" applyFont="1" applyBorder="1" applyAlignment="1" applyProtection="1">
      <alignment horizontal="right" vertical="center"/>
      <protection locked="0"/>
    </xf>
    <xf numFmtId="0" fontId="0" fillId="3" borderId="24" xfId="0" applyFill="1" applyBorder="1" applyAlignment="1" applyProtection="1">
      <alignment horizontal="left" vertical="top"/>
      <protection locked="0"/>
    </xf>
    <xf numFmtId="176" fontId="15" fillId="0" borderId="0" xfId="6" applyNumberFormat="1" applyFont="1" applyAlignment="1">
      <alignment horizontal="left" vertical="center"/>
    </xf>
    <xf numFmtId="0" fontId="15" fillId="0" borderId="0" xfId="6" applyFont="1" applyAlignment="1">
      <alignment horizontal="left" vertical="center" wrapText="1"/>
    </xf>
    <xf numFmtId="0" fontId="15" fillId="0" borderId="0" xfId="6" applyFont="1" applyAlignment="1">
      <alignment horizontal="left"/>
    </xf>
    <xf numFmtId="38" fontId="15" fillId="0" borderId="76" xfId="2" applyFont="1" applyBorder="1" applyAlignment="1">
      <alignment horizontal="right" vertical="center"/>
    </xf>
    <xf numFmtId="38" fontId="15" fillId="0" borderId="74" xfId="2" applyFont="1" applyBorder="1" applyAlignment="1">
      <alignment horizontal="right" vertical="center"/>
    </xf>
    <xf numFmtId="0" fontId="19" fillId="0" borderId="74" xfId="6" applyFont="1" applyBorder="1" applyAlignment="1">
      <alignment horizontal="right" vertical="center"/>
    </xf>
    <xf numFmtId="0" fontId="19" fillId="0" borderId="75" xfId="6" applyFont="1" applyBorder="1" applyAlignment="1">
      <alignment horizontal="right" vertical="center"/>
    </xf>
    <xf numFmtId="0" fontId="19" fillId="0" borderId="5" xfId="6" applyFont="1" applyBorder="1" applyAlignment="1">
      <alignment horizontal="right" vertical="center"/>
    </xf>
    <xf numFmtId="0" fontId="24" fillId="0" borderId="0" xfId="0" applyFont="1" applyAlignment="1">
      <alignment vertical="top" wrapText="1"/>
    </xf>
    <xf numFmtId="0" fontId="0" fillId="0" borderId="8" xfId="0" applyBorder="1">
      <alignment vertical="center"/>
    </xf>
    <xf numFmtId="0" fontId="24" fillId="0" borderId="10" xfId="0" applyFont="1" applyBorder="1" applyAlignment="1">
      <alignment horizontal="left" vertical="top" wrapText="1"/>
    </xf>
    <xf numFmtId="0" fontId="24" fillId="0" borderId="11" xfId="0" applyFont="1" applyBorder="1" applyAlignment="1">
      <alignment horizontal="left" vertical="top" wrapText="1"/>
    </xf>
    <xf numFmtId="0" fontId="24" fillId="0" borderId="9" xfId="0" applyFont="1" applyBorder="1" applyAlignment="1">
      <alignment horizontal="left" vertical="top" wrapText="1"/>
    </xf>
    <xf numFmtId="0" fontId="0" fillId="0" borderId="23" xfId="0" applyBorder="1" applyAlignment="1" applyProtection="1">
      <alignment horizontal="left" vertical="center" shrinkToFit="1"/>
      <protection locked="0"/>
    </xf>
    <xf numFmtId="0" fontId="0" fillId="0" borderId="24" xfId="0" applyBorder="1" applyAlignment="1" applyProtection="1">
      <alignment horizontal="left" vertical="center" shrinkToFit="1"/>
      <protection locked="0"/>
    </xf>
    <xf numFmtId="0" fontId="0" fillId="0" borderId="11" xfId="0" applyBorder="1" applyAlignment="1" applyProtection="1">
      <alignment horizontal="left" vertical="center" shrinkToFit="1"/>
      <protection locked="0"/>
    </xf>
    <xf numFmtId="0" fontId="0" fillId="0" borderId="9" xfId="0" applyBorder="1" applyAlignment="1" applyProtection="1">
      <alignment horizontal="left" vertical="center" shrinkToFit="1"/>
      <protection locked="0"/>
    </xf>
    <xf numFmtId="0" fontId="47" fillId="0" borderId="8" xfId="11" applyFill="1" applyBorder="1" applyAlignment="1" applyProtection="1">
      <alignment horizontal="left" vertical="center" shrinkToFit="1"/>
      <protection locked="0"/>
    </xf>
    <xf numFmtId="0" fontId="0" fillId="0" borderId="8" xfId="0" applyBorder="1" applyAlignment="1" applyProtection="1">
      <alignment horizontal="left" vertical="center" shrinkToFit="1"/>
      <protection locked="0"/>
    </xf>
    <xf numFmtId="0" fontId="0" fillId="0" borderId="6" xfId="0" applyBorder="1" applyAlignment="1" applyProtection="1">
      <alignment horizontal="left" vertical="center" shrinkToFit="1"/>
      <protection locked="0"/>
    </xf>
    <xf numFmtId="0" fontId="0" fillId="0" borderId="10" xfId="0" applyBorder="1" applyAlignment="1" applyProtection="1">
      <alignment horizontal="left" vertical="center" shrinkToFit="1"/>
      <protection locked="0" hidden="1"/>
    </xf>
    <xf numFmtId="0" fontId="0" fillId="0" borderId="9" xfId="0" applyBorder="1" applyAlignment="1" applyProtection="1">
      <alignment horizontal="left" vertical="center" shrinkToFit="1"/>
      <protection locked="0" hidden="1"/>
    </xf>
    <xf numFmtId="0" fontId="0" fillId="0" borderId="28" xfId="0" applyBorder="1" applyAlignment="1" applyProtection="1">
      <alignment horizontal="left" vertical="center" shrinkToFit="1"/>
      <protection locked="0" hidden="1"/>
    </xf>
    <xf numFmtId="0" fontId="0" fillId="0" borderId="13" xfId="0" applyBorder="1" applyAlignment="1" applyProtection="1">
      <alignment horizontal="left" vertical="center" shrinkToFit="1"/>
      <protection locked="0" hidden="1"/>
    </xf>
    <xf numFmtId="0" fontId="0" fillId="0" borderId="7" xfId="0" applyBorder="1" applyAlignment="1" applyProtection="1">
      <alignment horizontal="left" vertical="center" shrinkToFit="1"/>
      <protection locked="0" hidden="1"/>
    </xf>
    <xf numFmtId="0" fontId="0" fillId="0" borderId="6" xfId="0" applyBorder="1" applyAlignment="1" applyProtection="1">
      <alignment horizontal="left" vertical="center" shrinkToFit="1"/>
      <protection locked="0" hidden="1"/>
    </xf>
    <xf numFmtId="0" fontId="0" fillId="0" borderId="103" xfId="0" applyBorder="1" applyAlignment="1">
      <alignment horizontal="center" vertical="center" wrapText="1"/>
    </xf>
    <xf numFmtId="0" fontId="0" fillId="0" borderId="68" xfId="0" applyBorder="1" applyAlignment="1">
      <alignment horizontal="center" vertical="center" wrapText="1"/>
    </xf>
    <xf numFmtId="0" fontId="0" fillId="0" borderId="69" xfId="0" applyBorder="1" applyAlignment="1">
      <alignment horizontal="center" vertical="center" wrapText="1"/>
    </xf>
    <xf numFmtId="0" fontId="0" fillId="0" borderId="103" xfId="0" applyBorder="1" applyAlignment="1" applyProtection="1">
      <alignment horizontal="left" vertical="center" shrinkToFit="1"/>
      <protection locked="0"/>
    </xf>
    <xf numFmtId="0" fontId="0" fillId="0" borderId="68" xfId="0" applyBorder="1" applyAlignment="1" applyProtection="1">
      <alignment horizontal="left" vertical="center" shrinkToFit="1"/>
      <protection locked="0"/>
    </xf>
    <xf numFmtId="0" fontId="0" fillId="0" borderId="6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60" xfId="0" applyBorder="1" applyAlignment="1" applyProtection="1">
      <alignment horizontal="left" vertical="center" shrinkToFit="1"/>
      <protection locked="0"/>
    </xf>
    <xf numFmtId="0" fontId="0" fillId="0" borderId="13" xfId="0" applyBorder="1" applyAlignment="1" applyProtection="1">
      <alignment horizontal="left" vertical="center" shrinkToFit="1"/>
      <protection locked="0"/>
    </xf>
    <xf numFmtId="0" fontId="0" fillId="3" borderId="23" xfId="0" applyFill="1" applyBorder="1" applyAlignment="1" applyProtection="1">
      <alignment horizontal="center" vertical="top"/>
      <protection locked="0"/>
    </xf>
    <xf numFmtId="0" fontId="25" fillId="0" borderId="0" xfId="0" applyFont="1" applyAlignment="1">
      <alignment horizontal="center" vertical="top" shrinkToFit="1"/>
    </xf>
    <xf numFmtId="0" fontId="25" fillId="0" borderId="0" xfId="0" applyFont="1" applyAlignment="1">
      <alignment horizontal="center" vertical="top" wrapText="1"/>
    </xf>
    <xf numFmtId="0" fontId="0" fillId="0" borderId="71" xfId="0" applyBorder="1" applyAlignment="1">
      <alignment horizontal="center" vertical="center" wrapText="1"/>
    </xf>
    <xf numFmtId="0" fontId="0" fillId="0" borderId="72" xfId="0" applyBorder="1" applyAlignment="1">
      <alignment horizontal="center" vertical="center" wrapText="1"/>
    </xf>
    <xf numFmtId="0" fontId="0" fillId="0" borderId="62" xfId="0" applyBorder="1" applyAlignment="1">
      <alignment horizontal="center" vertical="center" wrapText="1"/>
    </xf>
    <xf numFmtId="0" fontId="27" fillId="0" borderId="38" xfId="0" applyFont="1" applyBorder="1" applyAlignment="1" applyProtection="1">
      <alignment horizontal="left" vertical="center" shrinkToFit="1"/>
      <protection locked="0"/>
    </xf>
    <xf numFmtId="0" fontId="27" fillId="0" borderId="2" xfId="0" applyFont="1" applyBorder="1" applyAlignment="1" applyProtection="1">
      <alignment horizontal="left" vertical="center" shrinkToFit="1"/>
      <protection locked="0"/>
    </xf>
    <xf numFmtId="0" fontId="27" fillId="0" borderId="39" xfId="0" applyFont="1" applyBorder="1" applyAlignment="1" applyProtection="1">
      <alignment horizontal="left" vertical="center" shrinkToFit="1"/>
      <protection locked="0"/>
    </xf>
    <xf numFmtId="0" fontId="24" fillId="0" borderId="47" xfId="0" applyFont="1" applyBorder="1" applyAlignment="1">
      <alignment vertical="center" wrapText="1"/>
    </xf>
    <xf numFmtId="0" fontId="24" fillId="0" borderId="48" xfId="0" applyFont="1" applyBorder="1" applyAlignment="1">
      <alignment vertical="center" wrapText="1"/>
    </xf>
    <xf numFmtId="0" fontId="24" fillId="0" borderId="52" xfId="0" applyFont="1" applyBorder="1" applyAlignment="1">
      <alignment vertical="center" wrapText="1"/>
    </xf>
    <xf numFmtId="38" fontId="27" fillId="0" borderId="38" xfId="2" applyFont="1" applyFill="1" applyBorder="1" applyAlignment="1">
      <alignment horizontal="left" vertical="center" wrapText="1"/>
    </xf>
    <xf numFmtId="38" fontId="27" fillId="0" borderId="2" xfId="2" applyFont="1" applyFill="1" applyBorder="1" applyAlignment="1">
      <alignment horizontal="left" vertical="center" wrapText="1"/>
    </xf>
    <xf numFmtId="38" fontId="27" fillId="0" borderId="39" xfId="2" applyFont="1" applyFill="1" applyBorder="1" applyAlignment="1">
      <alignment horizontal="left" vertical="center" wrapText="1"/>
    </xf>
    <xf numFmtId="0" fontId="0" fillId="0" borderId="71" xfId="0" applyBorder="1" applyAlignment="1" applyProtection="1">
      <alignment horizontal="left" vertical="center" shrinkToFit="1"/>
      <protection locked="0"/>
    </xf>
    <xf numFmtId="0" fontId="0" fillId="0" borderId="72" xfId="0" applyBorder="1" applyAlignment="1" applyProtection="1">
      <alignment horizontal="left" vertical="center" shrinkToFit="1"/>
      <protection locked="0"/>
    </xf>
    <xf numFmtId="0" fontId="0" fillId="0" borderId="62" xfId="0" applyBorder="1" applyAlignment="1" applyProtection="1">
      <alignment horizontal="left" vertical="center" shrinkToFit="1"/>
      <protection locked="0"/>
    </xf>
    <xf numFmtId="177" fontId="0" fillId="3" borderId="22" xfId="0" applyNumberFormat="1" applyFill="1" applyBorder="1" applyAlignment="1" applyProtection="1">
      <alignment horizontal="right" vertical="top"/>
      <protection locked="0"/>
    </xf>
    <xf numFmtId="177" fontId="0" fillId="3" borderId="23" xfId="0" applyNumberFormat="1" applyFill="1" applyBorder="1" applyAlignment="1" applyProtection="1">
      <alignment horizontal="right" vertical="top"/>
      <protection locked="0"/>
    </xf>
    <xf numFmtId="0" fontId="0" fillId="0" borderId="51" xfId="0" applyBorder="1" applyAlignment="1">
      <alignment vertical="center" wrapText="1"/>
    </xf>
    <xf numFmtId="0" fontId="0" fillId="0" borderId="48" xfId="0" applyBorder="1" applyAlignment="1">
      <alignment vertical="center" wrapText="1"/>
    </xf>
    <xf numFmtId="0" fontId="0" fillId="0" borderId="49" xfId="0" applyBorder="1" applyAlignment="1">
      <alignment vertical="center" wrapText="1"/>
    </xf>
    <xf numFmtId="0" fontId="0" fillId="0" borderId="36" xfId="0" applyBorder="1" applyAlignment="1">
      <alignment vertical="center" wrapText="1"/>
    </xf>
    <xf numFmtId="0" fontId="0" fillId="0" borderId="2" xfId="0" applyBorder="1" applyAlignment="1">
      <alignment vertical="center" wrapText="1"/>
    </xf>
    <xf numFmtId="0" fontId="0" fillId="0" borderId="37" xfId="0" applyBorder="1" applyAlignment="1">
      <alignment vertical="center" wrapText="1"/>
    </xf>
    <xf numFmtId="0" fontId="0" fillId="0" borderId="53" xfId="0" applyBorder="1" applyAlignment="1">
      <alignment vertical="center" wrapText="1"/>
    </xf>
    <xf numFmtId="0" fontId="0" fillId="0" borderId="55" xfId="0" applyBorder="1" applyAlignment="1">
      <alignment vertical="center" wrapText="1"/>
    </xf>
    <xf numFmtId="0" fontId="0" fillId="0" borderId="121" xfId="0" applyBorder="1" applyAlignment="1">
      <alignment vertical="center" wrapText="1"/>
    </xf>
    <xf numFmtId="0" fontId="27" fillId="0" borderId="80" xfId="0" applyFont="1" applyBorder="1" applyAlignment="1" applyProtection="1">
      <alignment horizontal="right" vertical="center"/>
      <protection locked="0"/>
    </xf>
    <xf numFmtId="0" fontId="27" fillId="0" borderId="55" xfId="0" applyFont="1" applyBorder="1" applyAlignment="1" applyProtection="1">
      <alignment horizontal="right" vertical="center"/>
      <protection locked="0"/>
    </xf>
    <xf numFmtId="0" fontId="0" fillId="0" borderId="22" xfId="0" applyBorder="1" applyAlignment="1" applyProtection="1">
      <alignment horizontal="left" vertical="center" shrinkToFit="1"/>
      <protection locked="0"/>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9" xfId="0" applyBorder="1" applyAlignment="1">
      <alignment horizontal="center" vertical="center" wrapText="1"/>
    </xf>
    <xf numFmtId="0" fontId="0" fillId="0" borderId="26" xfId="0" applyBorder="1" applyAlignment="1">
      <alignment horizontal="center" vertical="center" wrapText="1"/>
    </xf>
    <xf numFmtId="0" fontId="0" fillId="0" borderId="0" xfId="0" applyAlignment="1">
      <alignment horizontal="center" vertical="center" wrapText="1"/>
    </xf>
    <xf numFmtId="0" fontId="0" fillId="0" borderId="30"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0" fillId="0" borderId="0" xfId="0" applyAlignment="1">
      <alignment vertical="top" wrapText="1"/>
    </xf>
    <xf numFmtId="0" fontId="0" fillId="3" borderId="22" xfId="0" applyFill="1" applyBorder="1" applyAlignment="1">
      <alignment vertical="top" wrapText="1"/>
    </xf>
    <xf numFmtId="0" fontId="0" fillId="3" borderId="23" xfId="0" applyFill="1" applyBorder="1" applyAlignment="1">
      <alignment vertical="top" wrapText="1"/>
    </xf>
    <xf numFmtId="0" fontId="0" fillId="3" borderId="24" xfId="0" applyFill="1" applyBorder="1" applyAlignment="1">
      <alignment vertical="top" wrapText="1"/>
    </xf>
    <xf numFmtId="0" fontId="0" fillId="0" borderId="8" xfId="0" applyBorder="1" applyAlignment="1">
      <alignment vertical="top" wrapText="1"/>
    </xf>
    <xf numFmtId="0" fontId="24" fillId="0" borderId="0" xfId="0" applyFont="1" applyAlignment="1">
      <alignment vertical="top"/>
    </xf>
    <xf numFmtId="0" fontId="24" fillId="0" borderId="30" xfId="0" applyFont="1" applyBorder="1" applyAlignment="1">
      <alignment vertical="top"/>
    </xf>
    <xf numFmtId="0" fontId="24" fillId="0" borderId="11" xfId="0" applyFont="1" applyBorder="1" applyAlignment="1">
      <alignment vertical="top"/>
    </xf>
    <xf numFmtId="0" fontId="24" fillId="0" borderId="9" xfId="0" applyFont="1" applyBorder="1" applyAlignment="1">
      <alignment vertical="top"/>
    </xf>
    <xf numFmtId="0" fontId="0" fillId="0" borderId="26"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30"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24" fillId="0" borderId="0" xfId="0" applyFont="1" applyAlignment="1">
      <alignment vertical="top" shrinkToFit="1"/>
    </xf>
    <xf numFmtId="0" fontId="24" fillId="0" borderId="30" xfId="0" applyFont="1" applyBorder="1" applyAlignment="1">
      <alignment vertical="top" shrinkToFit="1"/>
    </xf>
    <xf numFmtId="0" fontId="24" fillId="0" borderId="0" xfId="0" applyFont="1">
      <alignment vertical="center"/>
    </xf>
    <xf numFmtId="0" fontId="24" fillId="0" borderId="22" xfId="0" applyFont="1" applyBorder="1" applyAlignment="1">
      <alignment vertical="top"/>
    </xf>
    <xf numFmtId="0" fontId="24" fillId="0" borderId="23" xfId="0" applyFont="1" applyBorder="1" applyAlignment="1">
      <alignment vertical="top"/>
    </xf>
    <xf numFmtId="0" fontId="24" fillId="0" borderId="24" xfId="0" applyFont="1" applyBorder="1" applyAlignment="1">
      <alignment vertical="top"/>
    </xf>
    <xf numFmtId="0" fontId="24" fillId="0" borderId="0" xfId="0" applyFont="1" applyAlignment="1">
      <alignment vertical="top" wrapText="1" shrinkToFit="1"/>
    </xf>
    <xf numFmtId="0" fontId="24" fillId="0" borderId="30" xfId="0" applyFont="1" applyBorder="1" applyAlignment="1">
      <alignment vertical="top" wrapText="1" shrinkToFit="1"/>
    </xf>
    <xf numFmtId="0" fontId="27" fillId="0" borderId="10" xfId="0" applyFont="1" applyBorder="1" applyAlignment="1">
      <alignment horizontal="center" vertical="center"/>
    </xf>
    <xf numFmtId="0" fontId="27" fillId="0" borderId="11" xfId="0" applyFont="1" applyBorder="1" applyAlignment="1">
      <alignment horizontal="center" vertical="center"/>
    </xf>
    <xf numFmtId="0" fontId="27" fillId="0" borderId="9" xfId="0" applyFont="1" applyBorder="1" applyAlignment="1">
      <alignment horizontal="center" vertical="center"/>
    </xf>
    <xf numFmtId="0" fontId="27" fillId="0" borderId="26" xfId="0" applyFont="1" applyBorder="1" applyAlignment="1">
      <alignment horizontal="center" vertical="center"/>
    </xf>
    <xf numFmtId="0" fontId="27" fillId="0" borderId="0" xfId="0" applyFont="1" applyAlignment="1">
      <alignment horizontal="center" vertical="center"/>
    </xf>
    <xf numFmtId="0" fontId="27" fillId="0" borderId="30" xfId="0" applyFont="1" applyBorder="1" applyAlignment="1">
      <alignment horizontal="center" vertical="center"/>
    </xf>
    <xf numFmtId="0" fontId="27" fillId="0" borderId="7" xfId="0" applyFont="1" applyBorder="1" applyAlignment="1">
      <alignment horizontal="center" vertical="center"/>
    </xf>
    <xf numFmtId="0" fontId="27" fillId="0" borderId="8" xfId="0" applyFont="1" applyBorder="1" applyAlignment="1">
      <alignment horizontal="center" vertical="center"/>
    </xf>
    <xf numFmtId="0" fontId="27" fillId="0" borderId="6" xfId="0" applyFont="1" applyBorder="1" applyAlignment="1">
      <alignment horizontal="center" vertical="center"/>
    </xf>
    <xf numFmtId="0" fontId="23" fillId="0" borderId="0" xfId="0" applyFont="1" applyAlignment="1" applyProtection="1">
      <alignment horizontal="center" vertical="center"/>
      <protection hidden="1"/>
    </xf>
    <xf numFmtId="0" fontId="0" fillId="0" borderId="11" xfId="0" applyBorder="1" applyAlignment="1">
      <alignment vertical="top" wrapText="1"/>
    </xf>
    <xf numFmtId="0" fontId="25" fillId="0" borderId="0" xfId="0" applyFont="1" applyAlignment="1">
      <alignment horizontal="center" vertical="center"/>
    </xf>
    <xf numFmtId="0" fontId="0" fillId="0" borderId="51" xfId="0" applyBorder="1" applyAlignment="1">
      <alignment horizontal="center" vertical="center" wrapText="1"/>
    </xf>
    <xf numFmtId="0" fontId="0" fillId="0" borderId="48" xfId="0" applyBorder="1" applyAlignment="1">
      <alignment horizontal="center" vertical="center" wrapText="1"/>
    </xf>
    <xf numFmtId="0" fontId="0" fillId="0" borderId="49" xfId="0" applyBorder="1" applyAlignment="1">
      <alignment horizontal="center" vertical="center" wrapText="1"/>
    </xf>
    <xf numFmtId="0" fontId="0" fillId="0" borderId="50" xfId="0" applyBorder="1" applyAlignment="1">
      <alignment horizontal="center" vertical="center" wrapText="1"/>
    </xf>
    <xf numFmtId="0" fontId="0" fillId="0" borderId="36" xfId="0" applyBorder="1" applyAlignment="1">
      <alignment horizontal="center" vertical="center" wrapText="1"/>
    </xf>
    <xf numFmtId="0" fontId="0" fillId="0" borderId="2" xfId="0" applyBorder="1" applyAlignment="1">
      <alignment horizontal="center" vertical="center" wrapText="1"/>
    </xf>
    <xf numFmtId="0" fontId="0" fillId="0" borderId="37" xfId="0" applyBorder="1" applyAlignment="1">
      <alignment horizontal="center" vertical="center" wrapText="1"/>
    </xf>
    <xf numFmtId="0" fontId="0" fillId="0" borderId="122" xfId="0" applyBorder="1" applyAlignment="1" applyProtection="1">
      <alignment horizontal="left" vertical="center"/>
      <protection locked="0"/>
    </xf>
    <xf numFmtId="0" fontId="0" fillId="0" borderId="123" xfId="0" applyBorder="1" applyAlignment="1" applyProtection="1">
      <alignment horizontal="left" vertical="center"/>
      <protection locked="0"/>
    </xf>
    <xf numFmtId="0" fontId="0" fillId="0" borderId="124" xfId="0" applyBorder="1" applyAlignment="1" applyProtection="1">
      <alignment horizontal="left" vertical="center"/>
      <protection locked="0"/>
    </xf>
    <xf numFmtId="0" fontId="24" fillId="0" borderId="10" xfId="0" applyFont="1" applyBorder="1" applyAlignment="1">
      <alignment vertical="top" wrapText="1"/>
    </xf>
    <xf numFmtId="0" fontId="24" fillId="0" borderId="11" xfId="0" applyFont="1" applyBorder="1" applyAlignment="1">
      <alignment vertical="top" wrapText="1"/>
    </xf>
    <xf numFmtId="0" fontId="24" fillId="0" borderId="9" xfId="0" applyFont="1" applyBorder="1" applyAlignment="1">
      <alignment vertical="top" wrapText="1"/>
    </xf>
    <xf numFmtId="0" fontId="0" fillId="0" borderId="1" xfId="0"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0" fillId="0" borderId="28" xfId="0" applyBorder="1" applyAlignment="1" applyProtection="1">
      <alignment horizontal="left" vertical="center"/>
      <protection locked="0"/>
    </xf>
    <xf numFmtId="0" fontId="0" fillId="0" borderId="60" xfId="0" applyBorder="1" applyAlignment="1" applyProtection="1">
      <alignment horizontal="left" vertical="center"/>
      <protection locked="0"/>
    </xf>
    <xf numFmtId="0" fontId="0" fillId="0" borderId="61" xfId="0" applyBorder="1" applyAlignment="1" applyProtection="1">
      <alignment horizontal="left" vertical="center"/>
      <protection locked="0"/>
    </xf>
    <xf numFmtId="0" fontId="0" fillId="0" borderId="53" xfId="0" applyBorder="1" applyAlignment="1">
      <alignment horizontal="center" vertical="center" wrapText="1"/>
    </xf>
    <xf numFmtId="0" fontId="0" fillId="0" borderId="55" xfId="0" applyBorder="1" applyAlignment="1">
      <alignment horizontal="center" vertical="center" wrapText="1"/>
    </xf>
    <xf numFmtId="0" fontId="0" fillId="0" borderId="121" xfId="0" applyBorder="1" applyAlignment="1">
      <alignment horizontal="center" vertical="center" wrapText="1"/>
    </xf>
    <xf numFmtId="0" fontId="0" fillId="0" borderId="53" xfId="0" applyBorder="1" applyAlignment="1">
      <alignment horizontal="center" vertical="center"/>
    </xf>
    <xf numFmtId="0" fontId="0" fillId="0" borderId="55" xfId="0" applyBorder="1" applyAlignment="1">
      <alignment horizontal="center" vertical="center"/>
    </xf>
    <xf numFmtId="0" fontId="0" fillId="0" borderId="121" xfId="0" applyBorder="1" applyAlignment="1">
      <alignment horizontal="center" vertical="center"/>
    </xf>
    <xf numFmtId="0" fontId="0" fillId="0" borderId="80" xfId="0" applyBorder="1" applyAlignment="1">
      <alignment horizontal="left" vertical="center" shrinkToFit="1"/>
    </xf>
    <xf numFmtId="0" fontId="0" fillId="0" borderId="55" xfId="0" applyBorder="1" applyAlignment="1">
      <alignment horizontal="left" vertical="center" shrinkToFit="1"/>
    </xf>
    <xf numFmtId="0" fontId="0" fillId="0" borderId="54" xfId="0" applyBorder="1" applyAlignment="1">
      <alignment horizontal="left" vertical="center" shrinkToFit="1"/>
    </xf>
    <xf numFmtId="0" fontId="4" fillId="0" borderId="96" xfId="9" applyBorder="1" applyAlignment="1">
      <alignment horizontal="left" vertical="center"/>
    </xf>
    <xf numFmtId="0" fontId="4" fillId="0" borderId="97" xfId="9" applyBorder="1" applyAlignment="1">
      <alignment horizontal="left" vertical="center"/>
    </xf>
    <xf numFmtId="0" fontId="4" fillId="0" borderId="93" xfId="9" applyBorder="1" applyAlignment="1">
      <alignment horizontal="left" vertical="center"/>
    </xf>
    <xf numFmtId="0" fontId="4" fillId="0" borderId="94" xfId="9" applyBorder="1" applyAlignment="1">
      <alignment horizontal="left" vertical="center"/>
    </xf>
    <xf numFmtId="0" fontId="1" fillId="0" borderId="91" xfId="9" applyFont="1" applyBorder="1" applyAlignment="1">
      <alignment horizontal="left" vertical="center"/>
    </xf>
    <xf numFmtId="0" fontId="4" fillId="0" borderId="60" xfId="9" applyBorder="1" applyAlignment="1">
      <alignment horizontal="left" vertical="center"/>
    </xf>
    <xf numFmtId="0" fontId="4" fillId="0" borderId="13" xfId="9" applyBorder="1" applyAlignment="1">
      <alignment horizontal="left" vertical="center"/>
    </xf>
    <xf numFmtId="0" fontId="1" fillId="0" borderId="93" xfId="9" applyFont="1" applyBorder="1" applyAlignment="1">
      <alignment horizontal="left" vertical="center"/>
    </xf>
    <xf numFmtId="0" fontId="1" fillId="0" borderId="87" xfId="9" applyFont="1" applyBorder="1" applyAlignment="1">
      <alignment horizontal="left" vertical="center"/>
    </xf>
    <xf numFmtId="0" fontId="4" fillId="0" borderId="87" xfId="9" applyBorder="1" applyAlignment="1">
      <alignment horizontal="left" vertical="center"/>
    </xf>
    <xf numFmtId="0" fontId="4" fillId="0" borderId="88" xfId="9" applyBorder="1" applyAlignment="1">
      <alignment horizontal="left" vertical="center"/>
    </xf>
    <xf numFmtId="0" fontId="4" fillId="0" borderId="10" xfId="9" applyBorder="1" applyAlignment="1">
      <alignment horizontal="center" vertical="center"/>
    </xf>
    <xf numFmtId="0" fontId="4" fillId="0" borderId="11" xfId="9" applyBorder="1" applyAlignment="1">
      <alignment horizontal="center" vertical="center"/>
    </xf>
    <xf numFmtId="0" fontId="4" fillId="0" borderId="9" xfId="9" applyBorder="1" applyAlignment="1">
      <alignment horizontal="center" vertical="center"/>
    </xf>
    <xf numFmtId="0" fontId="4" fillId="0" borderId="7" xfId="9" applyBorder="1" applyAlignment="1">
      <alignment horizontal="center" vertical="center"/>
    </xf>
    <xf numFmtId="0" fontId="4" fillId="0" borderId="8" xfId="9" applyBorder="1" applyAlignment="1">
      <alignment horizontal="center" vertical="center"/>
    </xf>
    <xf numFmtId="0" fontId="4" fillId="0" borderId="6" xfId="9" applyBorder="1" applyAlignment="1">
      <alignment horizontal="center" vertical="center"/>
    </xf>
    <xf numFmtId="0" fontId="3" fillId="0" borderId="22" xfId="9" applyFont="1" applyBorder="1" applyAlignment="1">
      <alignment horizontal="center" vertical="center"/>
    </xf>
    <xf numFmtId="0" fontId="4" fillId="0" borderId="23" xfId="9" applyBorder="1" applyAlignment="1">
      <alignment horizontal="center" vertical="center"/>
    </xf>
    <xf numFmtId="0" fontId="4" fillId="0" borderId="24" xfId="9" applyBorder="1" applyAlignment="1">
      <alignment horizontal="center" vertical="center"/>
    </xf>
    <xf numFmtId="0" fontId="4" fillId="0" borderId="74" xfId="9" applyBorder="1" applyAlignment="1">
      <alignment horizontal="center" vertical="center"/>
    </xf>
    <xf numFmtId="0" fontId="4" fillId="0" borderId="5" xfId="9" applyBorder="1" applyAlignment="1">
      <alignment horizontal="center" vertical="center"/>
    </xf>
    <xf numFmtId="0" fontId="4" fillId="5" borderId="22" xfId="9" applyFill="1" applyBorder="1" applyAlignment="1">
      <alignment horizontal="center" vertical="center"/>
    </xf>
    <xf numFmtId="0" fontId="4" fillId="5" borderId="23" xfId="9" applyFill="1" applyBorder="1" applyAlignment="1">
      <alignment horizontal="center" vertical="center"/>
    </xf>
    <xf numFmtId="0" fontId="4" fillId="5" borderId="24" xfId="9" applyFill="1" applyBorder="1" applyAlignment="1">
      <alignment horizontal="center" vertical="center"/>
    </xf>
    <xf numFmtId="0" fontId="3" fillId="0" borderId="84" xfId="9" applyFont="1" applyBorder="1" applyAlignment="1">
      <alignment horizontal="center" vertical="center"/>
    </xf>
    <xf numFmtId="0" fontId="4" fillId="0" borderId="85" xfId="9" applyBorder="1" applyAlignment="1">
      <alignment horizontal="center" vertical="center"/>
    </xf>
    <xf numFmtId="0" fontId="4" fillId="0" borderId="38" xfId="9" applyBorder="1" applyAlignment="1">
      <alignment horizontal="left" vertical="center"/>
    </xf>
    <xf numFmtId="0" fontId="4" fillId="0" borderId="2" xfId="9" applyBorder="1" applyAlignment="1">
      <alignment horizontal="left" vertical="center"/>
    </xf>
    <xf numFmtId="0" fontId="4" fillId="0" borderId="39" xfId="9" applyBorder="1" applyAlignment="1">
      <alignment horizontal="left" vertical="center"/>
    </xf>
    <xf numFmtId="0" fontId="4" fillId="0" borderId="34" xfId="9" applyBorder="1" applyAlignment="1">
      <alignment horizontal="center" vertical="center"/>
    </xf>
    <xf numFmtId="0" fontId="4" fillId="0" borderId="12" xfId="9" applyBorder="1" applyAlignment="1">
      <alignment horizontal="center" vertical="center"/>
    </xf>
    <xf numFmtId="0" fontId="4" fillId="0" borderId="81" xfId="9" applyBorder="1" applyAlignment="1">
      <alignment horizontal="left" vertical="center"/>
    </xf>
    <xf numFmtId="0" fontId="4" fillId="0" borderId="35" xfId="9" applyBorder="1" applyAlignment="1">
      <alignment horizontal="left" vertical="center"/>
    </xf>
    <xf numFmtId="0" fontId="4" fillId="0" borderId="82" xfId="9" applyBorder="1" applyAlignment="1">
      <alignment horizontal="left" vertical="center"/>
    </xf>
    <xf numFmtId="0" fontId="3" fillId="0" borderId="83" xfId="9" applyFont="1" applyBorder="1" applyAlignment="1">
      <alignment horizontal="center" vertical="center"/>
    </xf>
    <xf numFmtId="0" fontId="4" fillId="0" borderId="22" xfId="9" applyBorder="1" applyAlignment="1">
      <alignment horizontal="left" vertical="center"/>
    </xf>
    <xf numFmtId="0" fontId="4" fillId="0" borderId="23" xfId="9" applyBorder="1" applyAlignment="1">
      <alignment horizontal="left" vertical="center"/>
    </xf>
    <xf numFmtId="0" fontId="4" fillId="0" borderId="66" xfId="9" applyBorder="1" applyAlignment="1">
      <alignment horizontal="left" vertical="center"/>
    </xf>
    <xf numFmtId="0" fontId="17" fillId="0" borderId="28" xfId="1" applyFont="1" applyBorder="1" applyAlignment="1" applyProtection="1">
      <alignment horizontal="left" vertical="center" shrinkToFit="1"/>
      <protection locked="0"/>
    </xf>
    <xf numFmtId="0" fontId="17" fillId="0" borderId="60" xfId="1" applyFont="1" applyBorder="1" applyAlignment="1" applyProtection="1">
      <alignment horizontal="left" vertical="center" shrinkToFit="1"/>
      <protection locked="0"/>
    </xf>
    <xf numFmtId="0" fontId="17" fillId="0" borderId="61" xfId="1" applyFont="1" applyBorder="1" applyAlignment="1" applyProtection="1">
      <alignment horizontal="left" vertical="center" shrinkToFit="1"/>
      <protection locked="0"/>
    </xf>
    <xf numFmtId="0" fontId="15" fillId="0" borderId="60" xfId="1" applyFont="1" applyBorder="1" applyAlignment="1">
      <alignment vertical="center" shrinkToFit="1"/>
    </xf>
    <xf numFmtId="0" fontId="15" fillId="0" borderId="13" xfId="1" applyFont="1" applyBorder="1" applyAlignment="1">
      <alignment vertical="center" shrinkToFit="1"/>
    </xf>
    <xf numFmtId="176" fontId="17" fillId="0" borderId="28" xfId="1" applyNumberFormat="1" applyFont="1" applyBorder="1" applyAlignment="1">
      <alignment horizontal="right" vertical="center" indent="1"/>
    </xf>
    <xf numFmtId="176" fontId="17" fillId="0" borderId="13" xfId="1" applyNumberFormat="1" applyFont="1" applyBorder="1" applyAlignment="1">
      <alignment horizontal="right" vertical="center" indent="1"/>
    </xf>
    <xf numFmtId="0" fontId="19" fillId="0" borderId="63" xfId="1" applyFont="1" applyBorder="1" applyAlignment="1">
      <alignment horizontal="left" vertical="top" wrapText="1"/>
    </xf>
    <xf numFmtId="0" fontId="19" fillId="0" borderId="29" xfId="1" applyFont="1" applyBorder="1" applyAlignment="1">
      <alignment horizontal="left" vertical="top" wrapText="1"/>
    </xf>
    <xf numFmtId="0" fontId="19" fillId="0" borderId="64" xfId="1" applyFont="1" applyBorder="1" applyAlignment="1">
      <alignment horizontal="left" vertical="top" wrapText="1"/>
    </xf>
    <xf numFmtId="0" fontId="19" fillId="0" borderId="107" xfId="1" applyFont="1" applyBorder="1" applyAlignment="1">
      <alignment horizontal="left" vertical="top" wrapText="1"/>
    </xf>
    <xf numFmtId="0" fontId="19" fillId="0" borderId="26" xfId="1" applyFont="1" applyBorder="1" applyAlignment="1">
      <alignment horizontal="left" wrapText="1"/>
    </xf>
    <xf numFmtId="0" fontId="19" fillId="0" borderId="0" xfId="1" applyFont="1" applyAlignment="1">
      <alignment horizontal="left" wrapText="1"/>
    </xf>
    <xf numFmtId="0" fontId="19" fillId="0" borderId="30" xfId="1" applyFont="1" applyBorder="1" applyAlignment="1">
      <alignment horizontal="left" wrapText="1"/>
    </xf>
    <xf numFmtId="0" fontId="19" fillId="0" borderId="26" xfId="1" applyFont="1" applyBorder="1" applyAlignment="1">
      <alignment horizontal="left" vertical="top" shrinkToFit="1"/>
    </xf>
    <xf numFmtId="0" fontId="19" fillId="0" borderId="0" xfId="1" applyFont="1" applyAlignment="1">
      <alignment horizontal="left" vertical="top" shrinkToFit="1"/>
    </xf>
    <xf numFmtId="0" fontId="19" fillId="0" borderId="30" xfId="1" applyFont="1" applyBorder="1" applyAlignment="1">
      <alignment horizontal="left" vertical="top" shrinkToFit="1"/>
    </xf>
    <xf numFmtId="0" fontId="19" fillId="0" borderId="105" xfId="1" applyFont="1" applyBorder="1" applyAlignment="1">
      <alignment horizontal="left" vertical="top" indent="1" shrinkToFit="1"/>
    </xf>
    <xf numFmtId="0" fontId="17" fillId="0" borderId="106" xfId="1" applyFont="1" applyBorder="1" applyAlignment="1">
      <alignment horizontal="left" vertical="top" indent="1" shrinkToFit="1"/>
    </xf>
    <xf numFmtId="0" fontId="19" fillId="0" borderId="26" xfId="0" applyFont="1" applyBorder="1" applyAlignment="1">
      <alignment horizontal="left" vertical="top" wrapText="1"/>
    </xf>
    <xf numFmtId="0" fontId="19" fillId="0" borderId="30" xfId="0" applyFont="1" applyBorder="1" applyAlignment="1">
      <alignment horizontal="left" vertical="top" wrapText="1"/>
    </xf>
    <xf numFmtId="0" fontId="19" fillId="0" borderId="0" xfId="0" applyFont="1" applyAlignment="1">
      <alignment horizontal="left" vertical="top" wrapText="1"/>
    </xf>
    <xf numFmtId="0" fontId="19" fillId="0" borderId="64" xfId="0" applyFont="1" applyBorder="1" applyAlignment="1">
      <alignment horizontal="left" vertical="top" wrapText="1"/>
    </xf>
    <xf numFmtId="0" fontId="19" fillId="0" borderId="29" xfId="0" applyFont="1" applyBorder="1" applyAlignment="1">
      <alignment horizontal="left" vertical="top" wrapText="1"/>
    </xf>
    <xf numFmtId="0" fontId="17" fillId="0" borderId="47" xfId="0" applyFont="1" applyBorder="1" applyAlignment="1">
      <alignment horizontal="left" vertical="top" wrapText="1"/>
    </xf>
    <xf numFmtId="0" fontId="17" fillId="0" borderId="52" xfId="0" applyFont="1" applyBorder="1" applyAlignment="1">
      <alignment horizontal="left" vertical="top" wrapText="1"/>
    </xf>
    <xf numFmtId="3" fontId="17" fillId="0" borderId="47" xfId="1" applyNumberFormat="1" applyFont="1" applyBorder="1" applyAlignment="1">
      <alignment horizontal="center" vertical="center" wrapText="1"/>
    </xf>
    <xf numFmtId="3" fontId="17" fillId="0" borderId="52" xfId="1" applyNumberFormat="1" applyFont="1" applyBorder="1" applyAlignment="1">
      <alignment horizontal="center" vertical="center" wrapText="1"/>
    </xf>
    <xf numFmtId="0" fontId="17" fillId="0" borderId="26" xfId="0" applyFont="1" applyBorder="1" applyAlignment="1">
      <alignment horizontal="center" vertical="top" wrapText="1"/>
    </xf>
    <xf numFmtId="0" fontId="17" fillId="0" borderId="27" xfId="0" applyFont="1" applyBorder="1" applyAlignment="1">
      <alignment horizontal="center" vertical="top" wrapText="1"/>
    </xf>
    <xf numFmtId="0" fontId="17" fillId="0" borderId="38" xfId="0" applyFont="1" applyBorder="1" applyAlignment="1">
      <alignment horizontal="center" vertical="top" wrapText="1"/>
    </xf>
    <xf numFmtId="0" fontId="17" fillId="0" borderId="39" xfId="0" applyFont="1" applyBorder="1" applyAlignment="1">
      <alignment horizontal="center" vertical="top" wrapText="1"/>
    </xf>
    <xf numFmtId="3" fontId="17" fillId="0" borderId="140" xfId="1" applyNumberFormat="1" applyFont="1" applyBorder="1" applyAlignment="1" applyProtection="1">
      <alignment horizontal="right" vertical="center" wrapText="1"/>
      <protection locked="0"/>
    </xf>
    <xf numFmtId="3" fontId="17" fillId="0" borderId="141" xfId="1" applyNumberFormat="1" applyFont="1" applyBorder="1" applyAlignment="1" applyProtection="1">
      <alignment horizontal="right" vertical="center" wrapText="1"/>
      <protection locked="0"/>
    </xf>
    <xf numFmtId="3" fontId="17" fillId="0" borderId="38" xfId="1" applyNumberFormat="1" applyFont="1" applyBorder="1" applyAlignment="1" applyProtection="1">
      <alignment horizontal="right" vertical="center" wrapText="1"/>
      <protection locked="0"/>
    </xf>
    <xf numFmtId="3" fontId="17" fillId="0" borderId="39" xfId="1" applyNumberFormat="1" applyFont="1" applyBorder="1" applyAlignment="1" applyProtection="1">
      <alignment horizontal="right" vertical="center" wrapText="1"/>
      <protection locked="0"/>
    </xf>
    <xf numFmtId="0" fontId="17" fillId="0" borderId="71" xfId="1" applyFont="1" applyBorder="1" applyAlignment="1" applyProtection="1">
      <alignment horizontal="left" vertical="center" shrinkToFit="1"/>
      <protection locked="0"/>
    </xf>
    <xf numFmtId="0" fontId="17" fillId="0" borderId="72" xfId="1" applyFont="1" applyBorder="1" applyAlignment="1" applyProtection="1">
      <alignment horizontal="left" vertical="center" shrinkToFit="1"/>
      <protection locked="0"/>
    </xf>
    <xf numFmtId="0" fontId="17" fillId="0" borderId="73" xfId="1" applyFont="1" applyBorder="1" applyAlignment="1" applyProtection="1">
      <alignment horizontal="left" vertical="center" shrinkToFit="1"/>
      <protection locked="0"/>
    </xf>
    <xf numFmtId="3" fontId="17" fillId="0" borderId="38" xfId="1" applyNumberFormat="1" applyFont="1" applyBorder="1" applyAlignment="1">
      <alignment horizontal="left" vertical="center" wrapText="1"/>
    </xf>
    <xf numFmtId="3" fontId="17" fillId="0" borderId="2" xfId="1" applyNumberFormat="1" applyFont="1" applyBorder="1" applyAlignment="1">
      <alignment horizontal="left" vertical="center" wrapText="1"/>
    </xf>
    <xf numFmtId="3" fontId="17" fillId="0" borderId="39" xfId="1" applyNumberFormat="1" applyFont="1" applyBorder="1" applyAlignment="1">
      <alignment horizontal="left" vertical="center" wrapText="1"/>
    </xf>
    <xf numFmtId="0" fontId="17" fillId="0" borderId="36"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7" xfId="1" applyFont="1" applyBorder="1" applyAlignment="1">
      <alignment horizontal="center" vertical="center" wrapText="1"/>
    </xf>
    <xf numFmtId="38" fontId="17" fillId="0" borderId="38" xfId="2" applyFont="1" applyBorder="1" applyAlignment="1">
      <alignment horizontal="right" vertical="center" indent="1"/>
    </xf>
    <xf numFmtId="38" fontId="17" fillId="0" borderId="37" xfId="2" applyFont="1" applyBorder="1" applyAlignment="1">
      <alignment horizontal="right" vertical="center" indent="1"/>
    </xf>
    <xf numFmtId="0" fontId="18" fillId="0" borderId="2" xfId="1" applyFont="1" applyBorder="1" applyAlignment="1">
      <alignment horizontal="left" vertical="center" wrapText="1"/>
    </xf>
    <xf numFmtId="0" fontId="17" fillId="0" borderId="23" xfId="1" applyFont="1" applyBorder="1" applyAlignment="1">
      <alignment horizontal="left" vertical="center" wrapText="1"/>
    </xf>
    <xf numFmtId="0" fontId="17" fillId="0" borderId="24" xfId="1" applyFont="1" applyBorder="1" applyAlignment="1">
      <alignment horizontal="left" vertical="center" wrapText="1"/>
    </xf>
    <xf numFmtId="0" fontId="17" fillId="0" borderId="5" xfId="1" applyFont="1" applyBorder="1" applyAlignment="1">
      <alignment horizontal="center" vertical="center"/>
    </xf>
    <xf numFmtId="0" fontId="17" fillId="0" borderId="18" xfId="1" applyFont="1" applyBorder="1" applyAlignment="1">
      <alignment horizontal="center" vertical="center"/>
    </xf>
    <xf numFmtId="0" fontId="15" fillId="0" borderId="102" xfId="1" applyFont="1" applyBorder="1" applyAlignment="1">
      <alignment horizontal="center" vertical="center" shrinkToFit="1"/>
    </xf>
    <xf numFmtId="0" fontId="15" fillId="0" borderId="14" xfId="1" applyFont="1" applyBorder="1" applyAlignment="1">
      <alignment horizontal="center" vertical="center" shrinkToFit="1"/>
    </xf>
    <xf numFmtId="0" fontId="17" fillId="0" borderId="35" xfId="1" applyFont="1" applyBorder="1" applyAlignment="1">
      <alignment horizontal="center" vertical="center" wrapText="1"/>
    </xf>
    <xf numFmtId="0" fontId="17" fillId="0" borderId="12" xfId="1" applyFont="1" applyBorder="1" applyAlignment="1">
      <alignment horizontal="center" vertical="center" wrapText="1"/>
    </xf>
    <xf numFmtId="176" fontId="17" fillId="0" borderId="23" xfId="1" applyNumberFormat="1" applyFont="1" applyBorder="1" applyAlignment="1">
      <alignment horizontal="right" vertical="center" indent="1"/>
    </xf>
    <xf numFmtId="176" fontId="17" fillId="0" borderId="24" xfId="1" applyNumberFormat="1" applyFont="1" applyBorder="1" applyAlignment="1">
      <alignment horizontal="right" vertical="center" indent="1"/>
    </xf>
    <xf numFmtId="0" fontId="17" fillId="0" borderId="22" xfId="1" applyFont="1" applyBorder="1" applyAlignment="1" applyProtection="1">
      <alignment horizontal="left" vertical="center" shrinkToFit="1"/>
      <protection locked="0"/>
    </xf>
    <xf numFmtId="0" fontId="17" fillId="0" borderId="23" xfId="1" applyFont="1" applyBorder="1" applyAlignment="1" applyProtection="1">
      <alignment horizontal="left" vertical="center" shrinkToFit="1"/>
      <protection locked="0"/>
    </xf>
    <xf numFmtId="0" fontId="17" fillId="0" borderId="66" xfId="1" applyFont="1" applyBorder="1" applyAlignment="1" applyProtection="1">
      <alignment horizontal="left" vertical="center" shrinkToFit="1"/>
      <protection locked="0"/>
    </xf>
    <xf numFmtId="176" fontId="17" fillId="0" borderId="0" xfId="1" applyNumberFormat="1" applyFont="1" applyAlignment="1">
      <alignment horizontal="right" vertical="center" indent="1"/>
    </xf>
    <xf numFmtId="176" fontId="17" fillId="0" borderId="30" xfId="1" applyNumberFormat="1" applyFont="1" applyBorder="1" applyAlignment="1">
      <alignment horizontal="right" vertical="center" indent="1"/>
    </xf>
    <xf numFmtId="0" fontId="17" fillId="0" borderId="6" xfId="1" applyFont="1" applyBorder="1" applyAlignment="1">
      <alignment horizontal="center" vertical="center" wrapText="1"/>
    </xf>
    <xf numFmtId="0" fontId="17" fillId="0" borderId="5" xfId="1" applyFont="1" applyBorder="1" applyAlignment="1">
      <alignment horizontal="center" vertical="center" wrapText="1"/>
    </xf>
    <xf numFmtId="0" fontId="17" fillId="0" borderId="103" xfId="1" applyFont="1" applyBorder="1" applyAlignment="1" applyProtection="1">
      <alignment horizontal="left" vertical="center" shrinkToFit="1"/>
      <protection locked="0"/>
    </xf>
    <xf numFmtId="0" fontId="17" fillId="0" borderId="68" xfId="1" applyFont="1" applyBorder="1" applyAlignment="1" applyProtection="1">
      <alignment horizontal="left" vertical="center" shrinkToFit="1"/>
      <protection locked="0"/>
    </xf>
    <xf numFmtId="0" fontId="17" fillId="0" borderId="104" xfId="1" applyFont="1" applyBorder="1" applyAlignment="1" applyProtection="1">
      <alignment horizontal="left" vertical="center" shrinkToFit="1"/>
      <protection locked="0"/>
    </xf>
    <xf numFmtId="0" fontId="14" fillId="0" borderId="48" xfId="0" applyFont="1" applyBorder="1" applyAlignment="1">
      <alignment vertical="center" shrinkToFit="1"/>
    </xf>
    <xf numFmtId="176" fontId="17" fillId="0" borderId="7" xfId="1" applyNumberFormat="1" applyFont="1" applyBorder="1" applyAlignment="1">
      <alignment horizontal="right" vertical="center" indent="1"/>
    </xf>
    <xf numFmtId="176" fontId="17" fillId="0" borderId="6" xfId="1" applyNumberFormat="1" applyFont="1" applyBorder="1" applyAlignment="1">
      <alignment horizontal="right" vertical="center" indent="1"/>
    </xf>
    <xf numFmtId="0" fontId="15" fillId="0" borderId="11" xfId="1" applyFont="1" applyBorder="1" applyAlignment="1">
      <alignment vertical="center" shrinkToFit="1"/>
    </xf>
    <xf numFmtId="0" fontId="15" fillId="0" borderId="9" xfId="1" applyFont="1" applyBorder="1" applyAlignment="1">
      <alignment vertical="center" shrinkToFit="1"/>
    </xf>
    <xf numFmtId="176" fontId="17" fillId="0" borderId="103" xfId="1" applyNumberFormat="1" applyFont="1" applyBorder="1" applyAlignment="1">
      <alignment horizontal="right" vertical="center" indent="1"/>
    </xf>
    <xf numFmtId="176" fontId="17" fillId="0" borderId="69" xfId="1" applyNumberFormat="1" applyFont="1" applyBorder="1" applyAlignment="1">
      <alignment horizontal="right" vertical="center" indent="1"/>
    </xf>
    <xf numFmtId="0" fontId="17" fillId="0" borderId="19" xfId="1" applyFont="1" applyBorder="1" applyAlignment="1">
      <alignment horizontal="left" vertical="top" wrapText="1"/>
    </xf>
    <xf numFmtId="0" fontId="17" fillId="0" borderId="20" xfId="1" applyFont="1" applyBorder="1" applyAlignment="1">
      <alignment horizontal="left" vertical="top" wrapText="1"/>
    </xf>
    <xf numFmtId="0" fontId="17" fillId="0" borderId="21" xfId="1" applyFont="1" applyBorder="1" applyAlignment="1">
      <alignment horizontal="left" vertical="top" wrapText="1"/>
    </xf>
    <xf numFmtId="176" fontId="17" fillId="0" borderId="2" xfId="1" applyNumberFormat="1" applyFont="1" applyBorder="1" applyAlignment="1">
      <alignment horizontal="right" vertical="center" indent="1" shrinkToFit="1"/>
    </xf>
    <xf numFmtId="176" fontId="17" fillId="0" borderId="37" xfId="1" applyNumberFormat="1" applyFont="1" applyBorder="1" applyAlignment="1">
      <alignment horizontal="right" vertical="center" indent="1" shrinkToFit="1"/>
    </xf>
    <xf numFmtId="0" fontId="17" fillId="0" borderId="36" xfId="1" applyFont="1" applyBorder="1" applyAlignment="1">
      <alignment horizontal="center" vertical="center"/>
    </xf>
    <xf numFmtId="0" fontId="17" fillId="0" borderId="2" xfId="1" applyFont="1" applyBorder="1" applyAlignment="1">
      <alignment horizontal="center" vertical="center"/>
    </xf>
    <xf numFmtId="0" fontId="17" fillId="0" borderId="37" xfId="1" applyFont="1" applyBorder="1" applyAlignment="1">
      <alignment horizontal="center" vertical="center"/>
    </xf>
    <xf numFmtId="176" fontId="17" fillId="0" borderId="42" xfId="1" applyNumberFormat="1" applyFont="1" applyBorder="1" applyAlignment="1">
      <alignment horizontal="right" vertical="center" indent="1"/>
    </xf>
    <xf numFmtId="176" fontId="17" fillId="0" borderId="43" xfId="1" applyNumberFormat="1" applyFont="1" applyBorder="1" applyAlignment="1">
      <alignment horizontal="right" vertical="center" indent="1"/>
    </xf>
    <xf numFmtId="0" fontId="17" fillId="0" borderId="50" xfId="1" applyFont="1" applyBorder="1" applyAlignment="1">
      <alignment horizontal="center" vertical="center"/>
    </xf>
    <xf numFmtId="0" fontId="17" fillId="0" borderId="0" xfId="1" applyFont="1" applyAlignment="1">
      <alignment horizontal="center" vertical="center"/>
    </xf>
    <xf numFmtId="0" fontId="17" fillId="0" borderId="30" xfId="1" applyFont="1" applyBorder="1" applyAlignment="1">
      <alignment horizontal="center" vertical="center"/>
    </xf>
    <xf numFmtId="0" fontId="17" fillId="0" borderId="41" xfId="1" applyFont="1" applyBorder="1" applyAlignment="1">
      <alignment horizontal="center" vertical="center"/>
    </xf>
    <xf numFmtId="0" fontId="17" fillId="0" borderId="42" xfId="1" applyFont="1" applyBorder="1" applyAlignment="1">
      <alignment horizontal="center" vertical="center"/>
    </xf>
    <xf numFmtId="0" fontId="17" fillId="0" borderId="43" xfId="1" applyFont="1" applyBorder="1" applyAlignment="1">
      <alignment horizontal="center" vertical="center"/>
    </xf>
    <xf numFmtId="0" fontId="17" fillId="0" borderId="26" xfId="1" applyFont="1" applyBorder="1" applyAlignment="1">
      <alignment horizontal="left" vertical="center"/>
    </xf>
    <xf numFmtId="0" fontId="17" fillId="0" borderId="0" xfId="1" applyFont="1" applyAlignment="1">
      <alignment horizontal="left" vertical="center"/>
    </xf>
    <xf numFmtId="0" fontId="17" fillId="0" borderId="27" xfId="1" applyFont="1" applyBorder="1" applyAlignment="1">
      <alignment horizontal="left" vertical="center"/>
    </xf>
    <xf numFmtId="0" fontId="15" fillId="0" borderId="68" xfId="1" applyFont="1" applyBorder="1" applyAlignment="1">
      <alignment vertical="center" shrinkToFit="1"/>
    </xf>
    <xf numFmtId="0" fontId="15" fillId="0" borderId="69" xfId="1" applyFont="1" applyBorder="1" applyAlignment="1">
      <alignment vertical="center" shrinkToFit="1"/>
    </xf>
    <xf numFmtId="0" fontId="15" fillId="0" borderId="8" xfId="1" applyFont="1" applyBorder="1" applyAlignment="1">
      <alignment vertical="center" shrinkToFit="1"/>
    </xf>
    <xf numFmtId="0" fontId="15" fillId="0" borderId="6" xfId="1" applyFont="1" applyBorder="1" applyAlignment="1">
      <alignment vertical="center" shrinkToFit="1"/>
    </xf>
    <xf numFmtId="0" fontId="14" fillId="0" borderId="44" xfId="1" applyFont="1" applyBorder="1" applyAlignment="1">
      <alignment horizontal="left" vertical="center" shrinkToFit="1"/>
    </xf>
    <xf numFmtId="0" fontId="14" fillId="0" borderId="42" xfId="1" applyFont="1" applyBorder="1" applyAlignment="1">
      <alignment horizontal="left" vertical="center" shrinkToFit="1"/>
    </xf>
    <xf numFmtId="0" fontId="14" fillId="0" borderId="45" xfId="1" applyFont="1" applyBorder="1" applyAlignment="1">
      <alignment horizontal="left" vertical="center" shrinkToFit="1"/>
    </xf>
    <xf numFmtId="0" fontId="46" fillId="2" borderId="0" xfId="1" applyFont="1" applyFill="1" applyAlignment="1">
      <alignment horizontal="center" wrapText="1"/>
    </xf>
    <xf numFmtId="0" fontId="17" fillId="0" borderId="108" xfId="1" applyFont="1" applyBorder="1" applyAlignment="1">
      <alignment horizontal="left" vertical="top" wrapText="1"/>
    </xf>
    <xf numFmtId="0" fontId="17" fillId="0" borderId="109" xfId="1" applyFont="1" applyBorder="1" applyAlignment="1">
      <alignment horizontal="left" vertical="top" wrapText="1"/>
    </xf>
    <xf numFmtId="0" fontId="17" fillId="0" borderId="47" xfId="1" applyFont="1" applyBorder="1" applyAlignment="1">
      <alignment horizontal="left" vertical="top" wrapText="1"/>
    </xf>
    <xf numFmtId="0" fontId="17" fillId="0" borderId="49" xfId="1" applyFont="1" applyBorder="1" applyAlignment="1">
      <alignment horizontal="left" vertical="top" wrapText="1"/>
    </xf>
    <xf numFmtId="0" fontId="17" fillId="0" borderId="110" xfId="1" applyFont="1" applyBorder="1" applyAlignment="1">
      <alignment horizontal="left" vertical="top" wrapText="1"/>
    </xf>
    <xf numFmtId="0" fontId="17" fillId="0" borderId="111" xfId="1" applyFont="1" applyBorder="1" applyAlignment="1">
      <alignment horizontal="left" vertical="top" wrapText="1"/>
    </xf>
    <xf numFmtId="3" fontId="17" fillId="0" borderId="26" xfId="1" applyNumberFormat="1" applyFont="1" applyBorder="1" applyAlignment="1" applyProtection="1">
      <alignment horizontal="right" vertical="center" wrapText="1"/>
      <protection locked="0"/>
    </xf>
    <xf numFmtId="3" fontId="17" fillId="0" borderId="27" xfId="1" applyNumberFormat="1" applyFont="1" applyBorder="1" applyAlignment="1" applyProtection="1">
      <alignment horizontal="right" vertical="center" wrapText="1"/>
      <protection locked="0"/>
    </xf>
    <xf numFmtId="0" fontId="17" fillId="0" borderId="112" xfId="1" applyFont="1" applyBorder="1" applyAlignment="1">
      <alignment horizontal="left" vertical="top" wrapText="1"/>
    </xf>
    <xf numFmtId="3" fontId="17" fillId="0" borderId="15" xfId="1" applyNumberFormat="1" applyFont="1" applyBorder="1" applyAlignment="1">
      <alignment horizontal="right" vertical="center" wrapText="1"/>
    </xf>
    <xf numFmtId="0" fontId="17" fillId="0" borderId="16" xfId="1" applyFont="1" applyBorder="1" applyAlignment="1">
      <alignment horizontal="right" vertical="center" wrapText="1"/>
    </xf>
    <xf numFmtId="0" fontId="17" fillId="0" borderId="17" xfId="1" applyFont="1" applyBorder="1" applyAlignment="1">
      <alignment horizontal="right" vertical="center" wrapText="1"/>
    </xf>
    <xf numFmtId="0" fontId="19" fillId="0" borderId="114" xfId="1" applyFont="1" applyBorder="1" applyAlignment="1">
      <alignment horizontal="left" vertical="top" wrapText="1"/>
    </xf>
    <xf numFmtId="0" fontId="17" fillId="0" borderId="32" xfId="1" applyFont="1" applyBorder="1" applyAlignment="1">
      <alignment horizontal="left" vertical="top" wrapText="1"/>
    </xf>
    <xf numFmtId="0" fontId="18" fillId="2" borderId="2" xfId="1" applyFont="1" applyFill="1" applyBorder="1" applyAlignment="1">
      <alignment horizontal="center" vertical="center" wrapText="1"/>
    </xf>
    <xf numFmtId="0" fontId="18" fillId="0" borderId="2" xfId="1" applyFont="1" applyBorder="1" applyAlignment="1">
      <alignment horizontal="left" vertical="center" shrinkToFit="1"/>
    </xf>
    <xf numFmtId="0" fontId="28" fillId="2" borderId="0" xfId="1" applyFont="1" applyFill="1" applyAlignment="1">
      <alignment horizontal="center" vertical="top" wrapText="1"/>
    </xf>
    <xf numFmtId="0" fontId="18" fillId="2" borderId="53" xfId="1" applyFont="1" applyFill="1" applyBorder="1" applyAlignment="1">
      <alignment horizontal="center" vertical="center"/>
    </xf>
    <xf numFmtId="0" fontId="18" fillId="2" borderId="54" xfId="1" applyFont="1" applyFill="1" applyBorder="1" applyAlignment="1">
      <alignment horizontal="center" vertical="center"/>
    </xf>
    <xf numFmtId="0" fontId="17" fillId="0" borderId="53" xfId="1" applyFont="1" applyBorder="1" applyAlignment="1" applyProtection="1">
      <alignment horizontal="left" vertical="center" wrapText="1"/>
      <protection locked="0"/>
    </xf>
    <xf numFmtId="0" fontId="17" fillId="0" borderId="55" xfId="1" applyFont="1" applyBorder="1" applyAlignment="1" applyProtection="1">
      <alignment horizontal="left" vertical="center" wrapText="1"/>
      <protection locked="0"/>
    </xf>
    <xf numFmtId="0" fontId="17" fillId="0" borderId="54" xfId="1" applyFont="1" applyBorder="1" applyAlignment="1" applyProtection="1">
      <alignment horizontal="left" vertical="center" wrapText="1"/>
      <protection locked="0"/>
    </xf>
    <xf numFmtId="0" fontId="21" fillId="0" borderId="55" xfId="1" applyFont="1" applyBorder="1" applyAlignment="1">
      <alignment horizontal="center" vertical="center"/>
    </xf>
    <xf numFmtId="0" fontId="21" fillId="0" borderId="48" xfId="1" applyFont="1" applyBorder="1" applyAlignment="1">
      <alignment horizontal="left" vertical="center" wrapText="1"/>
    </xf>
    <xf numFmtId="0" fontId="17" fillId="0" borderId="48" xfId="0" applyFont="1" applyBorder="1" applyAlignment="1">
      <alignment horizontal="left" vertical="top" wrapText="1"/>
    </xf>
    <xf numFmtId="0" fontId="17" fillId="0" borderId="49" xfId="0" applyFont="1" applyBorder="1" applyAlignment="1">
      <alignment horizontal="left" vertical="top" wrapText="1"/>
    </xf>
    <xf numFmtId="0" fontId="17" fillId="0" borderId="59" xfId="1" applyFont="1" applyBorder="1" applyAlignment="1">
      <alignment horizontal="center" vertical="center" wrapText="1"/>
    </xf>
    <xf numFmtId="0" fontId="17" fillId="0" borderId="60" xfId="1" applyFont="1" applyBorder="1" applyAlignment="1">
      <alignment horizontal="center" vertical="center" wrapText="1"/>
    </xf>
    <xf numFmtId="0" fontId="17" fillId="0" borderId="13" xfId="1" applyFont="1" applyBorder="1" applyAlignment="1">
      <alignment horizontal="center" vertical="center" wrapText="1"/>
    </xf>
    <xf numFmtId="38" fontId="17" fillId="0" borderId="28" xfId="2" applyFont="1" applyFill="1" applyBorder="1" applyAlignment="1" applyProtection="1">
      <alignment horizontal="right" vertical="center" indent="1"/>
    </xf>
    <xf numFmtId="38" fontId="17" fillId="0" borderId="13" xfId="2" applyFont="1" applyFill="1" applyBorder="1" applyAlignment="1" applyProtection="1">
      <alignment horizontal="right" vertical="center" indent="1"/>
    </xf>
    <xf numFmtId="3" fontId="15" fillId="0" borderId="28" xfId="1" applyNumberFormat="1" applyFont="1" applyBorder="1" applyAlignment="1">
      <alignment horizontal="left" vertical="center" wrapText="1"/>
    </xf>
    <xf numFmtId="3" fontId="15" fillId="0" borderId="60" xfId="1" applyNumberFormat="1" applyFont="1" applyBorder="1" applyAlignment="1">
      <alignment horizontal="left" vertical="center" wrapText="1"/>
    </xf>
    <xf numFmtId="3" fontId="15" fillId="0" borderId="61" xfId="1" applyNumberFormat="1" applyFont="1" applyBorder="1" applyAlignment="1">
      <alignment horizontal="left" vertical="center" wrapText="1"/>
    </xf>
    <xf numFmtId="0" fontId="17" fillId="0" borderId="41" xfId="1" applyFont="1" applyBorder="1" applyAlignment="1">
      <alignment horizontal="center" vertical="center" wrapText="1"/>
    </xf>
    <xf numFmtId="0" fontId="17" fillId="0" borderId="42" xfId="1" applyFont="1" applyBorder="1" applyAlignment="1">
      <alignment horizontal="center" vertical="center" wrapText="1"/>
    </xf>
    <xf numFmtId="0" fontId="17" fillId="0" borderId="43" xfId="1" applyFont="1" applyBorder="1" applyAlignment="1">
      <alignment horizontal="center" vertical="center" wrapText="1"/>
    </xf>
    <xf numFmtId="0" fontId="21" fillId="0" borderId="51" xfId="1" applyFont="1" applyBorder="1" applyAlignment="1">
      <alignment horizontal="center" vertical="center" wrapText="1"/>
    </xf>
    <xf numFmtId="0" fontId="21" fillId="0" borderId="52" xfId="1" applyFont="1" applyBorder="1" applyAlignment="1">
      <alignment horizontal="center" vertical="center" wrapText="1"/>
    </xf>
    <xf numFmtId="0" fontId="17" fillId="0" borderId="51" xfId="1" applyFont="1" applyBorder="1" applyAlignment="1">
      <alignment horizontal="left" vertical="center" wrapText="1"/>
    </xf>
    <xf numFmtId="0" fontId="17" fillId="0" borderId="48" xfId="1" applyFont="1" applyBorder="1" applyAlignment="1">
      <alignment horizontal="left" vertical="center" wrapText="1"/>
    </xf>
    <xf numFmtId="0" fontId="17" fillId="0" borderId="52" xfId="1" applyFont="1" applyBorder="1" applyAlignment="1">
      <alignment horizontal="left" vertical="center" wrapText="1"/>
    </xf>
    <xf numFmtId="0" fontId="17" fillId="0" borderId="56" xfId="1" applyFont="1" applyBorder="1" applyAlignment="1">
      <alignment horizontal="center" vertical="center" wrapText="1"/>
    </xf>
    <xf numFmtId="0" fontId="17" fillId="0" borderId="57" xfId="1" applyFont="1" applyBorder="1" applyAlignment="1">
      <alignment horizontal="center" vertical="center" wrapText="1"/>
    </xf>
    <xf numFmtId="0" fontId="17" fillId="0" borderId="58" xfId="1" applyFont="1" applyBorder="1" applyAlignment="1">
      <alignment horizontal="center" vertical="center" wrapText="1"/>
    </xf>
    <xf numFmtId="3" fontId="17" fillId="0" borderId="47" xfId="1" applyNumberFormat="1" applyFont="1" applyBorder="1" applyAlignment="1">
      <alignment horizontal="left" vertical="center" wrapText="1"/>
    </xf>
    <xf numFmtId="3" fontId="17" fillId="0" borderId="48" xfId="1" applyNumberFormat="1" applyFont="1" applyBorder="1" applyAlignment="1">
      <alignment horizontal="left" vertical="center" wrapText="1"/>
    </xf>
    <xf numFmtId="3" fontId="17" fillId="0" borderId="49" xfId="1" applyNumberFormat="1" applyFont="1" applyBorder="1" applyAlignment="1">
      <alignment horizontal="left" vertical="center" wrapText="1"/>
    </xf>
    <xf numFmtId="38" fontId="17" fillId="0" borderId="10" xfId="2" applyFont="1" applyFill="1" applyBorder="1" applyAlignment="1" applyProtection="1">
      <alignment horizontal="right" vertical="center" indent="1"/>
      <protection locked="0"/>
    </xf>
    <xf numFmtId="38" fontId="17" fillId="0" borderId="9" xfId="2" applyFont="1" applyFill="1" applyBorder="1" applyAlignment="1" applyProtection="1">
      <alignment horizontal="right" vertical="center" indent="1"/>
      <protection locked="0"/>
    </xf>
    <xf numFmtId="3" fontId="17" fillId="0" borderId="51" xfId="1" applyNumberFormat="1" applyFont="1" applyBorder="1" applyAlignment="1">
      <alignment horizontal="left" vertical="center" wrapText="1"/>
    </xf>
    <xf numFmtId="3" fontId="17" fillId="0" borderId="10" xfId="1" applyNumberFormat="1" applyFont="1" applyBorder="1" applyAlignment="1" applyProtection="1">
      <alignment horizontal="left" vertical="center" wrapText="1"/>
      <protection locked="0"/>
    </xf>
    <xf numFmtId="3" fontId="17" fillId="0" borderId="11" xfId="1" applyNumberFormat="1" applyFont="1" applyBorder="1" applyAlignment="1" applyProtection="1">
      <alignment horizontal="left" vertical="center" wrapText="1"/>
      <protection locked="0"/>
    </xf>
    <xf numFmtId="3" fontId="17" fillId="0" borderId="25" xfId="1" applyNumberFormat="1" applyFont="1" applyBorder="1" applyAlignment="1" applyProtection="1">
      <alignment horizontal="left" vertical="center" wrapText="1"/>
      <protection locked="0"/>
    </xf>
    <xf numFmtId="0" fontId="17" fillId="0" borderId="40" xfId="1" applyFont="1" applyBorder="1" applyAlignment="1">
      <alignment horizontal="center" vertical="center" wrapText="1"/>
    </xf>
    <xf numFmtId="0" fontId="17" fillId="0" borderId="11" xfId="1" applyFont="1" applyBorder="1" applyAlignment="1">
      <alignment horizontal="center" vertical="center" wrapText="1"/>
    </xf>
    <xf numFmtId="0" fontId="17" fillId="0" borderId="9" xfId="1" applyFont="1" applyBorder="1" applyAlignment="1">
      <alignment horizontal="center" vertical="center" wrapText="1"/>
    </xf>
    <xf numFmtId="0" fontId="17" fillId="0" borderId="34" xfId="1" applyFont="1" applyBorder="1" applyAlignment="1">
      <alignment horizontal="center" vertical="center" wrapText="1"/>
    </xf>
    <xf numFmtId="0" fontId="17" fillId="0" borderId="120" xfId="0" applyFont="1" applyBorder="1" applyAlignment="1">
      <alignment horizontal="left" vertical="top" wrapText="1"/>
    </xf>
    <xf numFmtId="0" fontId="17" fillId="0" borderId="119" xfId="0" applyFont="1" applyBorder="1" applyAlignment="1">
      <alignment horizontal="left" vertical="top" wrapText="1"/>
    </xf>
    <xf numFmtId="0" fontId="17" fillId="0" borderId="118" xfId="0" applyFont="1" applyBorder="1" applyAlignment="1">
      <alignment horizontal="left" vertical="top" wrapText="1"/>
    </xf>
    <xf numFmtId="0" fontId="17" fillId="0" borderId="99" xfId="0" applyFont="1" applyBorder="1" applyAlignment="1">
      <alignment horizontal="left" vertical="top" wrapText="1"/>
    </xf>
    <xf numFmtId="0" fontId="17" fillId="0" borderId="31" xfId="1" applyFont="1" applyBorder="1" applyAlignment="1">
      <alignment horizontal="center" vertical="center" wrapText="1"/>
    </xf>
    <xf numFmtId="0" fontId="17" fillId="0" borderId="31" xfId="1" applyFont="1" applyBorder="1" applyAlignment="1">
      <alignment horizontal="center" vertical="center"/>
    </xf>
    <xf numFmtId="0" fontId="17" fillId="0" borderId="33" xfId="1" applyFont="1" applyBorder="1" applyAlignment="1">
      <alignment horizontal="center" vertical="center"/>
    </xf>
    <xf numFmtId="3" fontId="17" fillId="0" borderId="1" xfId="0" applyNumberFormat="1" applyFont="1" applyBorder="1" applyAlignment="1">
      <alignment horizontal="right" vertical="center" wrapText="1"/>
    </xf>
    <xf numFmtId="3" fontId="17" fillId="0" borderId="3" xfId="0" applyNumberFormat="1" applyFont="1" applyBorder="1" applyAlignment="1">
      <alignment horizontal="right" vertical="center" wrapText="1"/>
    </xf>
    <xf numFmtId="3" fontId="15" fillId="0" borderId="44" xfId="1" applyNumberFormat="1" applyFont="1" applyBorder="1" applyAlignment="1">
      <alignment horizontal="left" vertical="center" wrapText="1"/>
    </xf>
    <xf numFmtId="3" fontId="15" fillId="0" borderId="42" xfId="1" applyNumberFormat="1" applyFont="1" applyBorder="1" applyAlignment="1">
      <alignment horizontal="left" vertical="center" wrapText="1"/>
    </xf>
    <xf numFmtId="3" fontId="15" fillId="0" borderId="45" xfId="1" applyNumberFormat="1" applyFont="1" applyBorder="1" applyAlignment="1">
      <alignment horizontal="left" vertical="center" wrapText="1"/>
    </xf>
    <xf numFmtId="38" fontId="17" fillId="0" borderId="44" xfId="2" applyFont="1" applyFill="1" applyBorder="1" applyAlignment="1" applyProtection="1">
      <alignment horizontal="right" vertical="center" indent="1"/>
    </xf>
    <xf numFmtId="38" fontId="17" fillId="0" borderId="43" xfId="2" applyFont="1" applyFill="1" applyBorder="1" applyAlignment="1" applyProtection="1">
      <alignment horizontal="right" vertical="center" indent="1"/>
    </xf>
    <xf numFmtId="0" fontId="19" fillId="0" borderId="46" xfId="1" applyFont="1" applyBorder="1" applyAlignment="1">
      <alignment horizontal="left" vertical="top" wrapText="1" indent="1"/>
    </xf>
    <xf numFmtId="0" fontId="17" fillId="0" borderId="32" xfId="1" applyFont="1" applyBorder="1" applyAlignment="1">
      <alignment horizontal="left" vertical="top" wrapText="1" indent="1"/>
    </xf>
    <xf numFmtId="0" fontId="31" fillId="0" borderId="11" xfId="6" applyFont="1" applyBorder="1" applyAlignment="1">
      <alignment horizontal="center"/>
    </xf>
    <xf numFmtId="0" fontId="31" fillId="0" borderId="8" xfId="6" applyFont="1" applyBorder="1" applyAlignment="1">
      <alignment horizontal="center"/>
    </xf>
    <xf numFmtId="176" fontId="15" fillId="0" borderId="8" xfId="6" applyNumberFormat="1" applyFont="1" applyBorder="1" applyAlignment="1">
      <alignment horizontal="right"/>
    </xf>
    <xf numFmtId="0" fontId="31" fillId="0" borderId="22" xfId="6" applyFont="1" applyBorder="1" applyAlignment="1">
      <alignment horizontal="distributed" vertical="center"/>
    </xf>
    <xf numFmtId="0" fontId="31" fillId="0" borderId="24" xfId="6" applyFont="1" applyBorder="1" applyAlignment="1">
      <alignment horizontal="distributed" vertical="center"/>
    </xf>
    <xf numFmtId="0" fontId="31" fillId="0" borderId="22" xfId="6" applyFont="1" applyBorder="1" applyAlignment="1">
      <alignment horizontal="center" vertical="center"/>
    </xf>
    <xf numFmtId="0" fontId="31" fillId="0" borderId="24" xfId="6" applyFont="1" applyBorder="1" applyAlignment="1">
      <alignment horizontal="center" vertical="center"/>
    </xf>
    <xf numFmtId="0" fontId="15" fillId="0" borderId="0" xfId="6" applyFont="1" applyAlignment="1">
      <alignment horizontal="left" vertical="center"/>
    </xf>
    <xf numFmtId="0" fontId="31" fillId="0" borderId="26" xfId="6" applyFont="1" applyBorder="1" applyAlignment="1">
      <alignment horizontal="distributed" vertical="center"/>
    </xf>
    <xf numFmtId="0" fontId="31" fillId="0" borderId="30" xfId="6" applyFont="1" applyBorder="1" applyAlignment="1">
      <alignment horizontal="distributed" vertical="center"/>
    </xf>
    <xf numFmtId="0" fontId="16" fillId="0" borderId="0" xfId="6" applyFont="1" applyAlignment="1">
      <alignment horizontal="center" vertical="center"/>
    </xf>
    <xf numFmtId="0" fontId="30" fillId="0" borderId="0" xfId="6" applyFont="1" applyAlignment="1">
      <alignment horizontal="center" vertical="center"/>
    </xf>
    <xf numFmtId="0" fontId="17" fillId="0" borderId="0" xfId="6" applyFont="1" applyAlignment="1">
      <alignment horizontal="left" vertical="center" shrinkToFit="1"/>
    </xf>
    <xf numFmtId="0" fontId="17" fillId="0" borderId="23" xfId="6" applyFont="1" applyBorder="1" applyAlignment="1">
      <alignment horizontal="left" vertical="center" shrinkToFit="1"/>
    </xf>
    <xf numFmtId="0" fontId="17" fillId="0" borderId="10" xfId="6" applyFont="1" applyBorder="1" applyAlignment="1">
      <alignment horizontal="center" vertical="center"/>
    </xf>
    <xf numFmtId="0" fontId="17" fillId="0" borderId="9" xfId="6" applyFont="1" applyBorder="1" applyAlignment="1">
      <alignment horizontal="center" vertical="center"/>
    </xf>
    <xf numFmtId="0" fontId="17" fillId="0" borderId="7" xfId="6" applyFont="1" applyBorder="1" applyAlignment="1">
      <alignment horizontal="center" vertical="center"/>
    </xf>
    <xf numFmtId="0" fontId="17" fillId="0" borderId="6" xfId="6" applyFont="1" applyBorder="1" applyAlignment="1">
      <alignment horizontal="center" vertical="center"/>
    </xf>
    <xf numFmtId="0" fontId="15" fillId="0" borderId="74" xfId="6" applyFont="1" applyBorder="1" applyAlignment="1">
      <alignment horizontal="center" vertical="center"/>
    </xf>
    <xf numFmtId="0" fontId="15" fillId="0" borderId="5" xfId="6" applyFont="1" applyBorder="1" applyAlignment="1">
      <alignment horizontal="center" vertical="center"/>
    </xf>
    <xf numFmtId="0" fontId="15" fillId="0" borderId="22" xfId="6" applyFont="1" applyBorder="1" applyAlignment="1">
      <alignment horizontal="center" vertical="center"/>
    </xf>
    <xf numFmtId="0" fontId="15" fillId="0" borderId="74" xfId="6" applyFont="1" applyBorder="1" applyAlignment="1">
      <alignment horizontal="center" vertical="center" wrapText="1" shrinkToFit="1"/>
    </xf>
    <xf numFmtId="0" fontId="15" fillId="0" borderId="5" xfId="6" applyFont="1" applyBorder="1" applyAlignment="1">
      <alignment horizontal="center" vertical="center" wrapText="1" shrinkToFit="1"/>
    </xf>
    <xf numFmtId="0" fontId="15" fillId="0" borderId="7" xfId="6" applyFont="1" applyBorder="1" applyAlignment="1">
      <alignment horizontal="center" vertical="center"/>
    </xf>
    <xf numFmtId="0" fontId="15" fillId="0" borderId="8" xfId="6" applyFont="1" applyBorder="1" applyAlignment="1">
      <alignment horizontal="center" vertical="center"/>
    </xf>
    <xf numFmtId="0" fontId="38" fillId="0" borderId="10" xfId="9" applyFont="1" applyBorder="1" applyAlignment="1">
      <alignment horizontal="left" vertical="center" wrapText="1"/>
    </xf>
    <xf numFmtId="0" fontId="38" fillId="0" borderId="11" xfId="9" applyFont="1" applyBorder="1" applyAlignment="1">
      <alignment horizontal="left" vertical="center" wrapText="1"/>
    </xf>
    <xf numFmtId="0" fontId="38" fillId="0" borderId="9" xfId="9" applyFont="1" applyBorder="1" applyAlignment="1">
      <alignment horizontal="left" vertical="center" wrapText="1"/>
    </xf>
    <xf numFmtId="0" fontId="38" fillId="0" borderId="26" xfId="9" applyFont="1" applyBorder="1" applyAlignment="1">
      <alignment horizontal="left" vertical="center" wrapText="1"/>
    </xf>
    <xf numFmtId="0" fontId="38" fillId="0" borderId="0" xfId="9" applyFont="1" applyAlignment="1">
      <alignment horizontal="left" vertical="center" wrapText="1"/>
    </xf>
    <xf numFmtId="0" fontId="38" fillId="0" borderId="30" xfId="9" applyFont="1" applyBorder="1" applyAlignment="1">
      <alignment horizontal="left" vertical="center" wrapText="1"/>
    </xf>
    <xf numFmtId="0" fontId="3" fillId="0" borderId="22" xfId="9" applyFont="1" applyBorder="1" applyAlignment="1">
      <alignment horizontal="left" vertical="center"/>
    </xf>
    <xf numFmtId="0" fontId="3" fillId="0" borderId="23" xfId="9" applyFont="1" applyBorder="1" applyAlignment="1">
      <alignment horizontal="left" vertical="center"/>
    </xf>
    <xf numFmtId="0" fontId="3" fillId="0" borderId="24" xfId="9" applyFont="1" applyBorder="1" applyAlignment="1">
      <alignment horizontal="left" vertical="center"/>
    </xf>
    <xf numFmtId="0" fontId="4" fillId="0" borderId="51" xfId="9" applyBorder="1" applyAlignment="1">
      <alignment horizontal="left" vertical="top"/>
    </xf>
    <xf numFmtId="0" fontId="4" fillId="0" borderId="48" xfId="9" applyBorder="1" applyAlignment="1">
      <alignment horizontal="left" vertical="top"/>
    </xf>
    <xf numFmtId="0" fontId="4" fillId="0" borderId="52" xfId="9" applyBorder="1" applyAlignment="1">
      <alignment horizontal="left" vertical="top"/>
    </xf>
    <xf numFmtId="0" fontId="4" fillId="0" borderId="50" xfId="9" applyBorder="1" applyAlignment="1">
      <alignment horizontal="left" vertical="top"/>
    </xf>
    <xf numFmtId="0" fontId="4" fillId="0" borderId="0" xfId="9" applyAlignment="1">
      <alignment horizontal="left" vertical="top"/>
    </xf>
    <xf numFmtId="0" fontId="4" fillId="0" borderId="27" xfId="9" applyBorder="1" applyAlignment="1">
      <alignment horizontal="left" vertical="top"/>
    </xf>
    <xf numFmtId="0" fontId="4" fillId="0" borderId="36" xfId="9" applyBorder="1" applyAlignment="1">
      <alignment horizontal="left" vertical="top"/>
    </xf>
    <xf numFmtId="0" fontId="4" fillId="0" borderId="2" xfId="9" applyBorder="1" applyAlignment="1">
      <alignment horizontal="left" vertical="top"/>
    </xf>
    <xf numFmtId="0" fontId="4" fillId="0" borderId="39" xfId="9" applyBorder="1" applyAlignment="1">
      <alignment horizontal="left" vertical="top"/>
    </xf>
    <xf numFmtId="0" fontId="49" fillId="0" borderId="0" xfId="9" applyFont="1" applyAlignment="1">
      <alignment horizontal="left" vertical="center"/>
    </xf>
    <xf numFmtId="0" fontId="3" fillId="0" borderId="0" xfId="9" applyFont="1" applyAlignment="1">
      <alignment horizontal="center" vertical="center"/>
    </xf>
    <xf numFmtId="0" fontId="3" fillId="0" borderId="0" xfId="9" applyFont="1" applyAlignment="1">
      <alignment horizontal="right" vertical="center"/>
    </xf>
    <xf numFmtId="0" fontId="4" fillId="0" borderId="115" xfId="9" applyBorder="1" applyAlignment="1">
      <alignment horizontal="left" vertical="center"/>
    </xf>
    <xf numFmtId="0" fontId="4" fillId="0" borderId="116" xfId="9" applyBorder="1" applyAlignment="1">
      <alignment horizontal="left" vertical="center"/>
    </xf>
    <xf numFmtId="0" fontId="3" fillId="0" borderId="117" xfId="9" applyFont="1" applyBorder="1" applyAlignment="1">
      <alignment horizontal="center" vertical="center" shrinkToFit="1"/>
    </xf>
    <xf numFmtId="0" fontId="3" fillId="0" borderId="10" xfId="9" applyFont="1" applyBorder="1" applyAlignment="1">
      <alignment horizontal="left" vertical="center"/>
    </xf>
    <xf numFmtId="0" fontId="3" fillId="0" borderId="11" xfId="9" applyFont="1" applyBorder="1" applyAlignment="1">
      <alignment horizontal="left" vertical="center"/>
    </xf>
    <xf numFmtId="0" fontId="3" fillId="0" borderId="9" xfId="9" applyFont="1" applyBorder="1" applyAlignment="1">
      <alignment horizontal="left" vertical="center"/>
    </xf>
    <xf numFmtId="0" fontId="3" fillId="0" borderId="34" xfId="9" applyFont="1" applyBorder="1" applyAlignment="1">
      <alignment horizontal="center" vertical="center"/>
    </xf>
    <xf numFmtId="0" fontId="3" fillId="0" borderId="22" xfId="9" applyFont="1" applyBorder="1" applyAlignment="1">
      <alignment horizontal="left" vertical="center" shrinkToFit="1"/>
    </xf>
    <xf numFmtId="0" fontId="3" fillId="0" borderId="23" xfId="9" applyFont="1" applyBorder="1" applyAlignment="1">
      <alignment horizontal="left" vertical="center" shrinkToFit="1"/>
    </xf>
    <xf numFmtId="0" fontId="3" fillId="0" borderId="24" xfId="9" applyFont="1" applyBorder="1" applyAlignment="1">
      <alignment horizontal="left" vertical="center" shrinkToFit="1"/>
    </xf>
    <xf numFmtId="0" fontId="3" fillId="0" borderId="10" xfId="9" applyFont="1" applyBorder="1" applyAlignment="1">
      <alignment horizontal="left" vertical="center" wrapText="1"/>
    </xf>
    <xf numFmtId="0" fontId="3" fillId="0" borderId="11" xfId="9" applyFont="1" applyBorder="1" applyAlignment="1">
      <alignment horizontal="left" vertical="center" wrapText="1"/>
    </xf>
    <xf numFmtId="0" fontId="3" fillId="0" borderId="9" xfId="9" applyFont="1" applyBorder="1" applyAlignment="1">
      <alignment horizontal="left" vertical="center" wrapText="1"/>
    </xf>
    <xf numFmtId="0" fontId="3" fillId="0" borderId="7" xfId="9" applyFont="1" applyBorder="1" applyAlignment="1">
      <alignment horizontal="left" vertical="center" wrapText="1"/>
    </xf>
    <xf numFmtId="0" fontId="3" fillId="0" borderId="8" xfId="9" applyFont="1" applyBorder="1" applyAlignment="1">
      <alignment horizontal="left" vertical="center" wrapText="1"/>
    </xf>
    <xf numFmtId="0" fontId="3" fillId="0" borderId="6" xfId="9" applyFont="1" applyBorder="1" applyAlignment="1">
      <alignment horizontal="left" vertical="center" wrapText="1"/>
    </xf>
    <xf numFmtId="0" fontId="3" fillId="0" borderId="115" xfId="9" applyFont="1" applyBorder="1" applyAlignment="1">
      <alignment horizontal="center" vertical="center" shrinkToFit="1"/>
    </xf>
    <xf numFmtId="0" fontId="0" fillId="0" borderId="11" xfId="0" applyBorder="1" applyAlignment="1">
      <alignment vertical="center" wrapText="1"/>
    </xf>
    <xf numFmtId="0" fontId="0" fillId="0" borderId="9" xfId="0" applyBorder="1" applyAlignment="1">
      <alignment vertical="center" wrapText="1"/>
    </xf>
    <xf numFmtId="0" fontId="0" fillId="0" borderId="0" xfId="0" applyAlignment="1">
      <alignment vertical="center" wrapText="1"/>
    </xf>
    <xf numFmtId="0" fontId="0" fillId="0" borderId="30" xfId="0" applyBorder="1" applyAlignment="1">
      <alignment vertical="center" wrapText="1"/>
    </xf>
    <xf numFmtId="0" fontId="0" fillId="0" borderId="8" xfId="0" applyBorder="1" applyAlignment="1">
      <alignment vertical="center" wrapText="1"/>
    </xf>
    <xf numFmtId="0" fontId="0" fillId="0" borderId="6" xfId="0" applyBorder="1" applyAlignment="1">
      <alignment vertical="center" wrapText="1"/>
    </xf>
    <xf numFmtId="0" fontId="0" fillId="0" borderId="22" xfId="0" applyBorder="1" applyAlignment="1">
      <alignment horizontal="left" vertical="top" wrapText="1"/>
    </xf>
    <xf numFmtId="0" fontId="0" fillId="0" borderId="23" xfId="0" applyBorder="1" applyAlignment="1">
      <alignment horizontal="left" vertical="top" wrapText="1"/>
    </xf>
    <xf numFmtId="0" fontId="0" fillId="0" borderId="24" xfId="0" applyBorder="1" applyAlignment="1">
      <alignment horizontal="left" vertical="top" wrapText="1"/>
    </xf>
    <xf numFmtId="0" fontId="0" fillId="0" borderId="22" xfId="0" applyBorder="1" applyAlignment="1">
      <alignment horizontal="left" vertical="top" wrapText="1" shrinkToFit="1"/>
    </xf>
    <xf numFmtId="0" fontId="0" fillId="0" borderId="23" xfId="0" applyBorder="1" applyAlignment="1">
      <alignment horizontal="left" vertical="top" wrapText="1" shrinkToFit="1"/>
    </xf>
    <xf numFmtId="0" fontId="0" fillId="0" borderId="24" xfId="0" applyBorder="1" applyAlignment="1">
      <alignment horizontal="left" vertical="top" wrapText="1" shrinkToFit="1"/>
    </xf>
    <xf numFmtId="0" fontId="0" fillId="0" borderId="22" xfId="0" applyBorder="1" applyAlignment="1">
      <alignment horizontal="left" vertical="top" shrinkToFit="1"/>
    </xf>
    <xf numFmtId="0" fontId="0" fillId="0" borderId="23" xfId="0" applyBorder="1" applyAlignment="1">
      <alignment horizontal="left" vertical="top" shrinkToFit="1"/>
    </xf>
    <xf numFmtId="0" fontId="0" fillId="0" borderId="24" xfId="0" applyBorder="1" applyAlignment="1">
      <alignment horizontal="left" vertical="top" shrinkToFit="1"/>
    </xf>
    <xf numFmtId="0" fontId="0" fillId="0" borderId="11" xfId="0" applyBorder="1" applyAlignment="1">
      <alignment horizontal="left" vertical="top"/>
    </xf>
    <xf numFmtId="0" fontId="0" fillId="0" borderId="9" xfId="0" applyBorder="1" applyAlignment="1">
      <alignment horizontal="left" vertical="top"/>
    </xf>
    <xf numFmtId="0" fontId="0" fillId="0" borderId="8" xfId="0" applyBorder="1" applyAlignment="1">
      <alignment horizontal="left" vertical="top"/>
    </xf>
    <xf numFmtId="0" fontId="0" fillId="0" borderId="6" xfId="0" applyBorder="1" applyAlignment="1">
      <alignment horizontal="left" vertical="top"/>
    </xf>
    <xf numFmtId="0" fontId="0" fillId="0" borderId="10" xfId="0" applyBorder="1" applyAlignment="1">
      <alignment vertical="center" wrapText="1"/>
    </xf>
    <xf numFmtId="0" fontId="0" fillId="0" borderId="7" xfId="0" applyBorder="1" applyAlignment="1">
      <alignment vertical="center" wrapText="1"/>
    </xf>
    <xf numFmtId="0" fontId="0" fillId="0" borderId="11" xfId="0" applyBorder="1">
      <alignment vertical="center"/>
    </xf>
    <xf numFmtId="0" fontId="0" fillId="0" borderId="9" xfId="0" applyBorder="1" applyAlignment="1">
      <alignment vertical="top" wrapText="1"/>
    </xf>
    <xf numFmtId="0" fontId="0" fillId="0" borderId="6" xfId="0" applyBorder="1" applyAlignment="1">
      <alignment vertical="top" wrapText="1"/>
    </xf>
    <xf numFmtId="0" fontId="0" fillId="0" borderId="11" xfId="0" applyBorder="1" applyAlignment="1">
      <alignment horizontal="left" vertical="center"/>
    </xf>
    <xf numFmtId="0" fontId="0" fillId="0" borderId="10" xfId="0" quotePrefix="1" applyBorder="1" applyAlignment="1">
      <alignment horizontal="left" vertical="top" wrapText="1"/>
    </xf>
    <xf numFmtId="0" fontId="0" fillId="0" borderId="7" xfId="0" applyBorder="1" applyAlignment="1">
      <alignment horizontal="left" vertical="top" wrapText="1"/>
    </xf>
    <xf numFmtId="0" fontId="0" fillId="0" borderId="11" xfId="0" applyBorder="1" applyAlignment="1">
      <alignment horizontal="left" vertical="center" wrapText="1"/>
    </xf>
    <xf numFmtId="0" fontId="0" fillId="0" borderId="9" xfId="0" applyBorder="1" applyAlignment="1">
      <alignment horizontal="left" vertical="center" wrapText="1"/>
    </xf>
    <xf numFmtId="0" fontId="0" fillId="0" borderId="8" xfId="0" applyBorder="1" applyAlignment="1">
      <alignment horizontal="left" vertical="center" wrapText="1"/>
    </xf>
    <xf numFmtId="0" fontId="0" fillId="0" borderId="6" xfId="0" applyBorder="1" applyAlignment="1">
      <alignment horizontal="left" vertical="center" wrapText="1"/>
    </xf>
    <xf numFmtId="0" fontId="23" fillId="0" borderId="11" xfId="0" applyFont="1" applyBorder="1" applyAlignment="1">
      <alignment horizontal="left" vertical="center"/>
    </xf>
    <xf numFmtId="0" fontId="23" fillId="0" borderId="70" xfId="0" applyFont="1" applyBorder="1" applyAlignment="1">
      <alignment horizontal="left" vertical="center"/>
    </xf>
    <xf numFmtId="0" fontId="37" fillId="0" borderId="70" xfId="10" applyFont="1" applyBorder="1" applyAlignment="1">
      <alignment horizontal="left" vertical="center" wrapText="1"/>
    </xf>
    <xf numFmtId="0" fontId="37" fillId="0" borderId="70" xfId="10" applyFont="1" applyBorder="1" applyAlignment="1">
      <alignment horizontal="left" vertical="center"/>
    </xf>
    <xf numFmtId="0" fontId="37" fillId="0" borderId="22" xfId="10" applyFont="1" applyBorder="1" applyAlignment="1">
      <alignment horizontal="left" vertical="center"/>
    </xf>
    <xf numFmtId="0" fontId="37" fillId="0" borderId="23" xfId="10" applyFont="1" applyBorder="1" applyAlignment="1">
      <alignment horizontal="left" vertical="center"/>
    </xf>
    <xf numFmtId="0" fontId="37" fillId="0" borderId="24" xfId="10" applyFont="1" applyBorder="1" applyAlignment="1">
      <alignment horizontal="left" vertical="center"/>
    </xf>
    <xf numFmtId="0" fontId="37" fillId="0" borderId="74" xfId="10" applyFont="1" applyBorder="1" applyAlignment="1">
      <alignment horizontal="left" vertical="center" wrapText="1"/>
    </xf>
    <xf numFmtId="0" fontId="37" fillId="0" borderId="5" xfId="10" applyFont="1" applyBorder="1" applyAlignment="1">
      <alignment horizontal="left" vertical="center" wrapText="1"/>
    </xf>
    <xf numFmtId="0" fontId="37" fillId="0" borderId="22" xfId="10" applyFont="1" applyBorder="1" applyAlignment="1">
      <alignment horizontal="left" vertical="center" wrapText="1"/>
    </xf>
    <xf numFmtId="0" fontId="37" fillId="0" borderId="24" xfId="10" applyFont="1" applyBorder="1" applyAlignment="1">
      <alignment horizontal="left" vertical="center" wrapText="1"/>
    </xf>
    <xf numFmtId="0" fontId="51" fillId="0" borderId="10" xfId="9" applyFont="1" applyBorder="1" applyAlignment="1">
      <alignment vertical="center" wrapText="1"/>
    </xf>
    <xf numFmtId="0" fontId="51" fillId="0" borderId="11" xfId="9" applyFont="1" applyBorder="1" applyAlignment="1">
      <alignment vertical="center" wrapText="1"/>
    </xf>
    <xf numFmtId="0" fontId="51" fillId="0" borderId="9" xfId="9" applyFont="1" applyBorder="1" applyAlignment="1">
      <alignment vertical="center" wrapText="1"/>
    </xf>
    <xf numFmtId="0" fontId="51" fillId="0" borderId="26" xfId="9" applyFont="1" applyBorder="1" applyAlignment="1">
      <alignment vertical="center" wrapText="1"/>
    </xf>
    <xf numFmtId="0" fontId="51" fillId="0" borderId="0" xfId="9" applyFont="1" applyBorder="1" applyAlignment="1">
      <alignment vertical="center" wrapText="1"/>
    </xf>
    <xf numFmtId="0" fontId="51" fillId="0" borderId="30" xfId="9" applyFont="1" applyBorder="1" applyAlignment="1">
      <alignment vertical="center" wrapText="1"/>
    </xf>
    <xf numFmtId="0" fontId="51" fillId="0" borderId="7" xfId="9" applyFont="1" applyBorder="1" applyAlignment="1">
      <alignment vertical="center" wrapText="1"/>
    </xf>
    <xf numFmtId="0" fontId="51" fillId="0" borderId="8" xfId="9" applyFont="1" applyBorder="1" applyAlignment="1">
      <alignment vertical="center" wrapText="1"/>
    </xf>
    <xf numFmtId="0" fontId="51" fillId="0" borderId="6" xfId="9" applyFont="1" applyBorder="1" applyAlignment="1">
      <alignment vertical="center" wrapText="1"/>
    </xf>
  </cellXfs>
  <cellStyles count="12">
    <cellStyle name="ハイパーリンク" xfId="11" builtinId="8"/>
    <cellStyle name="桁区切り" xfId="2" builtinId="6"/>
    <cellStyle name="桁区切り 2" xfId="5" xr:uid="{B0E1D5F0-6ED9-4F5C-92AE-D52A482A7829}"/>
    <cellStyle name="標準" xfId="0" builtinId="0"/>
    <cellStyle name="標準 2" xfId="1" xr:uid="{00000000-0005-0000-0000-000001000000}"/>
    <cellStyle name="標準 2 2" xfId="6" xr:uid="{A53B86F3-B018-47E8-90E4-1CDDD75B59E1}"/>
    <cellStyle name="標準 3" xfId="4" xr:uid="{FEE51B3F-7C91-4EC9-843B-E9CE51C7487E}"/>
    <cellStyle name="標準 4" xfId="3" xr:uid="{440FAB52-0095-4BE3-BD2E-6D6FFD43423F}"/>
    <cellStyle name="標準 5" xfId="7" xr:uid="{33458773-3E1E-4D0C-AD69-A460A9C5923D}"/>
    <cellStyle name="標準 5 2" xfId="8" xr:uid="{D0A542B7-CB24-48D3-B349-C2392BCA989D}"/>
    <cellStyle name="標準 5 2 2" xfId="10" xr:uid="{BB793FDD-9A7C-4EED-8151-E1694C97938E}"/>
    <cellStyle name="標準 6" xfId="9" xr:uid="{58B23DBC-1609-441F-A3DE-D1BD086FA46A}"/>
  </cellStyles>
  <dxfs count="13">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5B009-6444-4CEA-BA3A-DB414A39356A}">
  <sheetPr>
    <tabColor theme="9"/>
  </sheetPr>
  <dimension ref="A1:O46"/>
  <sheetViews>
    <sheetView showGridLines="0" tabSelected="1" topLeftCell="A2" zoomScale="85" zoomScaleNormal="85" workbookViewId="0">
      <selection activeCell="J3" sqref="J3"/>
    </sheetView>
  </sheetViews>
  <sheetFormatPr defaultColWidth="8.7109375" defaultRowHeight="17.100000000000001" customHeight="1" x14ac:dyDescent="0.35"/>
  <cols>
    <col min="1" max="1" width="2.140625" customWidth="1"/>
    <col min="2" max="2" width="3" customWidth="1"/>
    <col min="3" max="3" width="2.140625" customWidth="1"/>
    <col min="4" max="4" width="7.5703125" customWidth="1"/>
    <col min="5" max="5" width="3" customWidth="1"/>
    <col min="6" max="6" width="3.85546875" customWidth="1"/>
    <col min="7" max="7" width="21.42578125" customWidth="1"/>
    <col min="8" max="8" width="18.85546875" customWidth="1"/>
    <col min="9" max="9" width="4.42578125" customWidth="1"/>
    <col min="10" max="14" width="3.140625" customWidth="1"/>
    <col min="15" max="15" width="7.28515625" customWidth="1"/>
  </cols>
  <sheetData>
    <row r="1" spans="1:15" ht="16.5" hidden="1" x14ac:dyDescent="0.35">
      <c r="H1" s="210" t="str">
        <f>IF(B8=list!A6,"識別番号","")</f>
        <v/>
      </c>
      <c r="I1" s="306"/>
      <c r="J1" s="307"/>
      <c r="K1" s="211" t="s">
        <v>527</v>
      </c>
      <c r="L1" s="288"/>
      <c r="M1" s="288"/>
      <c r="N1" s="211" t="s">
        <v>527</v>
      </c>
      <c r="O1" s="252"/>
    </row>
    <row r="2" spans="1:15" ht="17.100000000000001" customHeight="1" x14ac:dyDescent="0.35">
      <c r="A2" s="190" t="s">
        <v>744</v>
      </c>
    </row>
    <row r="3" spans="1:15" ht="17.100000000000001" customHeight="1" x14ac:dyDescent="0.35">
      <c r="I3" s="26" t="s">
        <v>47</v>
      </c>
      <c r="J3" s="248"/>
      <c r="K3" s="26" t="s">
        <v>48</v>
      </c>
      <c r="L3" s="248"/>
      <c r="M3" s="26" t="s">
        <v>50</v>
      </c>
      <c r="N3" s="248"/>
      <c r="O3" s="129" t="s">
        <v>49</v>
      </c>
    </row>
    <row r="4" spans="1:15" ht="17.100000000000001" customHeight="1" x14ac:dyDescent="0.35">
      <c r="B4" t="s">
        <v>37</v>
      </c>
    </row>
    <row r="5" spans="1:15" ht="17.100000000000001" customHeight="1" x14ac:dyDescent="0.35">
      <c r="B5" t="s">
        <v>658</v>
      </c>
    </row>
    <row r="7" spans="1:15" ht="17.100000000000001" customHeight="1" x14ac:dyDescent="0.35">
      <c r="B7" s="289" t="str">
        <f>list!A2</f>
        <v>令和4年度二酸化炭素排出抑制対策事業費等補助金（ナッジ手法の社会実装促進事業）</v>
      </c>
      <c r="C7" s="289"/>
      <c r="D7" s="289"/>
      <c r="E7" s="289"/>
      <c r="F7" s="289"/>
      <c r="G7" s="289"/>
      <c r="H7" s="289"/>
      <c r="I7" s="289"/>
      <c r="J7" s="289"/>
      <c r="K7" s="289"/>
      <c r="L7" s="289"/>
      <c r="M7" s="289"/>
      <c r="N7" s="289"/>
      <c r="O7" s="289"/>
    </row>
    <row r="8" spans="1:15" ht="21.75" customHeight="1" x14ac:dyDescent="0.35">
      <c r="B8" s="290" t="s">
        <v>771</v>
      </c>
      <c r="C8" s="290"/>
      <c r="D8" s="290"/>
      <c r="E8" s="290"/>
      <c r="F8" s="290"/>
      <c r="G8" s="290"/>
      <c r="H8" s="290"/>
      <c r="I8" s="290"/>
      <c r="J8" s="290"/>
      <c r="K8" s="290"/>
      <c r="L8" s="290"/>
      <c r="M8" s="290"/>
      <c r="N8" s="290"/>
      <c r="O8" s="290"/>
    </row>
    <row r="10" spans="1:15" ht="17.100000000000001" customHeight="1" x14ac:dyDescent="0.35">
      <c r="B10" t="s">
        <v>38</v>
      </c>
    </row>
    <row r="11" spans="1:15" ht="17.100000000000001" customHeight="1" x14ac:dyDescent="0.35">
      <c r="C11" t="str">
        <f>list!F3</f>
        <v>１． 事業実施計画書（別紙１）</v>
      </c>
    </row>
    <row r="12" spans="1:15" ht="17.100000000000001" customHeight="1" x14ac:dyDescent="0.35">
      <c r="C12" t="str">
        <f>list!F4</f>
        <v>２． 経費内訳（別紙２）</v>
      </c>
    </row>
    <row r="13" spans="1:15" ht="17.100000000000001" customHeight="1" x14ac:dyDescent="0.35">
      <c r="C13" t="str">
        <f>list!F5</f>
        <v xml:space="preserve">３． 事業概要（別紙３） </v>
      </c>
    </row>
    <row r="14" spans="1:15" ht="17.100000000000001" customHeight="1" x14ac:dyDescent="0.35">
      <c r="C14" t="str">
        <f>list!F6</f>
        <v>４． 補助事業に係る消費税仕入税額控除の取扱いチェックリスト（別紙４）</v>
      </c>
    </row>
    <row r="15" spans="1:15" ht="17.100000000000001" customHeight="1" x14ac:dyDescent="0.35">
      <c r="C15" t="str">
        <f>list!F7</f>
        <v>５． その他参考資料</v>
      </c>
    </row>
    <row r="16" spans="1:15" ht="17.100000000000001" customHeight="1" thickBot="1" x14ac:dyDescent="0.4"/>
    <row r="17" spans="2:15" ht="17.100000000000001" customHeight="1" x14ac:dyDescent="0.35">
      <c r="B17" s="308" t="s">
        <v>39</v>
      </c>
      <c r="C17" s="309"/>
      <c r="D17" s="309"/>
      <c r="E17" s="309"/>
      <c r="F17" s="310"/>
      <c r="G17" s="168" t="s">
        <v>60</v>
      </c>
      <c r="H17" s="168"/>
      <c r="I17" s="168"/>
      <c r="J17" s="168"/>
      <c r="K17" s="168"/>
      <c r="L17" s="168"/>
      <c r="M17" s="168"/>
      <c r="N17" s="168"/>
      <c r="O17" s="169"/>
    </row>
    <row r="18" spans="2:15" ht="17.100000000000001" customHeight="1" thickBot="1" x14ac:dyDescent="0.4">
      <c r="B18" s="311"/>
      <c r="C18" s="312"/>
      <c r="D18" s="312"/>
      <c r="E18" s="312"/>
      <c r="F18" s="313"/>
      <c r="G18" s="294"/>
      <c r="H18" s="295"/>
      <c r="I18" s="295"/>
      <c r="J18" s="295"/>
      <c r="K18" s="295"/>
      <c r="L18" s="295"/>
      <c r="M18" s="295"/>
      <c r="N18" s="295"/>
      <c r="O18" s="296"/>
    </row>
    <row r="19" spans="2:15" ht="17.100000000000001" customHeight="1" x14ac:dyDescent="0.35">
      <c r="B19" s="308" t="s">
        <v>61</v>
      </c>
      <c r="C19" s="309"/>
      <c r="D19" s="309"/>
      <c r="E19" s="309"/>
      <c r="F19" s="310"/>
      <c r="G19" s="297" t="s">
        <v>664</v>
      </c>
      <c r="H19" s="298"/>
      <c r="I19" s="298"/>
      <c r="J19" s="298"/>
      <c r="K19" s="298"/>
      <c r="L19" s="298"/>
      <c r="M19" s="298"/>
      <c r="N19" s="298"/>
      <c r="O19" s="299"/>
    </row>
    <row r="20" spans="2:15" ht="17.100000000000001" customHeight="1" thickBot="1" x14ac:dyDescent="0.4">
      <c r="B20" s="311"/>
      <c r="C20" s="312"/>
      <c r="D20" s="312"/>
      <c r="E20" s="312"/>
      <c r="F20" s="313"/>
      <c r="G20" s="300" t="str">
        <f>IF(別紙２!H21=0,"",FIXED(別紙２!H21,0)&amp;" 円")</f>
        <v/>
      </c>
      <c r="H20" s="301"/>
      <c r="I20" s="301"/>
      <c r="J20" s="301"/>
      <c r="K20" s="301"/>
      <c r="L20" s="301"/>
      <c r="M20" s="301"/>
      <c r="N20" s="301"/>
      <c r="O20" s="302"/>
    </row>
    <row r="21" spans="2:15" ht="17.100000000000001" customHeight="1" thickBot="1" x14ac:dyDescent="0.4">
      <c r="B21" s="314" t="s">
        <v>59</v>
      </c>
      <c r="C21" s="315"/>
      <c r="D21" s="315" t="s">
        <v>41</v>
      </c>
      <c r="E21" s="315"/>
      <c r="F21" s="316"/>
      <c r="G21" s="317" t="s">
        <v>831</v>
      </c>
      <c r="H21" s="318"/>
      <c r="I21" s="251"/>
      <c r="J21" s="249" t="s">
        <v>48</v>
      </c>
      <c r="K21" s="251"/>
      <c r="L21" s="249" t="s">
        <v>50</v>
      </c>
      <c r="M21" s="251"/>
      <c r="N21" s="249" t="s">
        <v>49</v>
      </c>
      <c r="O21" s="250"/>
    </row>
    <row r="23" spans="2:15" ht="17.100000000000001" customHeight="1" x14ac:dyDescent="0.35">
      <c r="B23" s="262" t="s">
        <v>665</v>
      </c>
      <c r="C23" s="262"/>
      <c r="D23" s="262"/>
      <c r="E23" s="262"/>
      <c r="F23" s="262"/>
      <c r="G23" s="262"/>
      <c r="H23" s="262"/>
      <c r="I23" s="262"/>
      <c r="J23" s="262"/>
      <c r="K23" s="262"/>
      <c r="L23" s="262"/>
      <c r="M23" s="262"/>
      <c r="N23" s="262"/>
      <c r="O23" s="262"/>
    </row>
    <row r="24" spans="2:15" ht="17.100000000000001" customHeight="1" x14ac:dyDescent="0.35">
      <c r="B24" s="291" t="s">
        <v>42</v>
      </c>
      <c r="C24" s="292"/>
      <c r="D24" s="292" t="s">
        <v>42</v>
      </c>
      <c r="E24" s="292"/>
      <c r="F24" s="293"/>
      <c r="G24" s="303"/>
      <c r="H24" s="304"/>
      <c r="I24" s="304"/>
      <c r="J24" s="304"/>
      <c r="K24" s="304"/>
      <c r="L24" s="304"/>
      <c r="M24" s="304"/>
      <c r="N24" s="304"/>
      <c r="O24" s="305"/>
    </row>
    <row r="25" spans="2:15" ht="17.100000000000001" customHeight="1" x14ac:dyDescent="0.35">
      <c r="B25" s="279" t="s">
        <v>43</v>
      </c>
      <c r="C25" s="280"/>
      <c r="D25" s="280" t="s">
        <v>43</v>
      </c>
      <c r="E25" s="280"/>
      <c r="F25" s="281"/>
      <c r="G25" s="282"/>
      <c r="H25" s="283"/>
      <c r="I25" s="283"/>
      <c r="J25" s="283"/>
      <c r="K25" s="283"/>
      <c r="L25" s="283"/>
      <c r="M25" s="283"/>
      <c r="N25" s="283"/>
      <c r="O25" s="284"/>
    </row>
    <row r="26" spans="2:15" ht="17.100000000000001" customHeight="1" x14ac:dyDescent="0.35">
      <c r="B26" s="323" t="s">
        <v>792</v>
      </c>
      <c r="C26" s="324"/>
      <c r="D26" s="325" t="s">
        <v>44</v>
      </c>
      <c r="E26" s="273" t="s">
        <v>791</v>
      </c>
      <c r="F26" s="274"/>
      <c r="G26" s="268"/>
      <c r="H26" s="268"/>
      <c r="I26" s="268"/>
      <c r="J26" s="268"/>
      <c r="K26" s="268"/>
      <c r="L26" s="268"/>
      <c r="M26" s="268"/>
      <c r="N26" s="268"/>
      <c r="O26" s="269"/>
    </row>
    <row r="27" spans="2:15" ht="17.100000000000001" customHeight="1" x14ac:dyDescent="0.35">
      <c r="B27" s="326"/>
      <c r="C27" s="327"/>
      <c r="D27" s="328"/>
      <c r="E27" s="275" t="s">
        <v>788</v>
      </c>
      <c r="F27" s="276"/>
      <c r="G27" s="286"/>
      <c r="H27" s="286"/>
      <c r="I27" s="286"/>
      <c r="J27" s="286"/>
      <c r="K27" s="286"/>
      <c r="L27" s="286"/>
      <c r="M27" s="286"/>
      <c r="N27" s="286"/>
      <c r="O27" s="287"/>
    </row>
    <row r="28" spans="2:15" ht="17.100000000000001" customHeight="1" x14ac:dyDescent="0.35">
      <c r="B28" s="326"/>
      <c r="C28" s="327"/>
      <c r="D28" s="328"/>
      <c r="E28" s="275" t="s">
        <v>787</v>
      </c>
      <c r="F28" s="276"/>
      <c r="G28" s="285"/>
      <c r="H28" s="286"/>
      <c r="I28" s="286"/>
      <c r="J28" s="286"/>
      <c r="K28" s="286"/>
      <c r="L28" s="286"/>
      <c r="M28" s="286"/>
      <c r="N28" s="286"/>
      <c r="O28" s="287"/>
    </row>
    <row r="29" spans="2:15" ht="17.100000000000001" customHeight="1" x14ac:dyDescent="0.35">
      <c r="B29" s="326"/>
      <c r="C29" s="327"/>
      <c r="D29" s="328"/>
      <c r="E29" s="275" t="s">
        <v>789</v>
      </c>
      <c r="F29" s="276"/>
      <c r="G29" s="285"/>
      <c r="H29" s="286"/>
      <c r="I29" s="286"/>
      <c r="J29" s="286"/>
      <c r="K29" s="286"/>
      <c r="L29" s="286"/>
      <c r="M29" s="286"/>
      <c r="N29" s="286"/>
      <c r="O29" s="287"/>
    </row>
    <row r="30" spans="2:15" ht="17.100000000000001" customHeight="1" x14ac:dyDescent="0.35">
      <c r="B30" s="329"/>
      <c r="C30" s="330"/>
      <c r="D30" s="331"/>
      <c r="E30" s="277" t="s">
        <v>790</v>
      </c>
      <c r="F30" s="278"/>
      <c r="G30" s="270"/>
      <c r="H30" s="271"/>
      <c r="I30" s="271"/>
      <c r="J30" s="271"/>
      <c r="K30" s="271"/>
      <c r="L30" s="271"/>
      <c r="M30" s="271"/>
      <c r="N30" s="271"/>
      <c r="O30" s="272"/>
    </row>
    <row r="31" spans="2:15" ht="17.100000000000001" customHeight="1" x14ac:dyDescent="0.35">
      <c r="B31" s="323" t="s">
        <v>793</v>
      </c>
      <c r="C31" s="324"/>
      <c r="D31" s="325" t="s">
        <v>45</v>
      </c>
      <c r="E31" s="263" t="s">
        <v>62</v>
      </c>
      <c r="F31" s="264"/>
      <c r="G31" s="264"/>
      <c r="H31" s="264"/>
      <c r="I31" s="264"/>
      <c r="J31" s="264"/>
      <c r="K31" s="264"/>
      <c r="L31" s="264"/>
      <c r="M31" s="264"/>
      <c r="N31" s="264"/>
      <c r="O31" s="265"/>
    </row>
    <row r="32" spans="2:15" ht="17.100000000000001" customHeight="1" x14ac:dyDescent="0.35">
      <c r="B32" s="326"/>
      <c r="C32" s="327"/>
      <c r="D32" s="328"/>
      <c r="E32" s="273" t="s">
        <v>791</v>
      </c>
      <c r="F32" s="274"/>
      <c r="G32" s="268"/>
      <c r="H32" s="268"/>
      <c r="I32" s="268"/>
      <c r="J32" s="268"/>
      <c r="K32" s="268"/>
      <c r="L32" s="268"/>
      <c r="M32" s="268"/>
      <c r="N32" s="268"/>
      <c r="O32" s="269"/>
    </row>
    <row r="33" spans="2:15" ht="17.100000000000001" customHeight="1" x14ac:dyDescent="0.35">
      <c r="B33" s="326"/>
      <c r="C33" s="327"/>
      <c r="D33" s="328"/>
      <c r="E33" s="275" t="s">
        <v>788</v>
      </c>
      <c r="F33" s="276"/>
      <c r="G33" s="286"/>
      <c r="H33" s="286"/>
      <c r="I33" s="286"/>
      <c r="J33" s="286"/>
      <c r="K33" s="286"/>
      <c r="L33" s="286"/>
      <c r="M33" s="286"/>
      <c r="N33" s="286"/>
      <c r="O33" s="287"/>
    </row>
    <row r="34" spans="2:15" ht="17.100000000000001" customHeight="1" x14ac:dyDescent="0.35">
      <c r="B34" s="326"/>
      <c r="C34" s="327"/>
      <c r="D34" s="328"/>
      <c r="E34" s="275" t="s">
        <v>787</v>
      </c>
      <c r="F34" s="276"/>
      <c r="G34" s="285"/>
      <c r="H34" s="286"/>
      <c r="I34" s="286"/>
      <c r="J34" s="286"/>
      <c r="K34" s="286"/>
      <c r="L34" s="286"/>
      <c r="M34" s="286"/>
      <c r="N34" s="286"/>
      <c r="O34" s="287"/>
    </row>
    <row r="35" spans="2:15" ht="17.100000000000001" customHeight="1" x14ac:dyDescent="0.35">
      <c r="B35" s="326"/>
      <c r="C35" s="327"/>
      <c r="D35" s="328"/>
      <c r="E35" s="275" t="s">
        <v>789</v>
      </c>
      <c r="F35" s="276"/>
      <c r="G35" s="285"/>
      <c r="H35" s="286"/>
      <c r="I35" s="286"/>
      <c r="J35" s="286"/>
      <c r="K35" s="286"/>
      <c r="L35" s="286"/>
      <c r="M35" s="286"/>
      <c r="N35" s="286"/>
      <c r="O35" s="287"/>
    </row>
    <row r="36" spans="2:15" ht="17.100000000000001" customHeight="1" x14ac:dyDescent="0.35">
      <c r="B36" s="329"/>
      <c r="C36" s="330"/>
      <c r="D36" s="331"/>
      <c r="E36" s="277" t="s">
        <v>790</v>
      </c>
      <c r="F36" s="278"/>
      <c r="G36" s="271"/>
      <c r="H36" s="271"/>
      <c r="I36" s="271"/>
      <c r="J36" s="271"/>
      <c r="K36" s="271"/>
      <c r="L36" s="271"/>
      <c r="M36" s="271"/>
      <c r="N36" s="271"/>
      <c r="O36" s="272"/>
    </row>
    <row r="37" spans="2:15" ht="17.100000000000001" customHeight="1" x14ac:dyDescent="0.35">
      <c r="B37" s="320" t="s">
        <v>76</v>
      </c>
      <c r="C37" s="321"/>
      <c r="D37" s="321"/>
      <c r="E37" s="321"/>
      <c r="F37" s="322"/>
      <c r="G37" s="266"/>
      <c r="H37" s="266"/>
      <c r="I37" s="266"/>
      <c r="J37" s="266"/>
      <c r="K37" s="266"/>
      <c r="L37" s="266"/>
      <c r="M37" s="266"/>
      <c r="N37" s="266"/>
      <c r="O37" s="267"/>
    </row>
    <row r="38" spans="2:15" ht="17.100000000000001" customHeight="1" x14ac:dyDescent="0.35">
      <c r="B38" s="320" t="s">
        <v>46</v>
      </c>
      <c r="C38" s="321"/>
      <c r="D38" s="321"/>
      <c r="E38" s="321"/>
      <c r="F38" s="322"/>
      <c r="G38" s="319"/>
      <c r="H38" s="266"/>
      <c r="I38" s="266"/>
      <c r="J38" s="266"/>
      <c r="K38" s="266"/>
      <c r="L38" s="266"/>
      <c r="M38" s="266"/>
      <c r="N38" s="266"/>
      <c r="O38" s="267"/>
    </row>
    <row r="39" spans="2:15" ht="10.5" customHeight="1" x14ac:dyDescent="0.35"/>
    <row r="40" spans="2:15" ht="27" customHeight="1" x14ac:dyDescent="0.35">
      <c r="B40" s="29" t="s">
        <v>58</v>
      </c>
      <c r="C40" s="261" t="s">
        <v>805</v>
      </c>
      <c r="D40" s="261"/>
      <c r="E40" s="261"/>
      <c r="F40" s="261"/>
      <c r="G40" s="261"/>
      <c r="H40" s="261"/>
      <c r="I40" s="261"/>
      <c r="J40" s="261"/>
      <c r="K40" s="261"/>
      <c r="L40" s="261"/>
      <c r="M40" s="261"/>
      <c r="N40" s="261"/>
      <c r="O40" s="27"/>
    </row>
    <row r="41" spans="2:15" ht="13.5" customHeight="1" x14ac:dyDescent="0.35">
      <c r="B41" s="28"/>
      <c r="C41" s="29" t="s">
        <v>53</v>
      </c>
      <c r="D41" s="29"/>
      <c r="E41" s="29"/>
      <c r="F41" s="29"/>
      <c r="G41" s="29"/>
      <c r="H41" s="28"/>
      <c r="I41" s="28"/>
      <c r="J41" s="28"/>
      <c r="K41" s="28"/>
      <c r="L41" s="28"/>
      <c r="M41" s="28"/>
      <c r="N41" s="28"/>
    </row>
    <row r="42" spans="2:15" ht="13.5" customHeight="1" x14ac:dyDescent="0.35">
      <c r="B42" s="28"/>
      <c r="C42" s="29" t="s">
        <v>54</v>
      </c>
      <c r="D42" s="29"/>
      <c r="E42" s="29"/>
      <c r="F42" s="29"/>
      <c r="G42" s="29"/>
      <c r="H42" s="28"/>
      <c r="I42" s="28"/>
      <c r="J42" s="28"/>
      <c r="K42" s="28"/>
      <c r="L42" s="28"/>
      <c r="M42" s="28"/>
      <c r="N42" s="28"/>
    </row>
    <row r="43" spans="2:15" ht="36" customHeight="1" x14ac:dyDescent="0.35">
      <c r="B43" s="28"/>
      <c r="C43" s="29" t="s">
        <v>33</v>
      </c>
      <c r="D43" s="261" t="s">
        <v>57</v>
      </c>
      <c r="E43" s="261"/>
      <c r="F43" s="261"/>
      <c r="G43" s="261"/>
      <c r="H43" s="261"/>
      <c r="I43" s="261"/>
      <c r="J43" s="261"/>
      <c r="K43" s="261"/>
      <c r="L43" s="261"/>
      <c r="M43" s="261"/>
      <c r="N43" s="261"/>
    </row>
    <row r="44" spans="2:15" ht="13.5" customHeight="1" x14ac:dyDescent="0.35">
      <c r="B44" s="28"/>
      <c r="C44" s="29"/>
      <c r="D44" s="29" t="s">
        <v>55</v>
      </c>
      <c r="E44" s="29"/>
      <c r="F44" s="29"/>
      <c r="G44" s="29"/>
      <c r="H44" s="28"/>
      <c r="I44" s="28"/>
      <c r="J44" s="28"/>
      <c r="K44" s="28"/>
      <c r="L44" s="28"/>
      <c r="M44" s="28"/>
      <c r="N44" s="28"/>
    </row>
    <row r="45" spans="2:15" ht="13.5" customHeight="1" x14ac:dyDescent="0.35">
      <c r="B45" s="28"/>
      <c r="C45" s="29" t="s">
        <v>56</v>
      </c>
      <c r="D45" s="29"/>
      <c r="E45" s="29"/>
      <c r="F45" s="29"/>
      <c r="G45" s="29"/>
      <c r="H45" s="28"/>
      <c r="I45" s="28"/>
      <c r="J45" s="28"/>
      <c r="K45" s="28"/>
      <c r="L45" s="28"/>
      <c r="M45" s="28"/>
      <c r="N45" s="28"/>
    </row>
    <row r="46" spans="2:15" ht="17.100000000000001" customHeight="1" x14ac:dyDescent="0.35">
      <c r="B46" s="28"/>
      <c r="C46" s="29"/>
      <c r="D46" s="29"/>
      <c r="E46" s="29"/>
      <c r="F46" s="29"/>
      <c r="G46" s="29"/>
      <c r="H46" s="28"/>
      <c r="I46" s="28"/>
      <c r="J46" s="28"/>
      <c r="K46" s="28"/>
      <c r="L46" s="28"/>
      <c r="M46" s="28"/>
      <c r="N46" s="28"/>
    </row>
  </sheetData>
  <sheetProtection algorithmName="SHA-512" hashValue="ciVDKxnBxnzbyH5lwwI/N9tC3JFlvnAgts3/JfKOhtDMoRH3uAjeJjnq3R+5B6zZs3RqYmj58rT8gkIWe17cQg==" saltValue="/H52EgHfCs2rMZ+ljg4BSA==" spinCount="100000" sheet="1" selectLockedCells="1"/>
  <mergeCells count="45">
    <mergeCell ref="G29:O29"/>
    <mergeCell ref="G34:O34"/>
    <mergeCell ref="G35:O35"/>
    <mergeCell ref="G38:O38"/>
    <mergeCell ref="B37:F37"/>
    <mergeCell ref="B38:F38"/>
    <mergeCell ref="B26:D30"/>
    <mergeCell ref="B31:D36"/>
    <mergeCell ref="E33:F33"/>
    <mergeCell ref="E34:F34"/>
    <mergeCell ref="E36:F36"/>
    <mergeCell ref="E27:F27"/>
    <mergeCell ref="G27:O27"/>
    <mergeCell ref="E35:F35"/>
    <mergeCell ref="G32:O32"/>
    <mergeCell ref="G33:O33"/>
    <mergeCell ref="L1:M1"/>
    <mergeCell ref="B7:O7"/>
    <mergeCell ref="B8:O8"/>
    <mergeCell ref="B24:F24"/>
    <mergeCell ref="G18:O18"/>
    <mergeCell ref="G19:O19"/>
    <mergeCell ref="G20:O20"/>
    <mergeCell ref="G24:O24"/>
    <mergeCell ref="I1:J1"/>
    <mergeCell ref="B17:F18"/>
    <mergeCell ref="B19:F20"/>
    <mergeCell ref="B21:F21"/>
    <mergeCell ref="G21:H21"/>
    <mergeCell ref="D43:N43"/>
    <mergeCell ref="B23:O23"/>
    <mergeCell ref="C40:N40"/>
    <mergeCell ref="E31:O31"/>
    <mergeCell ref="G37:O37"/>
    <mergeCell ref="G26:O26"/>
    <mergeCell ref="G30:O30"/>
    <mergeCell ref="E32:F32"/>
    <mergeCell ref="E26:F26"/>
    <mergeCell ref="E28:F28"/>
    <mergeCell ref="E30:F30"/>
    <mergeCell ref="E29:F29"/>
    <mergeCell ref="B25:F25"/>
    <mergeCell ref="G25:O25"/>
    <mergeCell ref="G36:O36"/>
    <mergeCell ref="G28:O28"/>
  </mergeCells>
  <phoneticPr fontId="12"/>
  <conditionalFormatting sqref="G18:O18 J3 L3 N3 G24:O30 G32:O38">
    <cfRule type="cellIs" dxfId="12" priority="3" operator="equal">
      <formula>""</formula>
    </cfRule>
  </conditionalFormatting>
  <conditionalFormatting sqref="G21 I21:O21">
    <cfRule type="cellIs" dxfId="11" priority="2" operator="equal">
      <formula>"交付決定日～令和　年　月　日"</formula>
    </cfRule>
  </conditionalFormatting>
  <conditionalFormatting sqref="I21 K21 M21">
    <cfRule type="cellIs" dxfId="10" priority="1" operator="equal">
      <formula>""</formula>
    </cfRule>
  </conditionalFormatting>
  <pageMargins left="0.5" right="0.32" top="0.38" bottom="0.28000000000000003" header="0.3" footer="0.35"/>
  <pageSetup paperSize="9" orientation="portrait" horizontalDpi="1200" verticalDpi="1200" r:id="rId1"/>
  <extLst>
    <ext xmlns:x14="http://schemas.microsoft.com/office/spreadsheetml/2009/9/main" uri="{CCE6A557-97BC-4b89-ADB6-D9C93CAAB3DF}">
      <x14:dataValidations xmlns:xm="http://schemas.microsoft.com/office/excel/2006/main" count="6">
        <x14:dataValidation type="list" allowBlank="1" showInputMessage="1" showErrorMessage="1" xr:uid="{4F68AA81-9EAB-4B3B-AA56-6C0C692C4E06}">
          <x14:formula1>
            <xm:f>list!$AA$2:$AA$15</xm:f>
          </x14:formula1>
          <xm:sqref>I1:J1</xm:sqref>
        </x14:dataValidation>
        <x14:dataValidation type="list" allowBlank="1" showInputMessage="1" showErrorMessage="1" xr:uid="{66080061-2C1D-4DFC-B00C-78168F913355}">
          <x14:formula1>
            <xm:f>list!$AD$2:$AD$51</xm:f>
          </x14:formula1>
          <xm:sqref>O1</xm:sqref>
        </x14:dataValidation>
        <x14:dataValidation type="list" allowBlank="1" showInputMessage="1" showErrorMessage="1" xr:uid="{AB6A85DA-BC5E-45E1-BB26-D1839DC6CE2C}">
          <x14:formula1>
            <xm:f>list!$AB$2</xm:f>
          </x14:formula1>
          <xm:sqref>L1:M1</xm:sqref>
        </x14:dataValidation>
        <x14:dataValidation type="list" allowBlank="1" showInputMessage="1" showErrorMessage="1" xr:uid="{7B4D0FED-9FBB-4D0E-8A06-4D5E7450D1BC}">
          <x14:formula1>
            <xm:f>list!$A$5:$A$7</xm:f>
          </x14:formula1>
          <xm:sqref>B8</xm:sqref>
        </x14:dataValidation>
        <x14:dataValidation type="list" allowBlank="1" showInputMessage="1" showErrorMessage="1" xr:uid="{E310686E-F45A-448E-A92F-3832E8ABC1C5}">
          <x14:formula1>
            <xm:f>list!$F$18:$F$29</xm:f>
          </x14:formula1>
          <xm:sqref>I21 K21 J3 L3</xm:sqref>
        </x14:dataValidation>
        <x14:dataValidation type="list" allowBlank="1" showInputMessage="1" showErrorMessage="1" xr:uid="{E077C4A0-2A6A-4425-8F56-38DD0A7F7DE9}">
          <x14:formula1>
            <xm:f>list!$G$18:$G$48</xm:f>
          </x14:formula1>
          <xm:sqref>M21 N3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CDC73-3C32-4A4C-892F-042C1160D9CD}">
  <sheetPr>
    <tabColor theme="9"/>
  </sheetPr>
  <dimension ref="A1:M99"/>
  <sheetViews>
    <sheetView showGridLines="0" zoomScaleNormal="100" workbookViewId="0">
      <selection activeCell="F6" sqref="F6:M6"/>
    </sheetView>
  </sheetViews>
  <sheetFormatPr defaultColWidth="8.7109375" defaultRowHeight="16.5" x14ac:dyDescent="0.35"/>
  <cols>
    <col min="1" max="3" width="2.140625" customWidth="1"/>
    <col min="4" max="4" width="7.5703125" customWidth="1"/>
    <col min="5" max="5" width="11.85546875" customWidth="1"/>
    <col min="6" max="6" width="47.42578125" customWidth="1"/>
    <col min="7" max="7" width="4.85546875" customWidth="1"/>
    <col min="8" max="12" width="3.140625" customWidth="1"/>
    <col min="13" max="13" width="4.85546875" customWidth="1"/>
  </cols>
  <sheetData>
    <row r="1" spans="1:13" x14ac:dyDescent="0.35">
      <c r="A1" t="s">
        <v>743</v>
      </c>
    </row>
    <row r="2" spans="1:13" x14ac:dyDescent="0.35">
      <c r="D2" s="364" t="str">
        <f>list!A2</f>
        <v>令和4年度二酸化炭素排出抑制対策事業費等補助金（ナッジ手法の社会実装促進事業）</v>
      </c>
      <c r="E2" s="364"/>
      <c r="F2" s="364"/>
      <c r="G2" s="364"/>
      <c r="H2" s="364"/>
      <c r="I2" s="364"/>
      <c r="J2" s="364"/>
      <c r="K2" s="26"/>
      <c r="L2" s="26"/>
      <c r="M2" s="26"/>
    </row>
    <row r="3" spans="1:13" ht="24" x14ac:dyDescent="0.35">
      <c r="D3" s="366" t="s">
        <v>672</v>
      </c>
      <c r="E3" s="366"/>
      <c r="F3" s="366"/>
      <c r="G3" s="366"/>
      <c r="H3" s="366"/>
      <c r="I3" s="366"/>
      <c r="J3" s="366"/>
    </row>
    <row r="4" spans="1:13" ht="17.25" thickBot="1" x14ac:dyDescent="0.4"/>
    <row r="5" spans="1:13" ht="36.75" customHeight="1" thickBot="1" x14ac:dyDescent="0.4">
      <c r="B5" s="389" t="s">
        <v>795</v>
      </c>
      <c r="C5" s="390"/>
      <c r="D5" s="390"/>
      <c r="E5" s="391"/>
      <c r="F5" s="392" t="str">
        <f>IF(様式第１!G18="","",様式第１!G18)</f>
        <v/>
      </c>
      <c r="G5" s="393"/>
      <c r="H5" s="393"/>
      <c r="I5" s="393"/>
      <c r="J5" s="393"/>
      <c r="K5" s="393"/>
      <c r="L5" s="393"/>
      <c r="M5" s="394"/>
    </row>
    <row r="6" spans="1:13" ht="36.75" customHeight="1" thickBot="1" x14ac:dyDescent="0.4">
      <c r="B6" s="386" t="s">
        <v>796</v>
      </c>
      <c r="C6" s="387"/>
      <c r="D6" s="387"/>
      <c r="E6" s="388"/>
      <c r="F6" s="392"/>
      <c r="G6" s="393"/>
      <c r="H6" s="393"/>
      <c r="I6" s="393"/>
      <c r="J6" s="393"/>
      <c r="K6" s="393"/>
      <c r="L6" s="393"/>
      <c r="M6" s="394"/>
    </row>
    <row r="7" spans="1:13" ht="14.1" customHeight="1" x14ac:dyDescent="0.35">
      <c r="B7" s="367" t="s">
        <v>797</v>
      </c>
      <c r="C7" s="368"/>
      <c r="D7" s="369"/>
      <c r="E7" s="212" t="s">
        <v>787</v>
      </c>
      <c r="F7" s="374" t="str">
        <f>IF(様式第１!G28="","",様式第１!G28)</f>
        <v/>
      </c>
      <c r="G7" s="375"/>
      <c r="H7" s="375"/>
      <c r="I7" s="375"/>
      <c r="J7" s="375"/>
      <c r="K7" s="375"/>
      <c r="L7" s="375"/>
      <c r="M7" s="376"/>
    </row>
    <row r="8" spans="1:13" ht="14.1" customHeight="1" x14ac:dyDescent="0.35">
      <c r="B8" s="370"/>
      <c r="C8" s="327"/>
      <c r="D8" s="328"/>
      <c r="E8" s="213" t="s">
        <v>788</v>
      </c>
      <c r="F8" s="383" t="str">
        <f>IF(様式第１!G27="","",様式第１!G27&amp;"（"&amp;様式第１!G26&amp;"）")</f>
        <v/>
      </c>
      <c r="G8" s="384"/>
      <c r="H8" s="384"/>
      <c r="I8" s="384"/>
      <c r="J8" s="384"/>
      <c r="K8" s="384"/>
      <c r="L8" s="384"/>
      <c r="M8" s="385"/>
    </row>
    <row r="9" spans="1:13" ht="14.1" customHeight="1" thickBot="1" x14ac:dyDescent="0.4">
      <c r="B9" s="371"/>
      <c r="C9" s="372"/>
      <c r="D9" s="373"/>
      <c r="E9" s="214" t="s">
        <v>794</v>
      </c>
      <c r="F9" s="380" t="str">
        <f>IF(様式第１!G29="","",様式第１!G29&amp;"／"&amp;様式第１!G30)</f>
        <v/>
      </c>
      <c r="G9" s="381"/>
      <c r="H9" s="381"/>
      <c r="I9" s="381"/>
      <c r="J9" s="381"/>
      <c r="K9" s="381"/>
      <c r="L9" s="381"/>
      <c r="M9" s="382"/>
    </row>
    <row r="10" spans="1:13" ht="14.1" customHeight="1" x14ac:dyDescent="0.35">
      <c r="B10" s="367" t="s">
        <v>793</v>
      </c>
      <c r="C10" s="368"/>
      <c r="D10" s="369" t="s">
        <v>40</v>
      </c>
      <c r="E10" s="215" t="s">
        <v>787</v>
      </c>
      <c r="F10" s="374" t="str">
        <f>IF(様式第１!G34="","",様式第１!G34)</f>
        <v/>
      </c>
      <c r="G10" s="375"/>
      <c r="H10" s="375"/>
      <c r="I10" s="375"/>
      <c r="J10" s="375"/>
      <c r="K10" s="375"/>
      <c r="L10" s="375"/>
      <c r="M10" s="376"/>
    </row>
    <row r="11" spans="1:13" ht="14.1" customHeight="1" x14ac:dyDescent="0.35">
      <c r="B11" s="370"/>
      <c r="C11" s="327"/>
      <c r="D11" s="328"/>
      <c r="E11" s="213" t="s">
        <v>788</v>
      </c>
      <c r="F11" s="383" t="str">
        <f>IF(様式第１!G33="","",様式第１!G33&amp;"（"&amp;様式第１!G32&amp;"）")</f>
        <v/>
      </c>
      <c r="G11" s="384"/>
      <c r="H11" s="384"/>
      <c r="I11" s="384"/>
      <c r="J11" s="384"/>
      <c r="K11" s="384"/>
      <c r="L11" s="384"/>
      <c r="M11" s="385"/>
    </row>
    <row r="12" spans="1:13" ht="14.1" customHeight="1" thickBot="1" x14ac:dyDescent="0.4">
      <c r="B12" s="371"/>
      <c r="C12" s="372"/>
      <c r="D12" s="373"/>
      <c r="E12" s="214" t="s">
        <v>794</v>
      </c>
      <c r="F12" s="380" t="str">
        <f>IF(様式第１!G35="","",様式第１!G35&amp;"／"&amp;様式第１!G36)</f>
        <v/>
      </c>
      <c r="G12" s="381"/>
      <c r="H12" s="381"/>
      <c r="I12" s="381"/>
      <c r="J12" s="381"/>
      <c r="K12" s="381"/>
      <c r="L12" s="381"/>
      <c r="M12" s="382"/>
    </row>
    <row r="13" spans="1:13" ht="17.45" customHeight="1" x14ac:dyDescent="0.35">
      <c r="B13" s="206"/>
      <c r="C13" s="206"/>
      <c r="D13" s="206"/>
      <c r="E13" s="207"/>
      <c r="F13" s="207"/>
      <c r="G13" s="207"/>
      <c r="H13" s="207"/>
      <c r="I13" s="207"/>
      <c r="J13" s="207"/>
      <c r="K13" s="207"/>
      <c r="L13" s="207"/>
      <c r="M13" s="207"/>
    </row>
    <row r="15" spans="1:13" x14ac:dyDescent="0.35">
      <c r="B15" s="262" t="s">
        <v>64</v>
      </c>
      <c r="C15" s="262"/>
      <c r="D15" s="262"/>
      <c r="E15" s="262"/>
      <c r="F15" s="262"/>
      <c r="G15" s="262"/>
      <c r="H15" s="262"/>
      <c r="I15" s="262"/>
      <c r="J15" s="262"/>
      <c r="K15" s="262"/>
      <c r="L15" s="262"/>
      <c r="M15" s="262"/>
    </row>
    <row r="16" spans="1:13" ht="11.45" customHeight="1" x14ac:dyDescent="0.35">
      <c r="B16" s="377" t="s">
        <v>63</v>
      </c>
      <c r="C16" s="378"/>
      <c r="D16" s="378" t="s">
        <v>42</v>
      </c>
      <c r="E16" s="378"/>
      <c r="F16" s="378"/>
      <c r="G16" s="378"/>
      <c r="H16" s="378"/>
      <c r="I16" s="378"/>
      <c r="J16" s="378"/>
      <c r="K16" s="378"/>
      <c r="L16" s="378"/>
      <c r="M16" s="379"/>
    </row>
    <row r="17" spans="2:13" ht="45.75" customHeight="1" x14ac:dyDescent="0.35">
      <c r="B17" s="344"/>
      <c r="C17" s="345"/>
      <c r="D17" s="345"/>
      <c r="E17" s="345"/>
      <c r="F17" s="345"/>
      <c r="G17" s="345"/>
      <c r="H17" s="345"/>
      <c r="I17" s="345"/>
      <c r="J17" s="345"/>
      <c r="K17" s="345"/>
      <c r="L17" s="345"/>
      <c r="M17" s="346"/>
    </row>
    <row r="18" spans="2:13" x14ac:dyDescent="0.35">
      <c r="B18" s="332"/>
      <c r="C18" s="332"/>
      <c r="D18" s="332"/>
      <c r="E18" s="332"/>
      <c r="F18" s="332"/>
      <c r="G18" s="332"/>
      <c r="H18" s="332"/>
      <c r="I18" s="332"/>
      <c r="J18" s="332"/>
      <c r="K18" s="332"/>
      <c r="L18" s="332"/>
      <c r="M18" s="332"/>
    </row>
    <row r="19" spans="2:13" x14ac:dyDescent="0.35">
      <c r="B19" s="332" t="s">
        <v>816</v>
      </c>
      <c r="C19" s="332"/>
      <c r="D19" s="332"/>
      <c r="E19" s="332"/>
      <c r="F19" s="332"/>
      <c r="G19" s="332"/>
      <c r="H19" s="332"/>
      <c r="I19" s="332"/>
      <c r="J19" s="332"/>
      <c r="K19" s="332"/>
      <c r="L19" s="332"/>
      <c r="M19" s="332"/>
    </row>
    <row r="20" spans="2:13" x14ac:dyDescent="0.35">
      <c r="B20" s="333" t="s">
        <v>829</v>
      </c>
      <c r="C20" s="334"/>
      <c r="D20" s="334"/>
      <c r="E20" s="334"/>
      <c r="F20" s="334"/>
      <c r="G20" s="334"/>
      <c r="H20" s="334"/>
      <c r="I20" s="334"/>
      <c r="J20" s="334"/>
      <c r="K20" s="334"/>
      <c r="L20" s="334"/>
      <c r="M20" s="335"/>
    </row>
    <row r="21" spans="2:13" x14ac:dyDescent="0.35">
      <c r="B21" s="333" t="s">
        <v>828</v>
      </c>
      <c r="C21" s="334"/>
      <c r="D21" s="334"/>
      <c r="E21" s="334"/>
      <c r="F21" s="334"/>
      <c r="G21" s="334"/>
      <c r="H21" s="334"/>
      <c r="I21" s="334"/>
      <c r="J21" s="334"/>
      <c r="K21" s="334"/>
      <c r="L21" s="334"/>
      <c r="M21" s="335"/>
    </row>
    <row r="22" spans="2:13" x14ac:dyDescent="0.35">
      <c r="B22" s="333" t="s">
        <v>828</v>
      </c>
      <c r="C22" s="334"/>
      <c r="D22" s="334"/>
      <c r="E22" s="334"/>
      <c r="F22" s="334"/>
      <c r="G22" s="334"/>
      <c r="H22" s="334"/>
      <c r="I22" s="334"/>
      <c r="J22" s="334"/>
      <c r="K22" s="334"/>
      <c r="L22" s="334"/>
      <c r="M22" s="335"/>
    </row>
    <row r="23" spans="2:13" x14ac:dyDescent="0.35">
      <c r="B23" s="333" t="s">
        <v>828</v>
      </c>
      <c r="C23" s="334"/>
      <c r="D23" s="334"/>
      <c r="E23" s="334"/>
      <c r="F23" s="334"/>
      <c r="G23" s="334"/>
      <c r="H23" s="334"/>
      <c r="I23" s="334"/>
      <c r="J23" s="334"/>
      <c r="K23" s="334"/>
      <c r="L23" s="334"/>
      <c r="M23" s="335"/>
    </row>
    <row r="24" spans="2:13" hidden="1" x14ac:dyDescent="0.35">
      <c r="B24" s="333" t="s">
        <v>828</v>
      </c>
      <c r="C24" s="334"/>
      <c r="D24" s="334"/>
      <c r="E24" s="334"/>
      <c r="F24" s="334"/>
      <c r="G24" s="334"/>
      <c r="H24" s="334"/>
      <c r="I24" s="334"/>
      <c r="J24" s="334"/>
      <c r="K24" s="334"/>
      <c r="L24" s="334"/>
      <c r="M24" s="335"/>
    </row>
    <row r="25" spans="2:13" x14ac:dyDescent="0.35">
      <c r="B25" s="208"/>
      <c r="C25" s="208"/>
      <c r="D25" s="208"/>
      <c r="E25" s="208"/>
      <c r="F25" s="208"/>
      <c r="G25" s="208"/>
      <c r="H25" s="208"/>
      <c r="I25" s="208"/>
      <c r="J25" s="208"/>
      <c r="K25" s="208"/>
      <c r="L25" s="208"/>
      <c r="M25" s="208"/>
    </row>
    <row r="26" spans="2:13" x14ac:dyDescent="0.35">
      <c r="B26" s="336" t="s">
        <v>697</v>
      </c>
      <c r="C26" s="336"/>
      <c r="D26" s="336"/>
      <c r="E26" s="336"/>
      <c r="F26" s="336"/>
      <c r="G26" s="336"/>
      <c r="H26" s="336"/>
      <c r="I26" s="336"/>
      <c r="J26" s="336"/>
      <c r="K26" s="336"/>
      <c r="L26" s="336"/>
      <c r="M26" s="336"/>
    </row>
    <row r="27" spans="2:13" ht="11.1" customHeight="1" x14ac:dyDescent="0.35">
      <c r="B27" s="30" t="s">
        <v>33</v>
      </c>
      <c r="C27" s="339" t="s">
        <v>698</v>
      </c>
      <c r="D27" s="339"/>
      <c r="E27" s="339"/>
      <c r="F27" s="339"/>
      <c r="G27" s="339"/>
      <c r="H27" s="339"/>
      <c r="I27" s="339"/>
      <c r="J27" s="339"/>
      <c r="K27" s="339"/>
      <c r="L27" s="339"/>
      <c r="M27" s="340"/>
    </row>
    <row r="28" spans="2:13" x14ac:dyDescent="0.35">
      <c r="B28" s="341"/>
      <c r="C28" s="342"/>
      <c r="D28" s="342"/>
      <c r="E28" s="342"/>
      <c r="F28" s="342"/>
      <c r="G28" s="342"/>
      <c r="H28" s="342"/>
      <c r="I28" s="342"/>
      <c r="J28" s="342"/>
      <c r="K28" s="342"/>
      <c r="L28" s="342"/>
      <c r="M28" s="343"/>
    </row>
    <row r="29" spans="2:13" x14ac:dyDescent="0.35">
      <c r="B29" s="341"/>
      <c r="C29" s="342"/>
      <c r="D29" s="342"/>
      <c r="E29" s="342"/>
      <c r="F29" s="342"/>
      <c r="G29" s="342"/>
      <c r="H29" s="342"/>
      <c r="I29" s="342"/>
      <c r="J29" s="342"/>
      <c r="K29" s="342"/>
      <c r="L29" s="342"/>
      <c r="M29" s="343"/>
    </row>
    <row r="30" spans="2:13" x14ac:dyDescent="0.35">
      <c r="B30" s="344"/>
      <c r="C30" s="345"/>
      <c r="D30" s="345"/>
      <c r="E30" s="345"/>
      <c r="F30" s="345"/>
      <c r="G30" s="345"/>
      <c r="H30" s="345"/>
      <c r="I30" s="345"/>
      <c r="J30" s="345"/>
      <c r="K30" s="345"/>
      <c r="L30" s="345"/>
      <c r="M30" s="346"/>
    </row>
    <row r="31" spans="2:13" x14ac:dyDescent="0.35">
      <c r="B31" s="365"/>
      <c r="C31" s="365"/>
      <c r="D31" s="365"/>
      <c r="E31" s="365"/>
      <c r="F31" s="365"/>
      <c r="G31" s="365"/>
      <c r="H31" s="365"/>
      <c r="I31" s="365"/>
      <c r="J31" s="365"/>
      <c r="K31" s="365"/>
      <c r="L31" s="365"/>
      <c r="M31" s="365"/>
    </row>
    <row r="32" spans="2:13" x14ac:dyDescent="0.35">
      <c r="B32" s="336" t="s">
        <v>699</v>
      </c>
      <c r="C32" s="336"/>
      <c r="D32" s="336"/>
      <c r="E32" s="336"/>
      <c r="F32" s="336"/>
      <c r="G32" s="336"/>
      <c r="H32" s="336"/>
      <c r="I32" s="336"/>
      <c r="J32" s="336"/>
      <c r="K32" s="336"/>
      <c r="L32" s="336"/>
      <c r="M32" s="336"/>
    </row>
    <row r="33" spans="2:13" ht="11.1" customHeight="1" x14ac:dyDescent="0.35">
      <c r="B33" s="164" t="s">
        <v>33</v>
      </c>
      <c r="C33" s="339" t="s">
        <v>700</v>
      </c>
      <c r="D33" s="339"/>
      <c r="E33" s="339"/>
      <c r="F33" s="339"/>
      <c r="G33" s="339"/>
      <c r="H33" s="339"/>
      <c r="I33" s="339"/>
      <c r="J33" s="339"/>
      <c r="K33" s="339"/>
      <c r="L33" s="339"/>
      <c r="M33" s="340"/>
    </row>
    <row r="34" spans="2:13" ht="11.1" customHeight="1" x14ac:dyDescent="0.35">
      <c r="B34" s="31" t="s">
        <v>33</v>
      </c>
      <c r="C34" s="337" t="s">
        <v>701</v>
      </c>
      <c r="D34" s="337"/>
      <c r="E34" s="337"/>
      <c r="F34" s="337"/>
      <c r="G34" s="337"/>
      <c r="H34" s="337"/>
      <c r="I34" s="337"/>
      <c r="J34" s="337"/>
      <c r="K34" s="337"/>
      <c r="L34" s="337"/>
      <c r="M34" s="338"/>
    </row>
    <row r="35" spans="2:13" ht="11.1" customHeight="1" x14ac:dyDescent="0.35">
      <c r="B35" s="31" t="s">
        <v>33</v>
      </c>
      <c r="C35" s="337" t="s">
        <v>702</v>
      </c>
      <c r="D35" s="337"/>
      <c r="E35" s="337"/>
      <c r="F35" s="337"/>
      <c r="G35" s="337"/>
      <c r="H35" s="337"/>
      <c r="I35" s="337"/>
      <c r="J35" s="337"/>
      <c r="K35" s="337"/>
      <c r="L35" s="337"/>
      <c r="M35" s="338"/>
    </row>
    <row r="36" spans="2:13" x14ac:dyDescent="0.35">
      <c r="B36" s="341"/>
      <c r="C36" s="342"/>
      <c r="D36" s="342"/>
      <c r="E36" s="342"/>
      <c r="F36" s="342"/>
      <c r="G36" s="342"/>
      <c r="H36" s="342"/>
      <c r="I36" s="342"/>
      <c r="J36" s="342"/>
      <c r="K36" s="342"/>
      <c r="L36" s="342"/>
      <c r="M36" s="343"/>
    </row>
    <row r="37" spans="2:13" x14ac:dyDescent="0.35">
      <c r="B37" s="341"/>
      <c r="C37" s="342"/>
      <c r="D37" s="342"/>
      <c r="E37" s="342"/>
      <c r="F37" s="342"/>
      <c r="G37" s="342"/>
      <c r="H37" s="342"/>
      <c r="I37" s="342"/>
      <c r="J37" s="342"/>
      <c r="K37" s="342"/>
      <c r="L37" s="342"/>
      <c r="M37" s="343"/>
    </row>
    <row r="38" spans="2:13" x14ac:dyDescent="0.35">
      <c r="B38" s="344"/>
      <c r="C38" s="345"/>
      <c r="D38" s="345"/>
      <c r="E38" s="345"/>
      <c r="F38" s="345"/>
      <c r="G38" s="345"/>
      <c r="H38" s="345"/>
      <c r="I38" s="345"/>
      <c r="J38" s="345"/>
      <c r="K38" s="345"/>
      <c r="L38" s="345"/>
      <c r="M38" s="346"/>
    </row>
    <row r="40" spans="2:13" x14ac:dyDescent="0.35">
      <c r="B40" s="262" t="s">
        <v>65</v>
      </c>
      <c r="C40" s="262"/>
      <c r="D40" s="262"/>
      <c r="E40" s="262"/>
      <c r="F40" s="262"/>
      <c r="G40" s="262"/>
      <c r="H40" s="262"/>
      <c r="I40" s="262"/>
      <c r="J40" s="262"/>
      <c r="K40" s="262"/>
      <c r="L40" s="262"/>
      <c r="M40" s="262"/>
    </row>
    <row r="41" spans="2:13" ht="11.1" customHeight="1" x14ac:dyDescent="0.35">
      <c r="B41" s="159" t="s">
        <v>33</v>
      </c>
      <c r="C41" s="339" t="s">
        <v>703</v>
      </c>
      <c r="D41" s="339"/>
      <c r="E41" s="339"/>
      <c r="F41" s="339"/>
      <c r="G41" s="339"/>
      <c r="H41" s="339"/>
      <c r="I41" s="339"/>
      <c r="J41" s="339"/>
      <c r="K41" s="339"/>
      <c r="L41" s="339"/>
      <c r="M41" s="340"/>
    </row>
    <row r="42" spans="2:13" x14ac:dyDescent="0.35">
      <c r="B42" s="341"/>
      <c r="C42" s="342"/>
      <c r="D42" s="342"/>
      <c r="E42" s="342"/>
      <c r="F42" s="342"/>
      <c r="G42" s="342"/>
      <c r="H42" s="342"/>
      <c r="I42" s="342"/>
      <c r="J42" s="342"/>
      <c r="K42" s="342"/>
      <c r="L42" s="342"/>
      <c r="M42" s="343"/>
    </row>
    <row r="43" spans="2:13" x14ac:dyDescent="0.35">
      <c r="B43" s="341"/>
      <c r="C43" s="342"/>
      <c r="D43" s="342"/>
      <c r="E43" s="342"/>
      <c r="F43" s="342"/>
      <c r="G43" s="342"/>
      <c r="H43" s="342"/>
      <c r="I43" s="342"/>
      <c r="J43" s="342"/>
      <c r="K43" s="342"/>
      <c r="L43" s="342"/>
      <c r="M43" s="343"/>
    </row>
    <row r="44" spans="2:13" x14ac:dyDescent="0.35">
      <c r="B44" s="344"/>
      <c r="C44" s="345"/>
      <c r="D44" s="345"/>
      <c r="E44" s="345"/>
      <c r="F44" s="345"/>
      <c r="G44" s="345"/>
      <c r="H44" s="345"/>
      <c r="I44" s="345"/>
      <c r="J44" s="345"/>
      <c r="K44" s="345"/>
      <c r="L44" s="345"/>
      <c r="M44" s="346"/>
    </row>
    <row r="46" spans="2:13" x14ac:dyDescent="0.35">
      <c r="B46" t="s">
        <v>704</v>
      </c>
    </row>
    <row r="47" spans="2:13" ht="11.1" customHeight="1" x14ac:dyDescent="0.35">
      <c r="B47" s="159" t="s">
        <v>33</v>
      </c>
      <c r="C47" s="339" t="s">
        <v>705</v>
      </c>
      <c r="D47" s="339"/>
      <c r="E47" s="339"/>
      <c r="F47" s="339"/>
      <c r="G47" s="339"/>
      <c r="H47" s="339"/>
      <c r="I47" s="339"/>
      <c r="J47" s="339"/>
      <c r="K47" s="339"/>
      <c r="L47" s="339"/>
      <c r="M47" s="340"/>
    </row>
    <row r="48" spans="2:13" ht="11.1" customHeight="1" x14ac:dyDescent="0.35">
      <c r="B48" s="161" t="s">
        <v>33</v>
      </c>
      <c r="C48" s="337" t="s">
        <v>818</v>
      </c>
      <c r="D48" s="337"/>
      <c r="E48" s="337"/>
      <c r="F48" s="337"/>
      <c r="G48" s="337"/>
      <c r="H48" s="337"/>
      <c r="I48" s="337"/>
      <c r="J48" s="337"/>
      <c r="K48" s="337"/>
      <c r="L48" s="337"/>
      <c r="M48" s="338"/>
    </row>
    <row r="49" spans="2:13" ht="11.1" customHeight="1" x14ac:dyDescent="0.35">
      <c r="B49" s="161" t="s">
        <v>33</v>
      </c>
      <c r="C49" s="337" t="s">
        <v>706</v>
      </c>
      <c r="D49" s="337"/>
      <c r="E49" s="337"/>
      <c r="F49" s="337"/>
      <c r="G49" s="337"/>
      <c r="H49" s="337"/>
      <c r="I49" s="337"/>
      <c r="J49" s="337"/>
      <c r="K49" s="337"/>
      <c r="L49" s="337"/>
      <c r="M49" s="338"/>
    </row>
    <row r="50" spans="2:13" x14ac:dyDescent="0.35">
      <c r="B50" s="341"/>
      <c r="C50" s="342"/>
      <c r="D50" s="342"/>
      <c r="E50" s="342"/>
      <c r="F50" s="342"/>
      <c r="G50" s="342"/>
      <c r="H50" s="342"/>
      <c r="I50" s="342"/>
      <c r="J50" s="342"/>
      <c r="K50" s="342"/>
      <c r="L50" s="342"/>
      <c r="M50" s="343"/>
    </row>
    <row r="51" spans="2:13" x14ac:dyDescent="0.35">
      <c r="B51" s="341"/>
      <c r="C51" s="342"/>
      <c r="D51" s="342"/>
      <c r="E51" s="342"/>
      <c r="F51" s="342"/>
      <c r="G51" s="342"/>
      <c r="H51" s="342"/>
      <c r="I51" s="342"/>
      <c r="J51" s="342"/>
      <c r="K51" s="342"/>
      <c r="L51" s="342"/>
      <c r="M51" s="343"/>
    </row>
    <row r="52" spans="2:13" x14ac:dyDescent="0.35">
      <c r="B52" s="344"/>
      <c r="C52" s="345"/>
      <c r="D52" s="345"/>
      <c r="E52" s="345"/>
      <c r="F52" s="345"/>
      <c r="G52" s="345"/>
      <c r="H52" s="345"/>
      <c r="I52" s="345"/>
      <c r="J52" s="345"/>
      <c r="K52" s="345"/>
      <c r="L52" s="345"/>
      <c r="M52" s="346"/>
    </row>
    <row r="54" spans="2:13" x14ac:dyDescent="0.35">
      <c r="B54" t="s">
        <v>66</v>
      </c>
    </row>
    <row r="55" spans="2:13" ht="11.1" customHeight="1" x14ac:dyDescent="0.35">
      <c r="B55" s="159" t="s">
        <v>33</v>
      </c>
      <c r="C55" s="339" t="s">
        <v>707</v>
      </c>
      <c r="D55" s="339"/>
      <c r="E55" s="339"/>
      <c r="F55" s="339"/>
      <c r="G55" s="339"/>
      <c r="H55" s="339"/>
      <c r="I55" s="339"/>
      <c r="J55" s="339"/>
      <c r="K55" s="339"/>
      <c r="L55" s="339"/>
      <c r="M55" s="340"/>
    </row>
    <row r="56" spans="2:13" ht="11.1" customHeight="1" x14ac:dyDescent="0.35">
      <c r="B56" s="161" t="s">
        <v>33</v>
      </c>
      <c r="C56" s="337" t="s">
        <v>708</v>
      </c>
      <c r="D56" s="337"/>
      <c r="E56" s="337"/>
      <c r="F56" s="337"/>
      <c r="G56" s="337"/>
      <c r="H56" s="337"/>
      <c r="I56" s="337"/>
      <c r="J56" s="337"/>
      <c r="K56" s="337"/>
      <c r="L56" s="337"/>
      <c r="M56" s="338"/>
    </row>
    <row r="57" spans="2:13" ht="11.1" customHeight="1" x14ac:dyDescent="0.35">
      <c r="B57" s="161"/>
      <c r="C57" s="337" t="s">
        <v>819</v>
      </c>
      <c r="D57" s="337"/>
      <c r="E57" s="337"/>
      <c r="F57" s="337"/>
      <c r="G57" s="337"/>
      <c r="H57" s="337"/>
      <c r="I57" s="337"/>
      <c r="J57" s="337"/>
      <c r="K57" s="337"/>
      <c r="L57" s="337"/>
      <c r="M57" s="338"/>
    </row>
    <row r="58" spans="2:13" ht="11.1" customHeight="1" x14ac:dyDescent="0.35">
      <c r="B58" s="161" t="s">
        <v>33</v>
      </c>
      <c r="C58" s="337" t="s">
        <v>709</v>
      </c>
      <c r="D58" s="337"/>
      <c r="E58" s="337"/>
      <c r="F58" s="337"/>
      <c r="G58" s="337"/>
      <c r="H58" s="337"/>
      <c r="I58" s="337"/>
      <c r="J58" s="337"/>
      <c r="K58" s="337"/>
      <c r="L58" s="337"/>
      <c r="M58" s="338"/>
    </row>
    <row r="59" spans="2:13" x14ac:dyDescent="0.35">
      <c r="B59" s="341"/>
      <c r="C59" s="342"/>
      <c r="D59" s="342"/>
      <c r="E59" s="342"/>
      <c r="F59" s="342"/>
      <c r="G59" s="342"/>
      <c r="H59" s="342"/>
      <c r="I59" s="342"/>
      <c r="J59" s="342"/>
      <c r="K59" s="342"/>
      <c r="L59" s="342"/>
      <c r="M59" s="343"/>
    </row>
    <row r="60" spans="2:13" x14ac:dyDescent="0.35">
      <c r="B60" s="341"/>
      <c r="C60" s="342"/>
      <c r="D60" s="342"/>
      <c r="E60" s="342"/>
      <c r="F60" s="342"/>
      <c r="G60" s="342"/>
      <c r="H60" s="342"/>
      <c r="I60" s="342"/>
      <c r="J60" s="342"/>
      <c r="K60" s="342"/>
      <c r="L60" s="342"/>
      <c r="M60" s="343"/>
    </row>
    <row r="61" spans="2:13" x14ac:dyDescent="0.35">
      <c r="B61" s="344"/>
      <c r="C61" s="345"/>
      <c r="D61" s="345"/>
      <c r="E61" s="345"/>
      <c r="F61" s="345"/>
      <c r="G61" s="345"/>
      <c r="H61" s="345"/>
      <c r="I61" s="345"/>
      <c r="J61" s="345"/>
      <c r="K61" s="345"/>
      <c r="L61" s="345"/>
      <c r="M61" s="346"/>
    </row>
    <row r="63" spans="2:13" x14ac:dyDescent="0.35">
      <c r="B63" t="s">
        <v>710</v>
      </c>
    </row>
    <row r="64" spans="2:13" ht="11.1" customHeight="1" x14ac:dyDescent="0.35">
      <c r="B64" s="159" t="s">
        <v>33</v>
      </c>
      <c r="C64" s="339" t="s">
        <v>711</v>
      </c>
      <c r="D64" s="339"/>
      <c r="E64" s="339"/>
      <c r="F64" s="339"/>
      <c r="G64" s="339"/>
      <c r="H64" s="339"/>
      <c r="I64" s="339"/>
      <c r="J64" s="339"/>
      <c r="K64" s="339"/>
      <c r="L64" s="339"/>
      <c r="M64" s="340"/>
    </row>
    <row r="65" spans="2:13" x14ac:dyDescent="0.35">
      <c r="B65" s="341"/>
      <c r="C65" s="342"/>
      <c r="D65" s="342"/>
      <c r="E65" s="342"/>
      <c r="F65" s="342"/>
      <c r="G65" s="342"/>
      <c r="H65" s="342"/>
      <c r="I65" s="342"/>
      <c r="J65" s="342"/>
      <c r="K65" s="342"/>
      <c r="L65" s="342"/>
      <c r="M65" s="343"/>
    </row>
    <row r="66" spans="2:13" x14ac:dyDescent="0.35">
      <c r="B66" s="344"/>
      <c r="C66" s="345"/>
      <c r="D66" s="345"/>
      <c r="E66" s="345"/>
      <c r="F66" s="345"/>
      <c r="G66" s="345"/>
      <c r="H66" s="345"/>
      <c r="I66" s="345"/>
      <c r="J66" s="345"/>
      <c r="K66" s="345"/>
      <c r="L66" s="345"/>
      <c r="M66" s="346"/>
    </row>
    <row r="68" spans="2:13" x14ac:dyDescent="0.35">
      <c r="B68" t="s">
        <v>67</v>
      </c>
    </row>
    <row r="69" spans="2:13" ht="11.1" customHeight="1" x14ac:dyDescent="0.35">
      <c r="B69" s="159" t="s">
        <v>33</v>
      </c>
      <c r="C69" s="339" t="s">
        <v>712</v>
      </c>
      <c r="D69" s="339"/>
      <c r="E69" s="339"/>
      <c r="F69" s="339"/>
      <c r="G69" s="339"/>
      <c r="H69" s="339"/>
      <c r="I69" s="339"/>
      <c r="J69" s="339"/>
      <c r="K69" s="339"/>
      <c r="L69" s="339"/>
      <c r="M69" s="340"/>
    </row>
    <row r="70" spans="2:13" ht="11.1" customHeight="1" x14ac:dyDescent="0.35">
      <c r="B70" s="161" t="s">
        <v>33</v>
      </c>
      <c r="C70" s="347" t="s">
        <v>804</v>
      </c>
      <c r="D70" s="347"/>
      <c r="E70" s="347"/>
      <c r="F70" s="347"/>
      <c r="G70" s="347"/>
      <c r="H70" s="347"/>
      <c r="I70" s="347"/>
      <c r="J70" s="347"/>
      <c r="K70" s="347"/>
      <c r="L70" s="347"/>
      <c r="M70" s="348"/>
    </row>
    <row r="71" spans="2:13" ht="11.1" customHeight="1" x14ac:dyDescent="0.35">
      <c r="B71" s="161" t="s">
        <v>33</v>
      </c>
      <c r="C71" s="353" t="s">
        <v>713</v>
      </c>
      <c r="D71" s="353"/>
      <c r="E71" s="353"/>
      <c r="F71" s="353"/>
      <c r="G71" s="353"/>
      <c r="H71" s="353"/>
      <c r="I71" s="353"/>
      <c r="J71" s="353"/>
      <c r="K71" s="353"/>
      <c r="L71" s="353"/>
      <c r="M71" s="354"/>
    </row>
    <row r="72" spans="2:13" ht="11.1" customHeight="1" x14ac:dyDescent="0.35">
      <c r="B72" s="161"/>
      <c r="C72" s="353" t="s">
        <v>714</v>
      </c>
      <c r="D72" s="353"/>
      <c r="E72" s="353"/>
      <c r="F72" s="353"/>
      <c r="G72" s="353"/>
      <c r="H72" s="353"/>
      <c r="I72" s="353"/>
      <c r="J72" s="353"/>
      <c r="K72" s="353"/>
      <c r="L72" s="353"/>
      <c r="M72" s="354"/>
    </row>
    <row r="73" spans="2:13" ht="11.1" customHeight="1" x14ac:dyDescent="0.35">
      <c r="B73" s="161"/>
      <c r="C73" s="353" t="str">
        <f>"の実施体制に含まれる場合には、その役割や実施内容等とともに具体的に記載する"&amp;IF(様式第１!B8=list!A5,"（加点要素）。","。")</f>
        <v>の実施体制に含まれる場合には、その役割や実施内容等とともに具体的に記載する（加点要素）。</v>
      </c>
      <c r="D73" s="353"/>
      <c r="E73" s="353"/>
      <c r="F73" s="353"/>
      <c r="G73" s="353"/>
      <c r="H73" s="353"/>
      <c r="I73" s="353"/>
      <c r="J73" s="353"/>
      <c r="K73" s="353"/>
      <c r="L73" s="353"/>
      <c r="M73" s="354"/>
    </row>
    <row r="74" spans="2:13" x14ac:dyDescent="0.35">
      <c r="B74" s="341"/>
      <c r="C74" s="342"/>
      <c r="D74" s="342"/>
      <c r="E74" s="342"/>
      <c r="F74" s="342"/>
      <c r="G74" s="342"/>
      <c r="H74" s="342"/>
      <c r="I74" s="342"/>
      <c r="J74" s="342"/>
      <c r="K74" s="342"/>
      <c r="L74" s="342"/>
      <c r="M74" s="343"/>
    </row>
    <row r="75" spans="2:13" x14ac:dyDescent="0.35">
      <c r="B75" s="341"/>
      <c r="C75" s="342"/>
      <c r="D75" s="342"/>
      <c r="E75" s="342"/>
      <c r="F75" s="342"/>
      <c r="G75" s="342"/>
      <c r="H75" s="342"/>
      <c r="I75" s="342"/>
      <c r="J75" s="342"/>
      <c r="K75" s="342"/>
      <c r="L75" s="342"/>
      <c r="M75" s="343"/>
    </row>
    <row r="76" spans="2:13" x14ac:dyDescent="0.35">
      <c r="B76" s="344"/>
      <c r="C76" s="345"/>
      <c r="D76" s="345"/>
      <c r="E76" s="345"/>
      <c r="F76" s="345"/>
      <c r="G76" s="345"/>
      <c r="H76" s="345"/>
      <c r="I76" s="345"/>
      <c r="J76" s="345"/>
      <c r="K76" s="345"/>
      <c r="L76" s="345"/>
      <c r="M76" s="346"/>
    </row>
    <row r="77" spans="2:13" x14ac:dyDescent="0.35">
      <c r="B77" s="29"/>
      <c r="C77" s="29"/>
    </row>
    <row r="78" spans="2:13" x14ac:dyDescent="0.35">
      <c r="B78" t="s">
        <v>68</v>
      </c>
    </row>
    <row r="79" spans="2:13" ht="11.1" customHeight="1" x14ac:dyDescent="0.35">
      <c r="B79" s="159" t="s">
        <v>33</v>
      </c>
      <c r="C79" s="339" t="s">
        <v>69</v>
      </c>
      <c r="D79" s="339"/>
      <c r="E79" s="339"/>
      <c r="F79" s="339"/>
      <c r="G79" s="339"/>
      <c r="H79" s="339"/>
      <c r="I79" s="339"/>
      <c r="J79" s="339"/>
      <c r="K79" s="339"/>
      <c r="L79" s="339"/>
      <c r="M79" s="340"/>
    </row>
    <row r="80" spans="2:13" ht="11.1" customHeight="1" x14ac:dyDescent="0.35">
      <c r="B80" s="161" t="s">
        <v>33</v>
      </c>
      <c r="C80" s="29" t="s">
        <v>715</v>
      </c>
      <c r="D80" s="29"/>
      <c r="E80" s="29"/>
      <c r="F80" s="29"/>
      <c r="G80" s="29"/>
      <c r="H80" s="29"/>
      <c r="I80" s="29"/>
      <c r="J80" s="29"/>
      <c r="K80" s="29"/>
      <c r="L80" s="29"/>
      <c r="M80" s="160"/>
    </row>
    <row r="81" spans="2:13" ht="11.1" customHeight="1" x14ac:dyDescent="0.35">
      <c r="B81" s="161"/>
      <c r="C81" s="29" t="s">
        <v>716</v>
      </c>
      <c r="D81" s="29"/>
      <c r="E81" s="29"/>
      <c r="F81" s="29"/>
      <c r="G81" s="29"/>
      <c r="H81" s="29"/>
      <c r="I81" s="29"/>
      <c r="J81" s="29"/>
      <c r="K81" s="29"/>
      <c r="L81" s="29"/>
      <c r="M81" s="160"/>
    </row>
    <row r="82" spans="2:13" ht="11.1" customHeight="1" x14ac:dyDescent="0.35">
      <c r="B82" s="161" t="s">
        <v>33</v>
      </c>
      <c r="C82" s="29" t="s">
        <v>717</v>
      </c>
      <c r="D82" s="29"/>
      <c r="E82" s="29"/>
      <c r="F82" s="29"/>
      <c r="G82" s="29"/>
      <c r="H82" s="29"/>
      <c r="I82" s="29"/>
      <c r="J82" s="29"/>
      <c r="K82" s="29"/>
      <c r="L82" s="29"/>
      <c r="M82" s="160"/>
    </row>
    <row r="83" spans="2:13" x14ac:dyDescent="0.35">
      <c r="B83" s="341"/>
      <c r="C83" s="342"/>
      <c r="D83" s="342"/>
      <c r="E83" s="342"/>
      <c r="F83" s="342"/>
      <c r="G83" s="342"/>
      <c r="H83" s="342"/>
      <c r="I83" s="342"/>
      <c r="J83" s="342"/>
      <c r="K83" s="342"/>
      <c r="L83" s="342"/>
      <c r="M83" s="343"/>
    </row>
    <row r="84" spans="2:13" x14ac:dyDescent="0.35">
      <c r="B84" s="341"/>
      <c r="C84" s="342"/>
      <c r="D84" s="342"/>
      <c r="E84" s="342"/>
      <c r="F84" s="342"/>
      <c r="G84" s="342"/>
      <c r="H84" s="342"/>
      <c r="I84" s="342"/>
      <c r="J84" s="342"/>
      <c r="K84" s="342"/>
      <c r="L84" s="342"/>
      <c r="M84" s="343"/>
    </row>
    <row r="85" spans="2:13" x14ac:dyDescent="0.35">
      <c r="B85" s="344"/>
      <c r="C85" s="345"/>
      <c r="D85" s="345"/>
      <c r="E85" s="345"/>
      <c r="F85" s="345"/>
      <c r="G85" s="345"/>
      <c r="H85" s="345"/>
      <c r="I85" s="345"/>
      <c r="J85" s="345"/>
      <c r="K85" s="345"/>
      <c r="L85" s="345"/>
      <c r="M85" s="346"/>
    </row>
    <row r="86" spans="2:13" x14ac:dyDescent="0.35">
      <c r="B86" s="208"/>
      <c r="C86" s="208"/>
      <c r="D86" s="208"/>
      <c r="E86" s="208"/>
      <c r="F86" s="208"/>
      <c r="G86" s="208"/>
      <c r="H86" s="208"/>
      <c r="I86" s="208"/>
      <c r="J86" s="208"/>
      <c r="K86" s="208"/>
      <c r="L86" s="208"/>
      <c r="M86" s="208"/>
    </row>
    <row r="87" spans="2:13" x14ac:dyDescent="0.35">
      <c r="B87" t="s">
        <v>718</v>
      </c>
    </row>
    <row r="88" spans="2:13" ht="11.1" customHeight="1" x14ac:dyDescent="0.35">
      <c r="B88" s="159" t="s">
        <v>33</v>
      </c>
      <c r="C88" s="339" t="s">
        <v>719</v>
      </c>
      <c r="D88" s="339"/>
      <c r="E88" s="339"/>
      <c r="F88" s="340"/>
      <c r="G88" s="350" t="s">
        <v>70</v>
      </c>
      <c r="H88" s="351"/>
      <c r="I88" s="351"/>
      <c r="J88" s="351"/>
      <c r="K88" s="351"/>
      <c r="L88" s="351"/>
      <c r="M88" s="352"/>
    </row>
    <row r="89" spans="2:13" ht="11.1" customHeight="1" x14ac:dyDescent="0.35">
      <c r="B89" s="209"/>
      <c r="C89" s="349" t="s">
        <v>720</v>
      </c>
      <c r="D89" s="349"/>
      <c r="E89" s="349"/>
      <c r="F89" s="349"/>
      <c r="G89" s="355" t="s">
        <v>52</v>
      </c>
      <c r="H89" s="356"/>
      <c r="I89" s="356"/>
      <c r="J89" s="356"/>
      <c r="K89" s="356"/>
      <c r="L89" s="356"/>
      <c r="M89" s="357"/>
    </row>
    <row r="90" spans="2:13" ht="11.1" customHeight="1" x14ac:dyDescent="0.35">
      <c r="B90" s="161"/>
      <c r="C90" s="337" t="s">
        <v>721</v>
      </c>
      <c r="D90" s="337"/>
      <c r="E90" s="337"/>
      <c r="F90" s="337"/>
      <c r="G90" s="358"/>
      <c r="H90" s="359"/>
      <c r="I90" s="359"/>
      <c r="J90" s="359"/>
      <c r="K90" s="359"/>
      <c r="L90" s="359"/>
      <c r="M90" s="360"/>
    </row>
    <row r="91" spans="2:13" ht="11.1" customHeight="1" x14ac:dyDescent="0.35">
      <c r="B91" s="161"/>
      <c r="C91" s="337" t="s">
        <v>722</v>
      </c>
      <c r="D91" s="337"/>
      <c r="E91" s="337"/>
      <c r="F91" s="337"/>
      <c r="G91" s="358"/>
      <c r="H91" s="359"/>
      <c r="I91" s="359"/>
      <c r="J91" s="359"/>
      <c r="K91" s="359"/>
      <c r="L91" s="359"/>
      <c r="M91" s="360"/>
    </row>
    <row r="92" spans="2:13" ht="11.1" customHeight="1" x14ac:dyDescent="0.35">
      <c r="B92" s="161"/>
      <c r="C92" s="337" t="s">
        <v>723</v>
      </c>
      <c r="D92" s="337"/>
      <c r="E92" s="337"/>
      <c r="F92" s="337"/>
      <c r="G92" s="358"/>
      <c r="H92" s="359"/>
      <c r="I92" s="359"/>
      <c r="J92" s="359"/>
      <c r="K92" s="359"/>
      <c r="L92" s="359"/>
      <c r="M92" s="360"/>
    </row>
    <row r="93" spans="2:13" ht="11.1" customHeight="1" x14ac:dyDescent="0.35">
      <c r="B93" s="161" t="s">
        <v>33</v>
      </c>
      <c r="C93" s="337" t="str">
        <f>"確認欄で「有」「無」のどちらかを選択すること"&amp;IF(様式第１!B8=list!A5,"（「有」の場合は加点要素）。","。")</f>
        <v>確認欄で「有」「無」のどちらかを選択すること（「有」の場合は加点要素）。</v>
      </c>
      <c r="D93" s="337"/>
      <c r="E93" s="337"/>
      <c r="F93" s="337"/>
      <c r="G93" s="358"/>
      <c r="H93" s="359"/>
      <c r="I93" s="359"/>
      <c r="J93" s="359"/>
      <c r="K93" s="359"/>
      <c r="L93" s="359"/>
      <c r="M93" s="360"/>
    </row>
    <row r="94" spans="2:13" ht="11.1" customHeight="1" x14ac:dyDescent="0.35">
      <c r="B94" s="162"/>
      <c r="C94" s="163"/>
      <c r="D94" s="163"/>
      <c r="E94" s="163"/>
      <c r="F94" s="163"/>
      <c r="G94" s="361"/>
      <c r="H94" s="362"/>
      <c r="I94" s="362"/>
      <c r="J94" s="362"/>
      <c r="K94" s="362"/>
      <c r="L94" s="362"/>
      <c r="M94" s="363"/>
    </row>
    <row r="96" spans="2:13" ht="12.6" customHeight="1" x14ac:dyDescent="0.35">
      <c r="B96" s="29" t="s">
        <v>71</v>
      </c>
      <c r="C96" s="29"/>
      <c r="D96" s="29" t="s">
        <v>73</v>
      </c>
      <c r="E96" s="28"/>
      <c r="F96" s="28"/>
      <c r="G96" s="28"/>
      <c r="H96" s="28"/>
      <c r="I96" s="28"/>
      <c r="J96" s="28"/>
      <c r="K96" s="28"/>
      <c r="L96" s="28"/>
    </row>
    <row r="97" spans="2:12" ht="12.6" customHeight="1" x14ac:dyDescent="0.35">
      <c r="B97" s="29"/>
      <c r="C97" s="29"/>
      <c r="D97" s="29" t="s">
        <v>798</v>
      </c>
      <c r="E97" s="28"/>
      <c r="F97" s="28"/>
      <c r="G97" s="28"/>
      <c r="H97" s="28"/>
      <c r="I97" s="28"/>
      <c r="J97" s="28"/>
      <c r="K97" s="28"/>
      <c r="L97" s="28"/>
    </row>
    <row r="98" spans="2:12" ht="12.6" customHeight="1" x14ac:dyDescent="0.35">
      <c r="B98" s="29" t="s">
        <v>72</v>
      </c>
      <c r="C98" s="29"/>
      <c r="D98" s="29" t="s">
        <v>74</v>
      </c>
      <c r="E98" s="28"/>
      <c r="F98" s="28"/>
      <c r="G98" s="28"/>
      <c r="H98" s="28"/>
      <c r="I98" s="28"/>
      <c r="J98" s="28"/>
      <c r="K98" s="28"/>
      <c r="L98" s="28"/>
    </row>
    <row r="99" spans="2:12" ht="12.6" customHeight="1" x14ac:dyDescent="0.35">
      <c r="B99" s="29"/>
      <c r="C99" s="29"/>
      <c r="D99" s="29"/>
      <c r="E99" s="28"/>
      <c r="F99" s="28"/>
      <c r="G99" s="28"/>
      <c r="H99" s="28"/>
      <c r="I99" s="28"/>
      <c r="J99" s="28"/>
      <c r="K99" s="28"/>
      <c r="L99" s="28"/>
    </row>
  </sheetData>
  <sheetProtection insertRows="0" selectLockedCells="1"/>
  <mergeCells count="65">
    <mergeCell ref="F11:M11"/>
    <mergeCell ref="F12:M12"/>
    <mergeCell ref="B6:E6"/>
    <mergeCell ref="B5:E5"/>
    <mergeCell ref="F5:M5"/>
    <mergeCell ref="F6:M6"/>
    <mergeCell ref="F7:M7"/>
    <mergeCell ref="D2:J2"/>
    <mergeCell ref="B31:D31"/>
    <mergeCell ref="E31:M31"/>
    <mergeCell ref="C27:M27"/>
    <mergeCell ref="D3:J3"/>
    <mergeCell ref="B28:M30"/>
    <mergeCell ref="B17:M17"/>
    <mergeCell ref="B15:M15"/>
    <mergeCell ref="B7:D9"/>
    <mergeCell ref="B10:D12"/>
    <mergeCell ref="F10:M10"/>
    <mergeCell ref="B18:D18"/>
    <mergeCell ref="E18:M18"/>
    <mergeCell ref="B16:M16"/>
    <mergeCell ref="F9:M9"/>
    <mergeCell ref="F8:M8"/>
    <mergeCell ref="B50:M52"/>
    <mergeCell ref="C55:M55"/>
    <mergeCell ref="C56:M56"/>
    <mergeCell ref="C57:M57"/>
    <mergeCell ref="C58:M58"/>
    <mergeCell ref="C90:F90"/>
    <mergeCell ref="C93:F93"/>
    <mergeCell ref="C91:F91"/>
    <mergeCell ref="C92:F92"/>
    <mergeCell ref="G89:M94"/>
    <mergeCell ref="C88:F88"/>
    <mergeCell ref="C89:F89"/>
    <mergeCell ref="G88:M88"/>
    <mergeCell ref="C71:M71"/>
    <mergeCell ref="C72:M72"/>
    <mergeCell ref="C73:M73"/>
    <mergeCell ref="C64:M64"/>
    <mergeCell ref="B59:M61"/>
    <mergeCell ref="B65:M66"/>
    <mergeCell ref="B74:M76"/>
    <mergeCell ref="B83:M85"/>
    <mergeCell ref="C79:M79"/>
    <mergeCell ref="C70:M70"/>
    <mergeCell ref="C69:M69"/>
    <mergeCell ref="C49:M49"/>
    <mergeCell ref="C48:M48"/>
    <mergeCell ref="C33:M33"/>
    <mergeCell ref="C34:M34"/>
    <mergeCell ref="C35:M35"/>
    <mergeCell ref="B36:M38"/>
    <mergeCell ref="B42:M44"/>
    <mergeCell ref="C47:M47"/>
    <mergeCell ref="C41:M41"/>
    <mergeCell ref="B19:M19"/>
    <mergeCell ref="B20:M20"/>
    <mergeCell ref="B26:M26"/>
    <mergeCell ref="B32:M32"/>
    <mergeCell ref="B40:M40"/>
    <mergeCell ref="B24:M24"/>
    <mergeCell ref="B21:M21"/>
    <mergeCell ref="B23:M23"/>
    <mergeCell ref="B22:M22"/>
  </mergeCells>
  <phoneticPr fontId="12"/>
  <conditionalFormatting sqref="F5:M12">
    <cfRule type="cellIs" dxfId="9" priority="4" operator="equal">
      <formula>""</formula>
    </cfRule>
  </conditionalFormatting>
  <conditionalFormatting sqref="B17:M17 B28:M30 B36:M38 B42:M44 B50:M52 B59:M61 B65:M66 B74:M76 B83:M85">
    <cfRule type="cellIs" dxfId="8" priority="3" operator="equal">
      <formula>""</formula>
    </cfRule>
  </conditionalFormatting>
  <conditionalFormatting sqref="G89:M94">
    <cfRule type="cellIs" dxfId="7" priority="2" operator="equal">
      <formula>"（選択してください）"</formula>
    </cfRule>
  </conditionalFormatting>
  <conditionalFormatting sqref="B20:M20 B21:B24">
    <cfRule type="cellIs" dxfId="6" priority="1" operator="equal">
      <formula>"（選択してください）　　　　　　　　　　　　　　　　　　　　　　　　　　　　　▼"</formula>
    </cfRule>
  </conditionalFormatting>
  <dataValidations count="1">
    <dataValidation type="custom" operator="lessThanOrEqual" allowBlank="1" showInputMessage="1" showErrorMessage="1" prompt="300字以内で記入して下さい。" sqref="B17" xr:uid="{E5DC69EA-5668-4546-8A52-639328A00BD4}">
      <formula1>LENB(B17)&lt;=600</formula1>
    </dataValidation>
  </dataValidations>
  <pageMargins left="0.51181102362204722" right="0.43307086614173229" top="0.39370078740157483" bottom="0.59055118110236227" header="0.31496062992125984" footer="0.27559055118110237"/>
  <pageSetup paperSize="9" scale="96" orientation="portrait" horizontalDpi="1200" verticalDpi="1200" r:id="rId1"/>
  <headerFooter>
    <oddFooter>&amp;C&amp;9&amp;P/&amp;N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8AA5CA72-054E-45BB-A31D-3D7E9E712EFF}">
          <x14:formula1>
            <xm:f>list!$G$2:$G$4</xm:f>
          </x14:formula1>
          <xm:sqref>G89:M93</xm:sqref>
        </x14:dataValidation>
        <x14:dataValidation type="list" allowBlank="1" showInputMessage="1" showErrorMessage="1" xr:uid="{CA62FB21-9BCC-492C-9C8E-562E91494CD2}">
          <x14:formula1>
            <xm:f>list!$K$17:$K$21</xm:f>
          </x14:formula1>
          <xm:sqref>B20:M24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99A6C-99CA-46D3-9D68-3DB62823C38A}">
  <sheetPr>
    <pageSetUpPr fitToPage="1"/>
  </sheetPr>
  <dimension ref="B1:AN105"/>
  <sheetViews>
    <sheetView showGridLines="0" workbookViewId="0">
      <selection activeCell="C11" sqref="C11:F11"/>
    </sheetView>
  </sheetViews>
  <sheetFormatPr defaultColWidth="9.140625" defaultRowHeight="18.75" x14ac:dyDescent="0.35"/>
  <cols>
    <col min="1" max="1" width="0.7109375" style="131" customWidth="1"/>
    <col min="2" max="2" width="3.42578125" style="131" customWidth="1"/>
    <col min="3" max="6" width="10.140625" style="131" customWidth="1"/>
    <col min="7" max="39" width="2.42578125" style="131" customWidth="1"/>
    <col min="40" max="40" width="13.5703125" style="131" customWidth="1"/>
    <col min="41" max="41" width="0.85546875" style="131" customWidth="1"/>
    <col min="42" max="16384" width="9.140625" style="131"/>
  </cols>
  <sheetData>
    <row r="1" spans="2:40" ht="5.0999999999999996" customHeight="1" x14ac:dyDescent="0.35"/>
    <row r="2" spans="2:40" x14ac:dyDescent="0.35">
      <c r="B2" s="131" t="str">
        <f>list!A2</f>
        <v>令和4年度二酸化炭素排出抑制対策事業費等補助金（ナッジ手法の社会実装促進事業）</v>
      </c>
      <c r="AN2" s="132"/>
    </row>
    <row r="3" spans="2:40" ht="30.95" customHeight="1" x14ac:dyDescent="0.35">
      <c r="B3" s="133" t="s">
        <v>160</v>
      </c>
    </row>
    <row r="4" spans="2:40" ht="7.5" customHeight="1" thickBot="1" x14ac:dyDescent="0.4"/>
    <row r="5" spans="2:40" x14ac:dyDescent="0.35">
      <c r="B5" s="425" t="s">
        <v>161</v>
      </c>
      <c r="C5" s="426"/>
      <c r="D5" s="427" t="str">
        <f>IF(様式第１!G25="","",様式第１!G25)</f>
        <v/>
      </c>
      <c r="E5" s="428"/>
      <c r="F5" s="428"/>
      <c r="G5" s="428"/>
      <c r="H5" s="428"/>
      <c r="I5" s="428"/>
      <c r="J5" s="428"/>
      <c r="K5" s="428"/>
      <c r="L5" s="428"/>
      <c r="M5" s="428"/>
      <c r="N5" s="428"/>
      <c r="O5" s="428"/>
      <c r="P5" s="428"/>
      <c r="Q5" s="428"/>
      <c r="R5" s="428"/>
      <c r="S5" s="428"/>
      <c r="T5" s="428"/>
      <c r="U5" s="428"/>
      <c r="V5" s="428"/>
      <c r="W5" s="428"/>
      <c r="X5" s="428"/>
      <c r="Y5" s="428"/>
      <c r="Z5" s="428"/>
      <c r="AA5" s="428"/>
      <c r="AB5" s="428"/>
      <c r="AC5" s="428"/>
      <c r="AD5" s="428"/>
      <c r="AE5" s="428"/>
      <c r="AF5" s="428"/>
      <c r="AG5" s="428"/>
      <c r="AH5" s="428"/>
      <c r="AI5" s="428"/>
      <c r="AJ5" s="428"/>
      <c r="AK5" s="428"/>
      <c r="AL5" s="428"/>
      <c r="AM5" s="428"/>
      <c r="AN5" s="429"/>
    </row>
    <row r="6" spans="2:40" x14ac:dyDescent="0.35">
      <c r="B6" s="430" t="s">
        <v>727</v>
      </c>
      <c r="C6" s="414"/>
      <c r="D6" s="431" t="str">
        <f>IF(様式第１!G18="","",様式第１!G18)</f>
        <v/>
      </c>
      <c r="E6" s="432"/>
      <c r="F6" s="432"/>
      <c r="G6" s="432"/>
      <c r="H6" s="432"/>
      <c r="I6" s="432"/>
      <c r="J6" s="432"/>
      <c r="K6" s="432"/>
      <c r="L6" s="432"/>
      <c r="M6" s="432"/>
      <c r="N6" s="432"/>
      <c r="O6" s="432"/>
      <c r="P6" s="432"/>
      <c r="Q6" s="432"/>
      <c r="R6" s="432"/>
      <c r="S6" s="432"/>
      <c r="T6" s="432"/>
      <c r="U6" s="432"/>
      <c r="V6" s="432"/>
      <c r="W6" s="432"/>
      <c r="X6" s="432"/>
      <c r="Y6" s="432"/>
      <c r="Z6" s="432"/>
      <c r="AA6" s="432"/>
      <c r="AB6" s="432"/>
      <c r="AC6" s="432"/>
      <c r="AD6" s="432"/>
      <c r="AE6" s="432"/>
      <c r="AF6" s="432"/>
      <c r="AG6" s="432"/>
      <c r="AH6" s="432"/>
      <c r="AI6" s="432"/>
      <c r="AJ6" s="432"/>
      <c r="AK6" s="432"/>
      <c r="AL6" s="432"/>
      <c r="AM6" s="432"/>
      <c r="AN6" s="433"/>
    </row>
    <row r="7" spans="2:40" ht="19.5" thickBot="1" x14ac:dyDescent="0.4">
      <c r="B7" s="420" t="s">
        <v>728</v>
      </c>
      <c r="C7" s="421"/>
      <c r="D7" s="422" t="str">
        <f>IF(別紙１!F6="","",別紙１!F6)</f>
        <v/>
      </c>
      <c r="E7" s="423"/>
      <c r="F7" s="423"/>
      <c r="G7" s="423"/>
      <c r="H7" s="423"/>
      <c r="I7" s="423"/>
      <c r="J7" s="423"/>
      <c r="K7" s="423"/>
      <c r="L7" s="423"/>
      <c r="M7" s="423"/>
      <c r="N7" s="423"/>
      <c r="O7" s="423"/>
      <c r="P7" s="423"/>
      <c r="Q7" s="423"/>
      <c r="R7" s="423"/>
      <c r="S7" s="423"/>
      <c r="T7" s="423"/>
      <c r="U7" s="423"/>
      <c r="V7" s="423"/>
      <c r="W7" s="423"/>
      <c r="X7" s="423"/>
      <c r="Y7" s="423"/>
      <c r="Z7" s="423"/>
      <c r="AA7" s="423"/>
      <c r="AB7" s="423"/>
      <c r="AC7" s="423"/>
      <c r="AD7" s="423"/>
      <c r="AE7" s="423"/>
      <c r="AF7" s="423"/>
      <c r="AG7" s="423"/>
      <c r="AH7" s="423"/>
      <c r="AI7" s="423"/>
      <c r="AJ7" s="423"/>
      <c r="AK7" s="423"/>
      <c r="AL7" s="423"/>
      <c r="AM7" s="423"/>
      <c r="AN7" s="424"/>
    </row>
    <row r="8" spans="2:40" ht="12.95" customHeight="1" x14ac:dyDescent="0.35"/>
    <row r="9" spans="2:40" x14ac:dyDescent="0.35">
      <c r="B9" s="406" t="s">
        <v>162</v>
      </c>
      <c r="C9" s="407"/>
      <c r="D9" s="407"/>
      <c r="E9" s="407"/>
      <c r="F9" s="408"/>
      <c r="G9" s="412" t="s">
        <v>751</v>
      </c>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4"/>
      <c r="AH9" s="412" t="s">
        <v>752</v>
      </c>
      <c r="AI9" s="413"/>
      <c r="AJ9" s="413"/>
      <c r="AK9" s="413"/>
      <c r="AL9" s="413"/>
      <c r="AM9" s="414"/>
      <c r="AN9" s="415" t="s">
        <v>163</v>
      </c>
    </row>
    <row r="10" spans="2:40" x14ac:dyDescent="0.35">
      <c r="B10" s="409"/>
      <c r="C10" s="410"/>
      <c r="D10" s="410"/>
      <c r="E10" s="410"/>
      <c r="F10" s="411"/>
      <c r="G10" s="417" t="s">
        <v>164</v>
      </c>
      <c r="H10" s="418"/>
      <c r="I10" s="418"/>
      <c r="J10" s="417" t="s">
        <v>165</v>
      </c>
      <c r="K10" s="418"/>
      <c r="L10" s="419"/>
      <c r="M10" s="418" t="s">
        <v>166</v>
      </c>
      <c r="N10" s="418"/>
      <c r="O10" s="419"/>
      <c r="P10" s="418" t="s">
        <v>167</v>
      </c>
      <c r="Q10" s="418"/>
      <c r="R10" s="419"/>
      <c r="S10" s="413" t="s">
        <v>168</v>
      </c>
      <c r="T10" s="413"/>
      <c r="U10" s="414"/>
      <c r="V10" s="413" t="s">
        <v>169</v>
      </c>
      <c r="W10" s="413"/>
      <c r="X10" s="414"/>
      <c r="Y10" s="413" t="s">
        <v>170</v>
      </c>
      <c r="Z10" s="413"/>
      <c r="AA10" s="414"/>
      <c r="AB10" s="413" t="s">
        <v>171</v>
      </c>
      <c r="AC10" s="413"/>
      <c r="AD10" s="414"/>
      <c r="AE10" s="413" t="s">
        <v>172</v>
      </c>
      <c r="AF10" s="413"/>
      <c r="AG10" s="414"/>
      <c r="AH10" s="413" t="s">
        <v>173</v>
      </c>
      <c r="AI10" s="413"/>
      <c r="AJ10" s="414"/>
      <c r="AK10" s="413" t="s">
        <v>174</v>
      </c>
      <c r="AL10" s="413"/>
      <c r="AM10" s="414"/>
      <c r="AN10" s="416"/>
    </row>
    <row r="11" spans="2:40" x14ac:dyDescent="0.35">
      <c r="B11" s="134">
        <v>1</v>
      </c>
      <c r="C11" s="403"/>
      <c r="D11" s="404"/>
      <c r="E11" s="404"/>
      <c r="F11" s="405"/>
      <c r="G11" s="225"/>
      <c r="H11" s="225"/>
      <c r="I11" s="226"/>
      <c r="J11" s="227"/>
      <c r="K11" s="228"/>
      <c r="L11" s="229"/>
      <c r="M11" s="225"/>
      <c r="N11" s="228"/>
      <c r="O11" s="229"/>
      <c r="P11" s="225"/>
      <c r="Q11" s="228"/>
      <c r="R11" s="229"/>
      <c r="S11" s="135"/>
      <c r="T11" s="137"/>
      <c r="U11" s="138"/>
      <c r="V11" s="135"/>
      <c r="W11" s="137"/>
      <c r="X11" s="138"/>
      <c r="Y11" s="135"/>
      <c r="Z11" s="137"/>
      <c r="AA11" s="138"/>
      <c r="AB11" s="135"/>
      <c r="AC11" s="137"/>
      <c r="AD11" s="138"/>
      <c r="AE11" s="135"/>
      <c r="AF11" s="137"/>
      <c r="AG11" s="138"/>
      <c r="AH11" s="135"/>
      <c r="AI11" s="137"/>
      <c r="AJ11" s="138"/>
      <c r="AK11" s="136"/>
      <c r="AL11" s="137"/>
      <c r="AM11" s="139"/>
      <c r="AN11" s="139"/>
    </row>
    <row r="12" spans="2:40" x14ac:dyDescent="0.35">
      <c r="B12" s="140">
        <v>2</v>
      </c>
      <c r="C12" s="399"/>
      <c r="D12" s="400"/>
      <c r="E12" s="400"/>
      <c r="F12" s="401"/>
      <c r="G12" s="230"/>
      <c r="H12" s="230"/>
      <c r="I12" s="231"/>
      <c r="J12" s="232"/>
      <c r="K12" s="233"/>
      <c r="L12" s="234"/>
      <c r="M12" s="230"/>
      <c r="N12" s="233"/>
      <c r="O12" s="234"/>
      <c r="P12" s="230"/>
      <c r="Q12" s="233"/>
      <c r="R12" s="234"/>
      <c r="S12" s="141"/>
      <c r="T12" s="143"/>
      <c r="U12" s="144"/>
      <c r="V12" s="141"/>
      <c r="W12" s="143"/>
      <c r="X12" s="144"/>
      <c r="Y12" s="141"/>
      <c r="Z12" s="143"/>
      <c r="AA12" s="144"/>
      <c r="AB12" s="141"/>
      <c r="AC12" s="143"/>
      <c r="AD12" s="144"/>
      <c r="AE12" s="141"/>
      <c r="AF12" s="143"/>
      <c r="AG12" s="144"/>
      <c r="AH12" s="141"/>
      <c r="AI12" s="143"/>
      <c r="AJ12" s="144"/>
      <c r="AK12" s="142"/>
      <c r="AL12" s="143"/>
      <c r="AM12" s="145"/>
      <c r="AN12" s="145"/>
    </row>
    <row r="13" spans="2:40" x14ac:dyDescent="0.35">
      <c r="B13" s="140">
        <v>3</v>
      </c>
      <c r="C13" s="402"/>
      <c r="D13" s="397"/>
      <c r="E13" s="397"/>
      <c r="F13" s="398"/>
      <c r="G13" s="230"/>
      <c r="H13" s="230"/>
      <c r="I13" s="231"/>
      <c r="J13" s="232"/>
      <c r="K13" s="233"/>
      <c r="L13" s="234"/>
      <c r="M13" s="230"/>
      <c r="N13" s="233"/>
      <c r="O13" s="234"/>
      <c r="P13" s="230"/>
      <c r="Q13" s="233"/>
      <c r="R13" s="234"/>
      <c r="S13" s="141"/>
      <c r="T13" s="143"/>
      <c r="U13" s="144"/>
      <c r="V13" s="141"/>
      <c r="W13" s="143"/>
      <c r="X13" s="144"/>
      <c r="Y13" s="141"/>
      <c r="Z13" s="143"/>
      <c r="AA13" s="144"/>
      <c r="AB13" s="141"/>
      <c r="AC13" s="143"/>
      <c r="AD13" s="144"/>
      <c r="AE13" s="141"/>
      <c r="AF13" s="143"/>
      <c r="AG13" s="144"/>
      <c r="AH13" s="141"/>
      <c r="AI13" s="143"/>
      <c r="AJ13" s="144"/>
      <c r="AK13" s="142"/>
      <c r="AL13" s="143"/>
      <c r="AM13" s="145"/>
      <c r="AN13" s="145"/>
    </row>
    <row r="14" spans="2:40" x14ac:dyDescent="0.35">
      <c r="B14" s="140">
        <v>4</v>
      </c>
      <c r="C14" s="397"/>
      <c r="D14" s="397"/>
      <c r="E14" s="397"/>
      <c r="F14" s="398"/>
      <c r="G14" s="230"/>
      <c r="H14" s="230"/>
      <c r="I14" s="231"/>
      <c r="J14" s="232"/>
      <c r="K14" s="233"/>
      <c r="L14" s="234"/>
      <c r="M14" s="230"/>
      <c r="N14" s="233"/>
      <c r="O14" s="234"/>
      <c r="P14" s="230"/>
      <c r="Q14" s="233"/>
      <c r="R14" s="234"/>
      <c r="S14" s="141"/>
      <c r="T14" s="143"/>
      <c r="U14" s="144"/>
      <c r="V14" s="141"/>
      <c r="W14" s="143"/>
      <c r="X14" s="144"/>
      <c r="Y14" s="141"/>
      <c r="Z14" s="143"/>
      <c r="AA14" s="144"/>
      <c r="AB14" s="141"/>
      <c r="AC14" s="143"/>
      <c r="AD14" s="144"/>
      <c r="AE14" s="141"/>
      <c r="AF14" s="143"/>
      <c r="AG14" s="144"/>
      <c r="AH14" s="141"/>
      <c r="AI14" s="143"/>
      <c r="AJ14" s="144"/>
      <c r="AK14" s="142"/>
      <c r="AL14" s="143"/>
      <c r="AM14" s="145"/>
      <c r="AN14" s="145"/>
    </row>
    <row r="15" spans="2:40" x14ac:dyDescent="0.35">
      <c r="B15" s="140">
        <v>5</v>
      </c>
      <c r="C15" s="397"/>
      <c r="D15" s="397"/>
      <c r="E15" s="397"/>
      <c r="F15" s="398"/>
      <c r="G15" s="230"/>
      <c r="H15" s="230"/>
      <c r="I15" s="231"/>
      <c r="J15" s="232"/>
      <c r="K15" s="233"/>
      <c r="L15" s="234"/>
      <c r="M15" s="230"/>
      <c r="N15" s="233"/>
      <c r="O15" s="234"/>
      <c r="P15" s="230"/>
      <c r="Q15" s="233"/>
      <c r="R15" s="234"/>
      <c r="S15" s="141"/>
      <c r="T15" s="143"/>
      <c r="U15" s="144"/>
      <c r="V15" s="141"/>
      <c r="W15" s="143"/>
      <c r="X15" s="144"/>
      <c r="Y15" s="141"/>
      <c r="Z15" s="143"/>
      <c r="AA15" s="144"/>
      <c r="AB15" s="141"/>
      <c r="AC15" s="143"/>
      <c r="AD15" s="144"/>
      <c r="AE15" s="141"/>
      <c r="AF15" s="143"/>
      <c r="AG15" s="144"/>
      <c r="AH15" s="141"/>
      <c r="AI15" s="143"/>
      <c r="AJ15" s="144"/>
      <c r="AK15" s="142"/>
      <c r="AL15" s="143"/>
      <c r="AM15" s="145"/>
      <c r="AN15" s="145"/>
    </row>
    <row r="16" spans="2:40" x14ac:dyDescent="0.35">
      <c r="B16" s="140">
        <v>6</v>
      </c>
      <c r="C16" s="397"/>
      <c r="D16" s="397"/>
      <c r="E16" s="397"/>
      <c r="F16" s="398"/>
      <c r="G16" s="230"/>
      <c r="H16" s="230"/>
      <c r="I16" s="231"/>
      <c r="J16" s="232"/>
      <c r="K16" s="233"/>
      <c r="L16" s="234"/>
      <c r="M16" s="230"/>
      <c r="N16" s="233"/>
      <c r="O16" s="234"/>
      <c r="P16" s="230"/>
      <c r="Q16" s="233"/>
      <c r="R16" s="234"/>
      <c r="S16" s="141"/>
      <c r="T16" s="143"/>
      <c r="U16" s="144"/>
      <c r="V16" s="141"/>
      <c r="W16" s="143"/>
      <c r="X16" s="144"/>
      <c r="Y16" s="141"/>
      <c r="Z16" s="143"/>
      <c r="AA16" s="144"/>
      <c r="AB16" s="141"/>
      <c r="AC16" s="143"/>
      <c r="AD16" s="144"/>
      <c r="AE16" s="141"/>
      <c r="AF16" s="143"/>
      <c r="AG16" s="144"/>
      <c r="AH16" s="141"/>
      <c r="AI16" s="143"/>
      <c r="AJ16" s="144"/>
      <c r="AK16" s="142"/>
      <c r="AL16" s="143"/>
      <c r="AM16" s="145"/>
      <c r="AN16" s="145"/>
    </row>
    <row r="17" spans="2:40" x14ac:dyDescent="0.35">
      <c r="B17" s="140">
        <v>7</v>
      </c>
      <c r="C17" s="397"/>
      <c r="D17" s="397"/>
      <c r="E17" s="397"/>
      <c r="F17" s="398"/>
      <c r="G17" s="230"/>
      <c r="H17" s="230"/>
      <c r="I17" s="231"/>
      <c r="J17" s="232"/>
      <c r="K17" s="233"/>
      <c r="L17" s="234"/>
      <c r="M17" s="230"/>
      <c r="N17" s="233"/>
      <c r="O17" s="234"/>
      <c r="P17" s="230"/>
      <c r="Q17" s="233"/>
      <c r="R17" s="234"/>
      <c r="S17" s="141"/>
      <c r="T17" s="143"/>
      <c r="U17" s="144"/>
      <c r="V17" s="141"/>
      <c r="W17" s="143"/>
      <c r="X17" s="144"/>
      <c r="Y17" s="141"/>
      <c r="Z17" s="143"/>
      <c r="AA17" s="144"/>
      <c r="AB17" s="141"/>
      <c r="AC17" s="143"/>
      <c r="AD17" s="144"/>
      <c r="AE17" s="141"/>
      <c r="AF17" s="143"/>
      <c r="AG17" s="144"/>
      <c r="AH17" s="141"/>
      <c r="AI17" s="143"/>
      <c r="AJ17" s="144"/>
      <c r="AK17" s="142"/>
      <c r="AL17" s="143"/>
      <c r="AM17" s="145"/>
      <c r="AN17" s="145"/>
    </row>
    <row r="18" spans="2:40" x14ac:dyDescent="0.35">
      <c r="B18" s="140">
        <v>8</v>
      </c>
      <c r="C18" s="397"/>
      <c r="D18" s="397"/>
      <c r="E18" s="397"/>
      <c r="F18" s="398"/>
      <c r="G18" s="230"/>
      <c r="H18" s="230"/>
      <c r="I18" s="231"/>
      <c r="J18" s="232"/>
      <c r="K18" s="233"/>
      <c r="L18" s="234"/>
      <c r="M18" s="230"/>
      <c r="N18" s="233"/>
      <c r="O18" s="234"/>
      <c r="P18" s="230"/>
      <c r="Q18" s="233"/>
      <c r="R18" s="234"/>
      <c r="S18" s="141"/>
      <c r="T18" s="143"/>
      <c r="U18" s="144"/>
      <c r="V18" s="141"/>
      <c r="W18" s="143"/>
      <c r="X18" s="144"/>
      <c r="Y18" s="141"/>
      <c r="Z18" s="143"/>
      <c r="AA18" s="144"/>
      <c r="AB18" s="141"/>
      <c r="AC18" s="143"/>
      <c r="AD18" s="144"/>
      <c r="AE18" s="141"/>
      <c r="AF18" s="143"/>
      <c r="AG18" s="144"/>
      <c r="AH18" s="141"/>
      <c r="AI18" s="143"/>
      <c r="AJ18" s="144"/>
      <c r="AK18" s="142"/>
      <c r="AL18" s="143"/>
      <c r="AM18" s="145"/>
      <c r="AN18" s="145"/>
    </row>
    <row r="19" spans="2:40" x14ac:dyDescent="0.35">
      <c r="B19" s="140">
        <v>9</v>
      </c>
      <c r="C19" s="397"/>
      <c r="D19" s="397"/>
      <c r="E19" s="397"/>
      <c r="F19" s="398"/>
      <c r="G19" s="230"/>
      <c r="H19" s="230"/>
      <c r="I19" s="231"/>
      <c r="J19" s="232"/>
      <c r="K19" s="233"/>
      <c r="L19" s="234"/>
      <c r="M19" s="230"/>
      <c r="N19" s="233"/>
      <c r="O19" s="234"/>
      <c r="P19" s="230"/>
      <c r="Q19" s="233"/>
      <c r="R19" s="234"/>
      <c r="S19" s="141"/>
      <c r="T19" s="143"/>
      <c r="U19" s="144"/>
      <c r="V19" s="141"/>
      <c r="W19" s="143"/>
      <c r="X19" s="144"/>
      <c r="Y19" s="141"/>
      <c r="Z19" s="143"/>
      <c r="AA19" s="144"/>
      <c r="AB19" s="141"/>
      <c r="AC19" s="143"/>
      <c r="AD19" s="144"/>
      <c r="AE19" s="141"/>
      <c r="AF19" s="143"/>
      <c r="AG19" s="144"/>
      <c r="AH19" s="141"/>
      <c r="AI19" s="143"/>
      <c r="AJ19" s="144"/>
      <c r="AK19" s="142"/>
      <c r="AL19" s="143"/>
      <c r="AM19" s="145"/>
      <c r="AN19" s="145"/>
    </row>
    <row r="20" spans="2:40" x14ac:dyDescent="0.35">
      <c r="B20" s="140">
        <v>10</v>
      </c>
      <c r="C20" s="397"/>
      <c r="D20" s="397"/>
      <c r="E20" s="397"/>
      <c r="F20" s="398"/>
      <c r="G20" s="230"/>
      <c r="H20" s="230"/>
      <c r="I20" s="231"/>
      <c r="J20" s="232"/>
      <c r="K20" s="233"/>
      <c r="L20" s="234"/>
      <c r="M20" s="230"/>
      <c r="N20" s="233"/>
      <c r="O20" s="234"/>
      <c r="P20" s="230"/>
      <c r="Q20" s="233"/>
      <c r="R20" s="234"/>
      <c r="S20" s="141"/>
      <c r="T20" s="143"/>
      <c r="U20" s="144"/>
      <c r="V20" s="141"/>
      <c r="W20" s="143"/>
      <c r="X20" s="144"/>
      <c r="Y20" s="141"/>
      <c r="Z20" s="143"/>
      <c r="AA20" s="144"/>
      <c r="AB20" s="141"/>
      <c r="AC20" s="143"/>
      <c r="AD20" s="144"/>
      <c r="AE20" s="141"/>
      <c r="AF20" s="143"/>
      <c r="AG20" s="144"/>
      <c r="AH20" s="141"/>
      <c r="AI20" s="143"/>
      <c r="AJ20" s="144"/>
      <c r="AK20" s="142"/>
      <c r="AL20" s="143"/>
      <c r="AM20" s="145"/>
      <c r="AN20" s="145"/>
    </row>
    <row r="21" spans="2:40" x14ac:dyDescent="0.35">
      <c r="B21" s="140">
        <v>11</v>
      </c>
      <c r="C21" s="397"/>
      <c r="D21" s="397"/>
      <c r="E21" s="397"/>
      <c r="F21" s="398"/>
      <c r="G21" s="230"/>
      <c r="H21" s="230"/>
      <c r="I21" s="231"/>
      <c r="J21" s="232"/>
      <c r="K21" s="233"/>
      <c r="L21" s="234"/>
      <c r="M21" s="230"/>
      <c r="N21" s="233"/>
      <c r="O21" s="234"/>
      <c r="P21" s="230"/>
      <c r="Q21" s="233"/>
      <c r="R21" s="234"/>
      <c r="S21" s="141"/>
      <c r="T21" s="143"/>
      <c r="U21" s="144"/>
      <c r="V21" s="141"/>
      <c r="W21" s="143"/>
      <c r="X21" s="144"/>
      <c r="Y21" s="141"/>
      <c r="Z21" s="143"/>
      <c r="AA21" s="144"/>
      <c r="AB21" s="141"/>
      <c r="AC21" s="143"/>
      <c r="AD21" s="144"/>
      <c r="AE21" s="141"/>
      <c r="AF21" s="143"/>
      <c r="AG21" s="144"/>
      <c r="AH21" s="141"/>
      <c r="AI21" s="143"/>
      <c r="AJ21" s="144"/>
      <c r="AK21" s="142"/>
      <c r="AL21" s="143"/>
      <c r="AM21" s="145"/>
      <c r="AN21" s="145"/>
    </row>
    <row r="22" spans="2:40" x14ac:dyDescent="0.35">
      <c r="B22" s="140">
        <v>12</v>
      </c>
      <c r="C22" s="397"/>
      <c r="D22" s="397"/>
      <c r="E22" s="397"/>
      <c r="F22" s="398"/>
      <c r="G22" s="230"/>
      <c r="H22" s="230"/>
      <c r="I22" s="231"/>
      <c r="J22" s="232"/>
      <c r="K22" s="233"/>
      <c r="L22" s="234"/>
      <c r="M22" s="230"/>
      <c r="N22" s="233"/>
      <c r="O22" s="234"/>
      <c r="P22" s="230"/>
      <c r="Q22" s="233"/>
      <c r="R22" s="234"/>
      <c r="S22" s="141"/>
      <c r="T22" s="143"/>
      <c r="U22" s="144"/>
      <c r="V22" s="141"/>
      <c r="W22" s="143"/>
      <c r="X22" s="144"/>
      <c r="Y22" s="141"/>
      <c r="Z22" s="143"/>
      <c r="AA22" s="144"/>
      <c r="AB22" s="141"/>
      <c r="AC22" s="143"/>
      <c r="AD22" s="144"/>
      <c r="AE22" s="141"/>
      <c r="AF22" s="143"/>
      <c r="AG22" s="144"/>
      <c r="AH22" s="141"/>
      <c r="AI22" s="143"/>
      <c r="AJ22" s="144"/>
      <c r="AK22" s="142"/>
      <c r="AL22" s="143"/>
      <c r="AM22" s="145"/>
      <c r="AN22" s="145"/>
    </row>
    <row r="23" spans="2:40" x14ac:dyDescent="0.35">
      <c r="B23" s="140">
        <v>13</v>
      </c>
      <c r="C23" s="397"/>
      <c r="D23" s="397"/>
      <c r="E23" s="397"/>
      <c r="F23" s="398"/>
      <c r="G23" s="230"/>
      <c r="H23" s="230"/>
      <c r="I23" s="231"/>
      <c r="J23" s="232"/>
      <c r="K23" s="233"/>
      <c r="L23" s="234"/>
      <c r="M23" s="230"/>
      <c r="N23" s="233"/>
      <c r="O23" s="234"/>
      <c r="P23" s="230"/>
      <c r="Q23" s="233"/>
      <c r="R23" s="234"/>
      <c r="S23" s="141"/>
      <c r="T23" s="143"/>
      <c r="U23" s="144"/>
      <c r="V23" s="141"/>
      <c r="W23" s="143"/>
      <c r="X23" s="144"/>
      <c r="Y23" s="141"/>
      <c r="Z23" s="143"/>
      <c r="AA23" s="144"/>
      <c r="AB23" s="141"/>
      <c r="AC23" s="143"/>
      <c r="AD23" s="144"/>
      <c r="AE23" s="141"/>
      <c r="AF23" s="143"/>
      <c r="AG23" s="144"/>
      <c r="AH23" s="141"/>
      <c r="AI23" s="143"/>
      <c r="AJ23" s="144"/>
      <c r="AK23" s="142"/>
      <c r="AL23" s="143"/>
      <c r="AM23" s="145"/>
      <c r="AN23" s="145"/>
    </row>
    <row r="24" spans="2:40" x14ac:dyDescent="0.35">
      <c r="B24" s="140">
        <v>14</v>
      </c>
      <c r="C24" s="397"/>
      <c r="D24" s="397"/>
      <c r="E24" s="397"/>
      <c r="F24" s="398"/>
      <c r="G24" s="230"/>
      <c r="H24" s="230"/>
      <c r="I24" s="231"/>
      <c r="J24" s="232"/>
      <c r="K24" s="233"/>
      <c r="L24" s="234"/>
      <c r="M24" s="230"/>
      <c r="N24" s="233"/>
      <c r="O24" s="234"/>
      <c r="P24" s="230"/>
      <c r="Q24" s="233"/>
      <c r="R24" s="234"/>
      <c r="S24" s="141"/>
      <c r="T24" s="143"/>
      <c r="U24" s="144"/>
      <c r="V24" s="141"/>
      <c r="W24" s="143"/>
      <c r="X24" s="144"/>
      <c r="Y24" s="141"/>
      <c r="Z24" s="143"/>
      <c r="AA24" s="144"/>
      <c r="AB24" s="141"/>
      <c r="AC24" s="143"/>
      <c r="AD24" s="144"/>
      <c r="AE24" s="141"/>
      <c r="AF24" s="143"/>
      <c r="AG24" s="144"/>
      <c r="AH24" s="141"/>
      <c r="AI24" s="143"/>
      <c r="AJ24" s="144"/>
      <c r="AK24" s="142"/>
      <c r="AL24" s="143"/>
      <c r="AM24" s="145"/>
      <c r="AN24" s="145"/>
    </row>
    <row r="25" spans="2:40" x14ac:dyDescent="0.35">
      <c r="B25" s="140">
        <v>15</v>
      </c>
      <c r="C25" s="397"/>
      <c r="D25" s="397"/>
      <c r="E25" s="397"/>
      <c r="F25" s="398"/>
      <c r="G25" s="230"/>
      <c r="H25" s="230"/>
      <c r="I25" s="231"/>
      <c r="J25" s="232"/>
      <c r="K25" s="233"/>
      <c r="L25" s="234"/>
      <c r="M25" s="230"/>
      <c r="N25" s="233"/>
      <c r="O25" s="234"/>
      <c r="P25" s="230"/>
      <c r="Q25" s="233"/>
      <c r="R25" s="234"/>
      <c r="S25" s="141"/>
      <c r="T25" s="143"/>
      <c r="U25" s="144"/>
      <c r="V25" s="141"/>
      <c r="W25" s="143"/>
      <c r="X25" s="144"/>
      <c r="Y25" s="141"/>
      <c r="Z25" s="143"/>
      <c r="AA25" s="144"/>
      <c r="AB25" s="141"/>
      <c r="AC25" s="143"/>
      <c r="AD25" s="144"/>
      <c r="AE25" s="141"/>
      <c r="AF25" s="143"/>
      <c r="AG25" s="144"/>
      <c r="AH25" s="141"/>
      <c r="AI25" s="143"/>
      <c r="AJ25" s="144"/>
      <c r="AK25" s="142"/>
      <c r="AL25" s="143"/>
      <c r="AM25" s="145"/>
      <c r="AN25" s="145"/>
    </row>
    <row r="26" spans="2:40" x14ac:dyDescent="0.35">
      <c r="B26" s="140">
        <v>16</v>
      </c>
      <c r="C26" s="397"/>
      <c r="D26" s="397"/>
      <c r="E26" s="397"/>
      <c r="F26" s="398"/>
      <c r="G26" s="230"/>
      <c r="H26" s="230"/>
      <c r="I26" s="231"/>
      <c r="J26" s="232"/>
      <c r="K26" s="233"/>
      <c r="L26" s="234"/>
      <c r="M26" s="230"/>
      <c r="N26" s="233"/>
      <c r="O26" s="234"/>
      <c r="P26" s="230"/>
      <c r="Q26" s="233"/>
      <c r="R26" s="234"/>
      <c r="S26" s="141"/>
      <c r="T26" s="143"/>
      <c r="U26" s="144"/>
      <c r="V26" s="141"/>
      <c r="W26" s="143"/>
      <c r="X26" s="144"/>
      <c r="Y26" s="141"/>
      <c r="Z26" s="143"/>
      <c r="AA26" s="144"/>
      <c r="AB26" s="141"/>
      <c r="AC26" s="143"/>
      <c r="AD26" s="144"/>
      <c r="AE26" s="141"/>
      <c r="AF26" s="143"/>
      <c r="AG26" s="144"/>
      <c r="AH26" s="141"/>
      <c r="AI26" s="143"/>
      <c r="AJ26" s="144"/>
      <c r="AK26" s="142"/>
      <c r="AL26" s="143"/>
      <c r="AM26" s="145"/>
      <c r="AN26" s="145"/>
    </row>
    <row r="27" spans="2:40" x14ac:dyDescent="0.35">
      <c r="B27" s="140">
        <v>17</v>
      </c>
      <c r="C27" s="397"/>
      <c r="D27" s="397"/>
      <c r="E27" s="397"/>
      <c r="F27" s="398"/>
      <c r="G27" s="230"/>
      <c r="H27" s="230"/>
      <c r="I27" s="231"/>
      <c r="J27" s="232"/>
      <c r="K27" s="233"/>
      <c r="L27" s="234"/>
      <c r="M27" s="230"/>
      <c r="N27" s="233"/>
      <c r="O27" s="234"/>
      <c r="P27" s="230"/>
      <c r="Q27" s="233"/>
      <c r="R27" s="234"/>
      <c r="S27" s="141"/>
      <c r="T27" s="143"/>
      <c r="U27" s="144"/>
      <c r="V27" s="141"/>
      <c r="W27" s="143"/>
      <c r="X27" s="144"/>
      <c r="Y27" s="141"/>
      <c r="Z27" s="143"/>
      <c r="AA27" s="144"/>
      <c r="AB27" s="141"/>
      <c r="AC27" s="143"/>
      <c r="AD27" s="144"/>
      <c r="AE27" s="141"/>
      <c r="AF27" s="143"/>
      <c r="AG27" s="144"/>
      <c r="AH27" s="141"/>
      <c r="AI27" s="143"/>
      <c r="AJ27" s="144"/>
      <c r="AK27" s="142"/>
      <c r="AL27" s="143"/>
      <c r="AM27" s="145"/>
      <c r="AN27" s="145"/>
    </row>
    <row r="28" spans="2:40" x14ac:dyDescent="0.35">
      <c r="B28" s="140">
        <v>18</v>
      </c>
      <c r="C28" s="397"/>
      <c r="D28" s="397"/>
      <c r="E28" s="397"/>
      <c r="F28" s="398"/>
      <c r="G28" s="230"/>
      <c r="H28" s="230"/>
      <c r="I28" s="231"/>
      <c r="J28" s="232"/>
      <c r="K28" s="233"/>
      <c r="L28" s="234"/>
      <c r="M28" s="230"/>
      <c r="N28" s="233"/>
      <c r="O28" s="234"/>
      <c r="P28" s="230"/>
      <c r="Q28" s="233"/>
      <c r="R28" s="234"/>
      <c r="S28" s="141"/>
      <c r="T28" s="143"/>
      <c r="U28" s="144"/>
      <c r="V28" s="141"/>
      <c r="W28" s="143"/>
      <c r="X28" s="144"/>
      <c r="Y28" s="141"/>
      <c r="Z28" s="143"/>
      <c r="AA28" s="144"/>
      <c r="AB28" s="141"/>
      <c r="AC28" s="143"/>
      <c r="AD28" s="144"/>
      <c r="AE28" s="141"/>
      <c r="AF28" s="143"/>
      <c r="AG28" s="144"/>
      <c r="AH28" s="141"/>
      <c r="AI28" s="143"/>
      <c r="AJ28" s="144"/>
      <c r="AK28" s="142"/>
      <c r="AL28" s="143"/>
      <c r="AM28" s="145"/>
      <c r="AN28" s="145"/>
    </row>
    <row r="29" spans="2:40" x14ac:dyDescent="0.35">
      <c r="B29" s="140">
        <v>19</v>
      </c>
      <c r="C29" s="397"/>
      <c r="D29" s="397"/>
      <c r="E29" s="397"/>
      <c r="F29" s="398"/>
      <c r="G29" s="230"/>
      <c r="H29" s="230"/>
      <c r="I29" s="231"/>
      <c r="J29" s="232"/>
      <c r="K29" s="233"/>
      <c r="L29" s="234"/>
      <c r="M29" s="230"/>
      <c r="N29" s="233"/>
      <c r="O29" s="234"/>
      <c r="P29" s="230"/>
      <c r="Q29" s="233"/>
      <c r="R29" s="234"/>
      <c r="S29" s="141"/>
      <c r="T29" s="143"/>
      <c r="U29" s="144"/>
      <c r="V29" s="141"/>
      <c r="W29" s="143"/>
      <c r="X29" s="144"/>
      <c r="Y29" s="141"/>
      <c r="Z29" s="143"/>
      <c r="AA29" s="144"/>
      <c r="AB29" s="141"/>
      <c r="AC29" s="143"/>
      <c r="AD29" s="144"/>
      <c r="AE29" s="141"/>
      <c r="AF29" s="143"/>
      <c r="AG29" s="144"/>
      <c r="AH29" s="141"/>
      <c r="AI29" s="143"/>
      <c r="AJ29" s="144"/>
      <c r="AK29" s="142"/>
      <c r="AL29" s="143"/>
      <c r="AM29" s="145"/>
      <c r="AN29" s="145"/>
    </row>
    <row r="30" spans="2:40" x14ac:dyDescent="0.35">
      <c r="B30" s="146">
        <v>20</v>
      </c>
      <c r="C30" s="395"/>
      <c r="D30" s="395"/>
      <c r="E30" s="395"/>
      <c r="F30" s="396"/>
      <c r="G30" s="235"/>
      <c r="H30" s="235"/>
      <c r="I30" s="236"/>
      <c r="J30" s="237"/>
      <c r="K30" s="238"/>
      <c r="L30" s="239"/>
      <c r="M30" s="235"/>
      <c r="N30" s="238"/>
      <c r="O30" s="239"/>
      <c r="P30" s="235"/>
      <c r="Q30" s="238"/>
      <c r="R30" s="239"/>
      <c r="S30" s="147"/>
      <c r="T30" s="149"/>
      <c r="U30" s="150"/>
      <c r="V30" s="147"/>
      <c r="W30" s="149"/>
      <c r="X30" s="150"/>
      <c r="Y30" s="147"/>
      <c r="Z30" s="149"/>
      <c r="AA30" s="150"/>
      <c r="AB30" s="147"/>
      <c r="AC30" s="149"/>
      <c r="AD30" s="150"/>
      <c r="AE30" s="147"/>
      <c r="AF30" s="149"/>
      <c r="AG30" s="150"/>
      <c r="AH30" s="147"/>
      <c r="AI30" s="149"/>
      <c r="AJ30" s="150"/>
      <c r="AK30" s="148"/>
      <c r="AL30" s="149"/>
      <c r="AM30" s="151"/>
      <c r="AN30" s="151"/>
    </row>
    <row r="31" spans="2:40" ht="2.1" customHeight="1" x14ac:dyDescent="0.35">
      <c r="G31" s="240"/>
      <c r="H31" s="240"/>
      <c r="I31" s="240"/>
      <c r="J31" s="240"/>
      <c r="K31" s="240"/>
      <c r="L31" s="240"/>
      <c r="M31" s="240"/>
      <c r="N31" s="240"/>
      <c r="O31" s="240"/>
      <c r="P31" s="240"/>
      <c r="Q31" s="240"/>
      <c r="R31" s="240"/>
    </row>
    <row r="32" spans="2:40" ht="11.1" customHeight="1" x14ac:dyDescent="0.35">
      <c r="C32" s="152" t="s">
        <v>175</v>
      </c>
    </row>
    <row r="99" spans="2:19" x14ac:dyDescent="0.35">
      <c r="B99" s="153"/>
      <c r="C99" s="153"/>
      <c r="D99" s="153"/>
      <c r="E99" s="153"/>
      <c r="F99" s="153"/>
      <c r="G99" s="153"/>
      <c r="H99" s="153"/>
      <c r="I99" s="153"/>
      <c r="J99" s="153"/>
      <c r="K99" s="153"/>
      <c r="L99" s="153"/>
      <c r="M99" s="153"/>
      <c r="N99" s="153"/>
      <c r="O99" s="153"/>
      <c r="P99" s="153"/>
      <c r="Q99" s="153"/>
      <c r="R99" s="153"/>
      <c r="S99" s="153"/>
    </row>
    <row r="100" spans="2:19" x14ac:dyDescent="0.35">
      <c r="B100" s="154"/>
      <c r="C100" s="153"/>
      <c r="D100" s="153"/>
      <c r="E100" s="153"/>
      <c r="F100" s="153"/>
      <c r="G100" s="153"/>
      <c r="H100" s="153"/>
      <c r="I100" s="153"/>
      <c r="J100" s="153"/>
      <c r="K100" s="153"/>
      <c r="L100" s="153"/>
      <c r="M100" s="153"/>
      <c r="N100" s="153"/>
      <c r="O100" s="153"/>
      <c r="P100" s="153"/>
      <c r="Q100" s="153"/>
      <c r="R100" s="153"/>
      <c r="S100" s="153"/>
    </row>
    <row r="101" spans="2:19" x14ac:dyDescent="0.35">
      <c r="B101" s="154"/>
      <c r="C101" s="153"/>
      <c r="D101" s="153"/>
      <c r="E101" s="153"/>
      <c r="F101" s="153"/>
      <c r="G101" s="153"/>
      <c r="H101" s="153"/>
      <c r="I101" s="153"/>
      <c r="J101" s="153"/>
      <c r="K101" s="153"/>
      <c r="L101" s="153"/>
      <c r="M101" s="153"/>
      <c r="N101" s="153"/>
      <c r="O101" s="153"/>
      <c r="P101" s="153"/>
      <c r="Q101" s="153"/>
      <c r="R101" s="153"/>
      <c r="S101" s="153"/>
    </row>
    <row r="102" spans="2:19" x14ac:dyDescent="0.35">
      <c r="B102" s="154"/>
      <c r="C102" s="153"/>
      <c r="D102" s="153"/>
      <c r="E102" s="153"/>
      <c r="F102" s="153"/>
      <c r="G102" s="153"/>
      <c r="H102" s="153"/>
      <c r="I102" s="153"/>
      <c r="J102" s="153"/>
      <c r="K102" s="153"/>
      <c r="L102" s="153"/>
      <c r="M102" s="153"/>
      <c r="N102" s="153"/>
      <c r="O102" s="153"/>
      <c r="P102" s="153"/>
      <c r="Q102" s="153"/>
      <c r="R102" s="153"/>
      <c r="S102" s="153"/>
    </row>
    <row r="103" spans="2:19" x14ac:dyDescent="0.35">
      <c r="B103" s="154"/>
      <c r="C103" s="153"/>
      <c r="D103" s="153"/>
      <c r="E103" s="153"/>
      <c r="F103" s="153"/>
      <c r="G103" s="153"/>
      <c r="H103" s="153"/>
      <c r="I103" s="153"/>
      <c r="J103" s="153"/>
      <c r="K103" s="153"/>
      <c r="L103" s="153"/>
      <c r="M103" s="153"/>
      <c r="N103" s="153"/>
      <c r="O103" s="153"/>
      <c r="P103" s="153"/>
      <c r="Q103" s="153"/>
      <c r="R103" s="153"/>
      <c r="S103" s="153"/>
    </row>
    <row r="104" spans="2:19" x14ac:dyDescent="0.35">
      <c r="B104" s="154"/>
      <c r="C104" s="153"/>
      <c r="D104" s="153"/>
      <c r="E104" s="153"/>
      <c r="F104" s="153"/>
      <c r="G104" s="153"/>
      <c r="H104" s="153"/>
      <c r="I104" s="153"/>
      <c r="J104" s="153"/>
      <c r="K104" s="153"/>
      <c r="L104" s="153"/>
      <c r="M104" s="153"/>
      <c r="N104" s="153"/>
      <c r="O104" s="153"/>
      <c r="P104" s="153"/>
      <c r="Q104" s="153"/>
      <c r="R104" s="153"/>
      <c r="S104" s="153"/>
    </row>
    <row r="105" spans="2:19" x14ac:dyDescent="0.35">
      <c r="B105" s="153"/>
      <c r="C105" s="153"/>
      <c r="D105" s="153"/>
      <c r="E105" s="153"/>
      <c r="F105" s="153"/>
      <c r="G105" s="153"/>
      <c r="H105" s="153"/>
      <c r="I105" s="153"/>
      <c r="J105" s="153"/>
      <c r="K105" s="153"/>
      <c r="L105" s="153"/>
      <c r="M105" s="153"/>
      <c r="N105" s="153"/>
      <c r="O105" s="153"/>
      <c r="P105" s="153"/>
      <c r="Q105" s="153"/>
      <c r="R105" s="153"/>
      <c r="S105" s="153"/>
    </row>
  </sheetData>
  <mergeCells count="41">
    <mergeCell ref="B7:C7"/>
    <mergeCell ref="D7:AN7"/>
    <mergeCell ref="B5:C5"/>
    <mergeCell ref="D5:AN5"/>
    <mergeCell ref="B6:C6"/>
    <mergeCell ref="D6:AN6"/>
    <mergeCell ref="C11:F11"/>
    <mergeCell ref="B9:F10"/>
    <mergeCell ref="G9:AG9"/>
    <mergeCell ref="AH9:AM9"/>
    <mergeCell ref="AN9:AN10"/>
    <mergeCell ref="G10:I10"/>
    <mergeCell ref="J10:L10"/>
    <mergeCell ref="M10:O10"/>
    <mergeCell ref="P10:R10"/>
    <mergeCell ref="S10:U10"/>
    <mergeCell ref="V10:X10"/>
    <mergeCell ref="Y10:AA10"/>
    <mergeCell ref="AB10:AD10"/>
    <mergeCell ref="AE10:AG10"/>
    <mergeCell ref="AH10:AJ10"/>
    <mergeCell ref="AK10:AM10"/>
    <mergeCell ref="C23:F23"/>
    <mergeCell ref="C12:F12"/>
    <mergeCell ref="C13:F13"/>
    <mergeCell ref="C14:F14"/>
    <mergeCell ref="C15:F15"/>
    <mergeCell ref="C16:F16"/>
    <mergeCell ref="C17:F17"/>
    <mergeCell ref="C18:F18"/>
    <mergeCell ref="C19:F19"/>
    <mergeCell ref="C20:F20"/>
    <mergeCell ref="C21:F21"/>
    <mergeCell ref="C22:F22"/>
    <mergeCell ref="C30:F30"/>
    <mergeCell ref="C24:F24"/>
    <mergeCell ref="C25:F25"/>
    <mergeCell ref="C26:F26"/>
    <mergeCell ref="C27:F27"/>
    <mergeCell ref="C28:F28"/>
    <mergeCell ref="C29:F29"/>
  </mergeCells>
  <phoneticPr fontId="12"/>
  <conditionalFormatting sqref="C11:F30 S11:AN30 D5:AN7">
    <cfRule type="cellIs" dxfId="5" priority="1" operator="equal">
      <formula>""</formula>
    </cfRule>
  </conditionalFormatting>
  <pageMargins left="0.70866141732283472" right="0.70866141732283472" top="0.31" bottom="0.24" header="0.31496062992125984" footer="0.24"/>
  <pageSetup paperSize="9" scale="96"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A1:CJ94"/>
  <sheetViews>
    <sheetView showGridLines="0" topLeftCell="B1" zoomScale="75" zoomScaleNormal="75" zoomScaleSheetLayoutView="100" workbookViewId="0">
      <selection activeCell="E9" sqref="E9:M9"/>
    </sheetView>
  </sheetViews>
  <sheetFormatPr defaultColWidth="12.42578125" defaultRowHeight="18" x14ac:dyDescent="0.35"/>
  <cols>
    <col min="1" max="1" width="6.42578125" style="1" customWidth="1"/>
    <col min="2" max="2" width="0.85546875" style="1" customWidth="1"/>
    <col min="3" max="3" width="18.28515625" style="1" customWidth="1"/>
    <col min="4" max="4" width="26.28515625" style="1" customWidth="1"/>
    <col min="5" max="5" width="3.42578125" style="1" customWidth="1"/>
    <col min="6" max="6" width="26.28515625" style="1" customWidth="1"/>
    <col min="7" max="7" width="3.42578125" style="1" customWidth="1"/>
    <col min="8" max="8" width="6.7109375" style="1" customWidth="1"/>
    <col min="9" max="9" width="8.7109375" style="1" customWidth="1"/>
    <col min="10" max="10" width="12.28515625" style="1" customWidth="1"/>
    <col min="11" max="11" width="4.5703125" style="1" customWidth="1"/>
    <col min="12" max="12" width="26.28515625" style="1" customWidth="1"/>
    <col min="13" max="13" width="4.42578125" style="1" customWidth="1"/>
    <col min="14" max="14" width="0.7109375" style="1" customWidth="1"/>
    <col min="15" max="16" width="12.42578125" style="1"/>
    <col min="17" max="20" width="12.42578125" style="24"/>
    <col min="21" max="23" width="6.42578125" style="24" bestFit="1" customWidth="1"/>
    <col min="24" max="25" width="12.42578125" style="24"/>
    <col min="26" max="26" width="12.42578125" style="170"/>
    <col min="27" max="27" width="12.42578125" style="170" customWidth="1"/>
    <col min="28" max="36" width="12.42578125" style="170"/>
    <col min="37" max="43" width="12.42578125" style="24"/>
    <col min="44" max="48" width="12.42578125" style="23"/>
    <col min="49" max="50" width="12.42578125" style="24"/>
    <col min="51" max="16384" width="12.42578125" style="1"/>
  </cols>
  <sheetData>
    <row r="1" spans="1:88" ht="6" customHeight="1" x14ac:dyDescent="0.35">
      <c r="P1" s="24"/>
      <c r="AR1" s="24"/>
      <c r="AS1" s="24"/>
      <c r="AT1" s="24"/>
      <c r="AU1" s="24"/>
      <c r="AV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row>
    <row r="2" spans="1:88" ht="23.25" customHeight="1" x14ac:dyDescent="0.35">
      <c r="C2" s="2" t="s">
        <v>742</v>
      </c>
      <c r="D2" s="3"/>
      <c r="E2" s="3"/>
      <c r="F2" s="3"/>
      <c r="G2" s="3"/>
      <c r="H2" s="3"/>
      <c r="I2" s="3"/>
      <c r="J2" s="3"/>
      <c r="K2" s="3"/>
      <c r="L2" s="3"/>
      <c r="M2" s="3"/>
      <c r="P2" s="24"/>
      <c r="AR2" s="24"/>
      <c r="AS2" s="24"/>
      <c r="AT2" s="24"/>
      <c r="AU2" s="24"/>
      <c r="AV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row>
    <row r="3" spans="1:88" ht="42" customHeight="1" x14ac:dyDescent="0.5">
      <c r="C3" s="535" t="str">
        <f>list!A2</f>
        <v>令和4年度二酸化炭素排出抑制対策事業費等補助金（ナッジ手法の社会実装促進事業）</v>
      </c>
      <c r="D3" s="535"/>
      <c r="E3" s="535"/>
      <c r="F3" s="535"/>
      <c r="G3" s="535"/>
      <c r="H3" s="535"/>
      <c r="I3" s="535"/>
      <c r="J3" s="535"/>
      <c r="K3" s="535"/>
      <c r="L3" s="535"/>
      <c r="M3" s="535"/>
      <c r="P3" s="24"/>
      <c r="AR3" s="24"/>
      <c r="AS3" s="24"/>
      <c r="AT3" s="24"/>
      <c r="AU3" s="24"/>
      <c r="AV3" s="24"/>
      <c r="AY3" s="24"/>
      <c r="AZ3" s="24"/>
      <c r="BA3" s="24"/>
      <c r="BB3" s="24"/>
      <c r="BC3" s="24"/>
      <c r="BD3" s="24"/>
      <c r="BE3" s="24"/>
      <c r="BF3" s="24"/>
      <c r="BG3" s="24"/>
      <c r="BH3" s="24"/>
      <c r="BI3" s="24"/>
      <c r="BJ3" s="24"/>
      <c r="BK3" s="24"/>
      <c r="BL3" s="24"/>
      <c r="BM3" s="24"/>
      <c r="BN3" s="24"/>
      <c r="BO3" s="24"/>
      <c r="BP3" s="24"/>
      <c r="BQ3" s="24"/>
      <c r="BR3" s="24"/>
      <c r="BS3" s="24"/>
      <c r="BT3" s="24"/>
      <c r="BU3" s="24"/>
      <c r="BV3" s="24"/>
      <c r="BW3" s="24"/>
      <c r="BX3" s="24"/>
      <c r="BY3" s="24"/>
      <c r="BZ3" s="24"/>
      <c r="CA3" s="24"/>
      <c r="CB3" s="24"/>
      <c r="CC3" s="24"/>
      <c r="CD3" s="24"/>
      <c r="CE3" s="24"/>
      <c r="CF3" s="24"/>
      <c r="CG3" s="24"/>
      <c r="CH3" s="24"/>
      <c r="CI3" s="24"/>
      <c r="CJ3" s="24"/>
    </row>
    <row r="4" spans="1:88" ht="40.5" customHeight="1" x14ac:dyDescent="0.35">
      <c r="C4" s="552" t="s">
        <v>36</v>
      </c>
      <c r="D4" s="552"/>
      <c r="E4" s="552"/>
      <c r="F4" s="552"/>
      <c r="G4" s="552"/>
      <c r="H4" s="552"/>
      <c r="I4" s="552"/>
      <c r="J4" s="552"/>
      <c r="K4" s="552"/>
      <c r="L4" s="552"/>
      <c r="M4" s="552"/>
      <c r="P4" s="24"/>
      <c r="S4" s="38"/>
      <c r="Z4" s="171"/>
      <c r="AA4" s="171"/>
      <c r="AB4" s="171"/>
      <c r="AR4" s="24"/>
      <c r="AS4" s="24"/>
      <c r="AT4" s="24"/>
      <c r="AU4" s="24"/>
      <c r="AV4" s="24"/>
      <c r="AY4" s="24"/>
      <c r="AZ4" s="24"/>
      <c r="BA4" s="24"/>
      <c r="BB4" s="24"/>
      <c r="BC4" s="24"/>
      <c r="BD4" s="24"/>
      <c r="BE4" s="24"/>
      <c r="BF4" s="24"/>
      <c r="BG4" s="24"/>
      <c r="BH4" s="24"/>
      <c r="BI4" s="24"/>
      <c r="BJ4" s="24"/>
      <c r="BK4" s="24"/>
      <c r="BL4" s="24"/>
      <c r="BM4" s="24"/>
      <c r="BN4" s="24"/>
      <c r="BO4" s="24"/>
      <c r="BP4" s="24"/>
      <c r="BQ4" s="24"/>
      <c r="BR4" s="24"/>
      <c r="BS4" s="24"/>
      <c r="BT4" s="24"/>
      <c r="BU4" s="24"/>
      <c r="BV4" s="24"/>
      <c r="BW4" s="24"/>
      <c r="BX4" s="24"/>
      <c r="BY4" s="24"/>
      <c r="BZ4" s="24"/>
      <c r="CA4" s="24"/>
      <c r="CB4" s="24"/>
      <c r="CC4" s="24"/>
      <c r="CD4" s="24"/>
      <c r="CE4" s="24"/>
      <c r="CF4" s="24"/>
      <c r="CG4" s="24"/>
      <c r="CH4" s="24"/>
      <c r="CI4" s="24"/>
      <c r="CJ4" s="24"/>
    </row>
    <row r="5" spans="1:88" ht="24.75" customHeight="1" thickBot="1" x14ac:dyDescent="0.4">
      <c r="C5" s="4" t="s">
        <v>19</v>
      </c>
      <c r="D5" s="551" t="str">
        <f>IF(様式第１!G25="","",様式第１!G25)</f>
        <v/>
      </c>
      <c r="E5" s="551"/>
      <c r="F5" s="551"/>
      <c r="G5" s="551"/>
      <c r="H5" s="551"/>
      <c r="I5" s="5"/>
      <c r="J5" s="550" t="s">
        <v>31</v>
      </c>
      <c r="K5" s="550"/>
      <c r="L5" s="241">
        <v>1</v>
      </c>
      <c r="M5" s="5"/>
      <c r="P5" s="24"/>
      <c r="S5" s="38"/>
      <c r="AA5" s="171"/>
      <c r="AB5" s="172"/>
      <c r="AR5" s="24"/>
      <c r="AS5" s="24"/>
      <c r="AT5" s="24"/>
      <c r="AU5" s="24"/>
      <c r="AV5" s="24"/>
      <c r="AY5" s="24"/>
      <c r="AZ5" s="24"/>
      <c r="BA5" s="24"/>
      <c r="BB5" s="24"/>
      <c r="BC5" s="24"/>
      <c r="BD5" s="24"/>
      <c r="BE5" s="24"/>
      <c r="BF5" s="24"/>
      <c r="BG5" s="24"/>
      <c r="BH5" s="24"/>
      <c r="BI5" s="24"/>
      <c r="BJ5" s="24"/>
      <c r="BK5" s="24"/>
      <c r="BL5" s="24"/>
      <c r="BM5" s="24"/>
      <c r="BN5" s="24"/>
      <c r="BO5" s="24"/>
      <c r="BP5" s="24"/>
      <c r="BQ5" s="24"/>
      <c r="BR5" s="24"/>
      <c r="BS5" s="24"/>
      <c r="BT5" s="24"/>
      <c r="BU5" s="24"/>
      <c r="BV5" s="24"/>
      <c r="BW5" s="24"/>
      <c r="BX5" s="24"/>
      <c r="BY5" s="24"/>
      <c r="BZ5" s="24"/>
      <c r="CA5" s="24"/>
      <c r="CB5" s="24"/>
      <c r="CC5" s="24"/>
      <c r="CD5" s="24"/>
      <c r="CE5" s="24"/>
      <c r="CF5" s="24"/>
      <c r="CG5" s="24"/>
      <c r="CH5" s="24"/>
      <c r="CI5" s="24"/>
      <c r="CJ5" s="24"/>
    </row>
    <row r="6" spans="1:88" ht="11.25" customHeight="1" x14ac:dyDescent="0.35">
      <c r="C6" s="6"/>
      <c r="D6" s="7"/>
      <c r="E6" s="7"/>
      <c r="F6" s="7"/>
      <c r="G6" s="7"/>
      <c r="H6" s="7"/>
      <c r="I6" s="5"/>
      <c r="J6" s="5"/>
      <c r="K6" s="5"/>
      <c r="L6" s="8"/>
      <c r="M6" s="5"/>
      <c r="P6" s="24"/>
      <c r="S6" s="39"/>
      <c r="AA6" s="173"/>
      <c r="AB6" s="172"/>
      <c r="AR6" s="24"/>
      <c r="AS6" s="24"/>
      <c r="AT6" s="24"/>
      <c r="AU6" s="24"/>
      <c r="AV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row>
    <row r="7" spans="1:88" ht="24.75" thickBot="1" x14ac:dyDescent="0.4">
      <c r="C7" s="4" t="s">
        <v>4</v>
      </c>
      <c r="D7" s="551" t="str">
        <f>IF(様式第１!G18="","",様式第１!G18)</f>
        <v/>
      </c>
      <c r="E7" s="551"/>
      <c r="F7" s="551"/>
      <c r="G7" s="551"/>
      <c r="H7" s="551"/>
      <c r="I7" s="551"/>
      <c r="J7" s="551"/>
      <c r="K7" s="551"/>
      <c r="L7" s="551"/>
      <c r="M7" s="9"/>
      <c r="P7" s="24"/>
      <c r="S7" s="39"/>
      <c r="U7" s="35"/>
      <c r="V7" s="35"/>
      <c r="W7" s="35"/>
      <c r="AA7" s="173"/>
      <c r="AB7" s="174"/>
      <c r="AJ7" s="175"/>
      <c r="AR7" s="24"/>
      <c r="AS7" s="24"/>
      <c r="AT7" s="24"/>
      <c r="AU7" s="24"/>
      <c r="AV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row>
    <row r="8" spans="1:88" ht="24.75" thickBot="1" x14ac:dyDescent="0.4">
      <c r="A8" s="34">
        <v>23.5</v>
      </c>
      <c r="C8" s="6"/>
      <c r="D8" s="7"/>
      <c r="E8" s="7"/>
      <c r="F8" s="7"/>
      <c r="G8" s="7"/>
      <c r="H8" s="7"/>
      <c r="I8" s="7"/>
      <c r="J8" s="7"/>
      <c r="K8" s="7"/>
      <c r="L8" s="7"/>
      <c r="M8" s="9"/>
      <c r="P8" s="24"/>
      <c r="U8" s="35"/>
      <c r="V8" s="35"/>
      <c r="W8" s="35"/>
      <c r="AB8" s="174"/>
      <c r="AR8" s="24"/>
      <c r="AS8" s="24"/>
      <c r="AT8" s="24"/>
      <c r="AU8" s="24"/>
      <c r="AV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row>
    <row r="9" spans="1:88" ht="22.5" customHeight="1" thickBot="1" x14ac:dyDescent="0.4">
      <c r="A9" s="34">
        <v>22.5</v>
      </c>
      <c r="C9" s="553" t="s">
        <v>17</v>
      </c>
      <c r="D9" s="554"/>
      <c r="E9" s="555" t="s">
        <v>817</v>
      </c>
      <c r="F9" s="556"/>
      <c r="G9" s="556"/>
      <c r="H9" s="556"/>
      <c r="I9" s="556"/>
      <c r="J9" s="556"/>
      <c r="K9" s="556"/>
      <c r="L9" s="556"/>
      <c r="M9" s="557"/>
      <c r="P9" s="24"/>
      <c r="U9" s="35"/>
      <c r="V9" s="35"/>
      <c r="W9" s="35"/>
      <c r="AB9" s="174"/>
      <c r="AR9" s="24"/>
      <c r="AS9" s="24"/>
      <c r="AT9" s="24"/>
      <c r="AU9" s="24"/>
      <c r="AV9" s="24"/>
      <c r="AY9" s="24"/>
      <c r="AZ9" s="24"/>
      <c r="BA9" s="24"/>
      <c r="BB9" s="24"/>
      <c r="BC9" s="24"/>
      <c r="BD9" s="24"/>
      <c r="BE9" s="24"/>
      <c r="BF9" s="24"/>
      <c r="BG9" s="24"/>
      <c r="BH9" s="24"/>
      <c r="BI9" s="24"/>
      <c r="BJ9" s="24"/>
      <c r="BK9" s="24"/>
      <c r="BL9" s="24"/>
      <c r="BM9" s="24"/>
      <c r="BN9" s="24"/>
      <c r="BO9" s="24"/>
      <c r="BP9" s="24"/>
      <c r="BQ9" s="24"/>
      <c r="BR9" s="24"/>
      <c r="BS9" s="24"/>
      <c r="BT9" s="24"/>
      <c r="BU9" s="24"/>
      <c r="BV9" s="24"/>
      <c r="BW9" s="24"/>
      <c r="BX9" s="24"/>
      <c r="BY9" s="24"/>
      <c r="BZ9" s="24"/>
      <c r="CA9" s="24"/>
      <c r="CB9" s="24"/>
      <c r="CC9" s="24"/>
      <c r="CD9" s="24"/>
      <c r="CE9" s="24"/>
      <c r="CF9" s="24"/>
      <c r="CG9" s="24"/>
      <c r="CH9" s="24"/>
      <c r="CI9" s="24"/>
      <c r="CJ9" s="24"/>
    </row>
    <row r="10" spans="1:88" ht="9" customHeight="1" thickBot="1" x14ac:dyDescent="0.4">
      <c r="A10" s="34">
        <v>9.5</v>
      </c>
      <c r="C10" s="558"/>
      <c r="D10" s="558"/>
      <c r="E10" s="559"/>
      <c r="F10" s="559"/>
      <c r="G10" s="559"/>
      <c r="H10" s="559"/>
      <c r="I10" s="559"/>
      <c r="J10" s="559"/>
      <c r="K10" s="559"/>
      <c r="L10" s="559"/>
      <c r="M10" s="559"/>
      <c r="P10" s="24"/>
      <c r="U10" s="35"/>
      <c r="V10" s="35"/>
      <c r="W10" s="35"/>
      <c r="AB10" s="174"/>
      <c r="AR10" s="24"/>
      <c r="AS10" s="24"/>
      <c r="AT10" s="24"/>
      <c r="AU10" s="24"/>
      <c r="AV10" s="24"/>
      <c r="AY10" s="24"/>
      <c r="AZ10" s="24"/>
      <c r="BA10" s="24"/>
      <c r="BB10" s="24"/>
      <c r="BC10" s="24"/>
      <c r="BD10" s="24"/>
      <c r="BE10" s="24"/>
      <c r="BF10" s="24"/>
      <c r="BG10" s="24"/>
      <c r="BH10" s="24"/>
      <c r="BI10" s="24"/>
      <c r="BJ10" s="24"/>
      <c r="BK10" s="24"/>
      <c r="BL10" s="24"/>
      <c r="BM10" s="24"/>
      <c r="BN10" s="24"/>
      <c r="BO10" s="24"/>
      <c r="BP10" s="24"/>
      <c r="BQ10" s="24"/>
      <c r="BR10" s="24"/>
      <c r="BS10" s="24"/>
      <c r="BT10" s="24"/>
      <c r="BU10" s="24"/>
      <c r="BV10" s="24"/>
      <c r="BW10" s="24"/>
      <c r="BX10" s="24"/>
      <c r="BY10" s="24"/>
      <c r="BZ10" s="24"/>
      <c r="CA10" s="24"/>
      <c r="CB10" s="24"/>
      <c r="CC10" s="24"/>
      <c r="CD10" s="24"/>
      <c r="CE10" s="24"/>
      <c r="CF10" s="24"/>
      <c r="CG10" s="24"/>
      <c r="CH10" s="24"/>
      <c r="CI10" s="24"/>
      <c r="CJ10" s="24"/>
    </row>
    <row r="11" spans="1:88" ht="24" customHeight="1" thickBot="1" x14ac:dyDescent="0.4">
      <c r="A11" s="34">
        <v>24</v>
      </c>
      <c r="C11" s="573" t="s">
        <v>16</v>
      </c>
      <c r="D11" s="574"/>
      <c r="E11" s="575" t="str">
        <f>IF(別紙４消費税取扱!M84=10,list!C4,IF(別紙４消費税取扱!M84=22,list!C5,IF(別紙４消費税取扱!M84=33,list!C6,IF(別紙４消費税取扱!M84=44,list!C7,IF(別紙４消費税取扱!M84=55,list!C8,list!C3)))))</f>
        <v>■税抜きで応募申請する</v>
      </c>
      <c r="F11" s="576"/>
      <c r="G11" s="576"/>
      <c r="H11" s="576"/>
      <c r="I11" s="576"/>
      <c r="J11" s="576"/>
      <c r="K11" s="576"/>
      <c r="L11" s="576"/>
      <c r="M11" s="577"/>
      <c r="P11" s="24"/>
      <c r="U11" s="35"/>
      <c r="V11" s="35"/>
      <c r="W11" s="35"/>
      <c r="AC11" s="24"/>
      <c r="AE11" s="24"/>
      <c r="AR11" s="24"/>
      <c r="AS11" s="24"/>
      <c r="AT11" s="24"/>
      <c r="AU11" s="24"/>
      <c r="AV11" s="24"/>
      <c r="AY11" s="24"/>
      <c r="AZ11" s="24"/>
      <c r="BA11" s="24"/>
      <c r="BB11" s="24"/>
      <c r="BC11" s="24"/>
      <c r="BD11" s="24"/>
      <c r="BE11" s="24"/>
      <c r="BF11" s="24"/>
      <c r="BG11" s="24"/>
      <c r="BH11" s="24"/>
      <c r="BI11" s="24"/>
      <c r="BJ11" s="24"/>
      <c r="BK11" s="24"/>
      <c r="BL11" s="24"/>
      <c r="BM11" s="24"/>
      <c r="BN11" s="24"/>
      <c r="BO11" s="24"/>
      <c r="BP11" s="24"/>
      <c r="BQ11" s="24"/>
      <c r="BR11" s="24"/>
      <c r="BS11" s="24"/>
      <c r="BT11" s="24"/>
      <c r="BU11" s="24"/>
      <c r="BV11" s="24"/>
      <c r="BW11" s="24"/>
      <c r="BX11" s="24"/>
      <c r="BY11" s="24"/>
      <c r="BZ11" s="24"/>
      <c r="CA11" s="24"/>
      <c r="CB11" s="24"/>
      <c r="CC11" s="24"/>
      <c r="CD11" s="24"/>
      <c r="CE11" s="24"/>
      <c r="CF11" s="24"/>
      <c r="CG11" s="24"/>
      <c r="CH11" s="24"/>
      <c r="CI11" s="24"/>
      <c r="CJ11" s="24"/>
    </row>
    <row r="12" spans="1:88" ht="18.600000000000001" customHeight="1" x14ac:dyDescent="0.35">
      <c r="A12" s="33"/>
      <c r="C12" s="21"/>
      <c r="D12" s="21"/>
      <c r="E12" s="22"/>
      <c r="F12" s="22"/>
      <c r="G12" s="22"/>
      <c r="H12" s="22"/>
      <c r="I12" s="22"/>
      <c r="J12" s="22"/>
      <c r="K12" s="22"/>
      <c r="L12" s="22"/>
      <c r="M12" s="22"/>
      <c r="P12" s="24"/>
      <c r="U12" s="35"/>
      <c r="V12" s="35"/>
      <c r="W12" s="35"/>
      <c r="AB12" s="174"/>
      <c r="AR12" s="24"/>
      <c r="AS12" s="24"/>
      <c r="AT12" s="24"/>
      <c r="AU12" s="24"/>
      <c r="AV12" s="24"/>
      <c r="AY12" s="24"/>
      <c r="AZ12" s="24"/>
      <c r="BA12" s="24"/>
      <c r="BB12" s="24"/>
      <c r="BC12" s="24"/>
      <c r="BD12" s="24"/>
      <c r="BE12" s="24"/>
      <c r="BF12" s="24"/>
      <c r="BG12" s="24"/>
      <c r="BH12" s="24"/>
      <c r="BI12" s="24"/>
      <c r="BJ12" s="24"/>
      <c r="BK12" s="24"/>
      <c r="BL12" s="24"/>
      <c r="BM12" s="24"/>
      <c r="BN12" s="24"/>
      <c r="BO12" s="24"/>
      <c r="BP12" s="24"/>
      <c r="BQ12" s="24"/>
      <c r="BR12" s="24"/>
      <c r="BS12" s="24"/>
      <c r="BT12" s="24"/>
      <c r="BU12" s="24"/>
      <c r="BV12" s="24"/>
      <c r="BW12" s="24"/>
      <c r="BX12" s="24"/>
      <c r="BY12" s="24"/>
      <c r="BZ12" s="24"/>
      <c r="CA12" s="24"/>
      <c r="CB12" s="24"/>
      <c r="CC12" s="24"/>
      <c r="CD12" s="24"/>
      <c r="CE12" s="24"/>
      <c r="CF12" s="24"/>
      <c r="CG12" s="24"/>
      <c r="CH12" s="24"/>
      <c r="CI12" s="24"/>
      <c r="CJ12" s="24"/>
    </row>
    <row r="13" spans="1:88" ht="31.5" customHeight="1" thickBot="1" x14ac:dyDescent="0.55000000000000004">
      <c r="C13" s="10" t="s">
        <v>25</v>
      </c>
      <c r="D13" s="7"/>
      <c r="E13" s="7"/>
      <c r="F13" s="7"/>
      <c r="G13" s="7"/>
      <c r="H13" s="7"/>
      <c r="I13" s="7"/>
      <c r="J13" s="5"/>
      <c r="K13" s="5"/>
      <c r="L13" s="11"/>
      <c r="M13" s="9"/>
      <c r="P13" s="24"/>
      <c r="U13" s="35"/>
      <c r="V13" s="35"/>
      <c r="W13" s="35"/>
      <c r="AB13" s="174"/>
      <c r="AR13" s="24"/>
      <c r="AS13" s="24"/>
      <c r="AT13" s="24"/>
      <c r="AU13" s="24"/>
      <c r="AV13" s="24"/>
      <c r="AY13" s="24"/>
      <c r="AZ13" s="24"/>
      <c r="BA13" s="24"/>
      <c r="BB13" s="24"/>
      <c r="BC13" s="24"/>
      <c r="BD13" s="24"/>
      <c r="BE13" s="24"/>
      <c r="BF13" s="24"/>
      <c r="BG13" s="24"/>
      <c r="BH13" s="24"/>
      <c r="BI13" s="24"/>
      <c r="BJ13" s="24"/>
      <c r="BK13" s="24"/>
      <c r="BL13" s="24"/>
      <c r="BM13" s="24"/>
      <c r="BN13" s="24"/>
      <c r="BO13" s="24"/>
      <c r="BP13" s="24"/>
      <c r="BQ13" s="24"/>
      <c r="BR13" s="24"/>
      <c r="BS13" s="24"/>
      <c r="BT13" s="24"/>
      <c r="BU13" s="24"/>
      <c r="BV13" s="24"/>
      <c r="BW13" s="24"/>
      <c r="BX13" s="24"/>
      <c r="BY13" s="24"/>
      <c r="BZ13" s="24"/>
      <c r="CA13" s="24"/>
      <c r="CB13" s="24"/>
      <c r="CC13" s="24"/>
      <c r="CD13" s="24"/>
      <c r="CE13" s="24"/>
      <c r="CF13" s="24"/>
      <c r="CG13" s="24"/>
      <c r="CH13" s="24"/>
      <c r="CI13" s="24"/>
      <c r="CJ13" s="24"/>
    </row>
    <row r="14" spans="1:88" ht="21" customHeight="1" x14ac:dyDescent="0.35">
      <c r="C14" s="578" t="s">
        <v>3</v>
      </c>
      <c r="D14" s="536" t="str">
        <f>list!P2</f>
        <v>(1) 事業費合計</v>
      </c>
      <c r="E14" s="537"/>
      <c r="F14" s="538" t="str">
        <f>list!P3</f>
        <v>(2) 寄付金その他の収入</v>
      </c>
      <c r="G14" s="539"/>
      <c r="H14" s="540" t="str">
        <f>list!P4</f>
        <v>(3) 差引額</v>
      </c>
      <c r="I14" s="541"/>
      <c r="J14" s="541"/>
      <c r="K14" s="537"/>
      <c r="L14" s="540" t="str">
        <f>list!P5</f>
        <v>(4) 補助対象経費支出予定額</v>
      </c>
      <c r="M14" s="544"/>
      <c r="P14" s="24"/>
      <c r="U14" s="36"/>
      <c r="V14" s="36"/>
      <c r="W14" s="36"/>
      <c r="AB14" s="174"/>
      <c r="AR14" s="24"/>
      <c r="AS14" s="24"/>
      <c r="AT14" s="24"/>
      <c r="AU14" s="24"/>
      <c r="AV14" s="24"/>
      <c r="AY14" s="24"/>
      <c r="AZ14" s="24"/>
      <c r="BA14" s="24"/>
      <c r="BB14" s="24"/>
      <c r="BC14" s="24"/>
      <c r="BD14" s="24"/>
      <c r="BE14" s="24"/>
      <c r="BF14" s="24"/>
      <c r="BG14" s="24"/>
      <c r="BH14" s="24"/>
      <c r="BI14" s="24"/>
      <c r="BJ14" s="24"/>
      <c r="BK14" s="24"/>
      <c r="BL14" s="24"/>
      <c r="BM14" s="24"/>
      <c r="BN14" s="24"/>
      <c r="BO14" s="24"/>
      <c r="BP14" s="24"/>
      <c r="BQ14" s="24"/>
      <c r="BR14" s="24"/>
      <c r="BS14" s="24"/>
      <c r="BT14" s="24"/>
      <c r="BU14" s="24"/>
      <c r="BV14" s="24"/>
      <c r="BW14" s="24"/>
      <c r="BX14" s="24"/>
      <c r="BY14" s="24"/>
      <c r="BZ14" s="24"/>
      <c r="CA14" s="24"/>
      <c r="CB14" s="24"/>
      <c r="CC14" s="24"/>
      <c r="CD14" s="24"/>
      <c r="CE14" s="24"/>
      <c r="CF14" s="24"/>
      <c r="CG14" s="24"/>
      <c r="CH14" s="24"/>
      <c r="CI14" s="24"/>
      <c r="CJ14" s="24"/>
    </row>
    <row r="15" spans="1:88" ht="17.100000000000001" customHeight="1" x14ac:dyDescent="0.35">
      <c r="C15" s="579"/>
      <c r="D15" s="186"/>
      <c r="E15" s="183"/>
      <c r="F15" s="187" t="s">
        <v>731</v>
      </c>
      <c r="G15" s="188"/>
      <c r="H15" s="445" t="s">
        <v>730</v>
      </c>
      <c r="I15" s="446"/>
      <c r="J15" s="446"/>
      <c r="K15" s="447"/>
      <c r="L15" s="187" t="s">
        <v>733</v>
      </c>
      <c r="M15" s="184"/>
      <c r="P15" s="24"/>
      <c r="U15" s="36"/>
      <c r="V15" s="36"/>
      <c r="W15" s="36"/>
      <c r="AB15" s="174"/>
      <c r="AR15" s="24"/>
      <c r="AS15" s="24"/>
      <c r="AT15" s="24"/>
      <c r="AU15" s="24"/>
      <c r="AV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row>
    <row r="16" spans="1:88" ht="17.100000000000001" customHeight="1" x14ac:dyDescent="0.35">
      <c r="C16" s="579"/>
      <c r="D16" s="189"/>
      <c r="E16" s="185"/>
      <c r="F16" s="441" t="s">
        <v>732</v>
      </c>
      <c r="G16" s="442"/>
      <c r="H16" s="441"/>
      <c r="I16" s="443"/>
      <c r="J16" s="443"/>
      <c r="K16" s="442"/>
      <c r="L16" s="441" t="s">
        <v>734</v>
      </c>
      <c r="M16" s="444"/>
      <c r="P16" s="24"/>
      <c r="U16" s="36"/>
      <c r="V16" s="36"/>
      <c r="W16" s="36"/>
      <c r="AB16" s="174"/>
      <c r="AR16" s="24"/>
      <c r="AS16" s="24"/>
      <c r="AT16" s="24"/>
      <c r="AU16" s="24"/>
      <c r="AV16" s="24"/>
      <c r="AY16" s="24"/>
      <c r="AZ16" s="24"/>
      <c r="BA16" s="24"/>
      <c r="BB16" s="24"/>
      <c r="BC16" s="24"/>
      <c r="BD16" s="24"/>
      <c r="BE16" s="24"/>
      <c r="BF16" s="24"/>
      <c r="BG16" s="24"/>
      <c r="BH16" s="24"/>
      <c r="BI16" s="24"/>
      <c r="BJ16" s="24"/>
      <c r="BK16" s="24"/>
      <c r="BL16" s="24"/>
      <c r="BM16" s="24"/>
      <c r="BN16" s="24"/>
      <c r="BO16" s="24"/>
      <c r="BP16" s="24"/>
      <c r="BQ16" s="24"/>
      <c r="BR16" s="24"/>
      <c r="BS16" s="24"/>
      <c r="BT16" s="24"/>
      <c r="BU16" s="24"/>
      <c r="BV16" s="24"/>
      <c r="BW16" s="24"/>
      <c r="BX16" s="24"/>
      <c r="BY16" s="24"/>
      <c r="BZ16" s="24"/>
      <c r="CA16" s="24"/>
      <c r="CB16" s="24"/>
      <c r="CC16" s="24"/>
      <c r="CD16" s="24"/>
      <c r="CE16" s="24"/>
      <c r="CF16" s="24"/>
      <c r="CG16" s="24"/>
      <c r="CH16" s="24"/>
      <c r="CI16" s="24"/>
      <c r="CJ16" s="24"/>
    </row>
    <row r="17" spans="3:88" ht="21.75" customHeight="1" thickBot="1" x14ac:dyDescent="0.4">
      <c r="C17" s="579"/>
      <c r="D17" s="13">
        <f>F54</f>
        <v>0</v>
      </c>
      <c r="E17" s="13" t="s">
        <v>15</v>
      </c>
      <c r="F17" s="20">
        <f>ROUNDDOWN(F29,0)</f>
        <v>0</v>
      </c>
      <c r="G17" s="13" t="s">
        <v>15</v>
      </c>
      <c r="H17" s="545">
        <f>IF(ISNUMBER(D17),D17-F17,0)</f>
        <v>0</v>
      </c>
      <c r="I17" s="546"/>
      <c r="J17" s="547"/>
      <c r="K17" s="13" t="s">
        <v>15</v>
      </c>
      <c r="L17" s="12">
        <f>D17</f>
        <v>0</v>
      </c>
      <c r="M17" s="14" t="s">
        <v>15</v>
      </c>
      <c r="P17" s="24"/>
      <c r="AB17" s="174"/>
      <c r="AR17" s="24"/>
      <c r="AS17" s="24"/>
      <c r="AT17" s="24"/>
      <c r="AU17" s="24"/>
      <c r="AV17" s="24"/>
      <c r="AY17" s="24"/>
      <c r="AZ17" s="24"/>
      <c r="BA17" s="24"/>
      <c r="BB17" s="24"/>
      <c r="BC17" s="24"/>
      <c r="BD17" s="24"/>
      <c r="BE17" s="24"/>
      <c r="BF17" s="24"/>
      <c r="BG17" s="24"/>
      <c r="BH17" s="24"/>
      <c r="BI17" s="24"/>
      <c r="BJ17" s="24"/>
      <c r="BK17" s="24"/>
      <c r="BL17" s="24"/>
      <c r="BM17" s="24"/>
      <c r="BN17" s="24"/>
      <c r="BO17" s="24"/>
      <c r="BP17" s="24"/>
      <c r="BQ17" s="24"/>
      <c r="BR17" s="24"/>
      <c r="BS17" s="24"/>
      <c r="BT17" s="24"/>
      <c r="BU17" s="24"/>
      <c r="BV17" s="24"/>
      <c r="BW17" s="24"/>
      <c r="BX17" s="24"/>
      <c r="BY17" s="24"/>
      <c r="BZ17" s="24"/>
      <c r="CA17" s="24"/>
      <c r="CB17" s="24"/>
      <c r="CC17" s="24"/>
      <c r="CD17" s="24"/>
      <c r="CE17" s="24"/>
      <c r="CF17" s="24"/>
      <c r="CG17" s="24"/>
      <c r="CH17" s="24"/>
      <c r="CI17" s="24"/>
      <c r="CJ17" s="24"/>
    </row>
    <row r="18" spans="3:88" ht="21.75" customHeight="1" x14ac:dyDescent="0.35">
      <c r="C18" s="579"/>
      <c r="D18" s="586" t="str">
        <f>list!P6</f>
        <v>(5) 交付率</v>
      </c>
      <c r="E18" s="583"/>
      <c r="F18" s="582" t="str">
        <f>list!P7</f>
        <v>(6) 選定額</v>
      </c>
      <c r="G18" s="583"/>
      <c r="H18" s="581" t="str">
        <f>list!P8</f>
        <v>(7) 交付要望額</v>
      </c>
      <c r="I18" s="582"/>
      <c r="J18" s="582"/>
      <c r="K18" s="583"/>
      <c r="L18" s="460" t="str">
        <f>list!P9</f>
        <v>備考</v>
      </c>
      <c r="M18" s="461"/>
      <c r="P18" s="24"/>
      <c r="AB18" s="174"/>
      <c r="AR18" s="24"/>
      <c r="AS18" s="24"/>
      <c r="AT18" s="24"/>
      <c r="AU18" s="24"/>
      <c r="AV18" s="24"/>
      <c r="AY18" s="24"/>
      <c r="AZ18" s="24"/>
      <c r="BA18" s="24"/>
      <c r="BB18" s="24"/>
      <c r="BC18" s="24"/>
      <c r="BD18" s="24"/>
      <c r="BE18" s="24"/>
      <c r="BF18" s="24"/>
      <c r="BG18" s="24"/>
      <c r="BH18" s="24"/>
      <c r="BI18" s="24"/>
      <c r="BJ18" s="24"/>
      <c r="BK18" s="24"/>
      <c r="BL18" s="24"/>
      <c r="BM18" s="24"/>
      <c r="BN18" s="24"/>
      <c r="BO18" s="24"/>
      <c r="BP18" s="24"/>
      <c r="BQ18" s="24"/>
      <c r="BR18" s="24"/>
      <c r="BS18" s="24"/>
      <c r="BT18" s="24"/>
      <c r="BU18" s="24"/>
      <c r="BV18" s="24"/>
      <c r="BW18" s="24"/>
      <c r="BX18" s="24"/>
      <c r="BY18" s="24"/>
      <c r="BZ18" s="24"/>
      <c r="CA18" s="24"/>
      <c r="CB18" s="24"/>
      <c r="CC18" s="24"/>
      <c r="CD18" s="24"/>
      <c r="CE18" s="24"/>
      <c r="CF18" s="24"/>
      <c r="CG18" s="24"/>
      <c r="CH18" s="24"/>
      <c r="CI18" s="24"/>
      <c r="CJ18" s="24"/>
    </row>
    <row r="19" spans="3:88" ht="17.100000000000001" customHeight="1" x14ac:dyDescent="0.35">
      <c r="C19" s="579"/>
      <c r="D19" s="451" t="str">
        <f>IF(list!Q6=0,"",list!Q6)</f>
        <v>※交付率：1</v>
      </c>
      <c r="E19" s="452"/>
      <c r="F19" s="451" t="str">
        <f>IF(list!Q7=0,"",list!Q7)</f>
        <v>※上限6,000,000円</v>
      </c>
      <c r="G19" s="452"/>
      <c r="H19" s="448" t="s">
        <v>98</v>
      </c>
      <c r="I19" s="449"/>
      <c r="J19" s="449"/>
      <c r="K19" s="450"/>
      <c r="L19" s="466"/>
      <c r="M19" s="467"/>
      <c r="P19" s="24"/>
      <c r="AB19" s="174"/>
      <c r="AR19" s="24"/>
      <c r="AS19" s="24"/>
      <c r="AT19" s="24"/>
      <c r="AU19" s="24"/>
      <c r="AV19" s="24"/>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c r="BZ19" s="24"/>
      <c r="CA19" s="24"/>
      <c r="CB19" s="24"/>
      <c r="CC19" s="24"/>
      <c r="CD19" s="24"/>
      <c r="CE19" s="24"/>
      <c r="CF19" s="24"/>
      <c r="CG19" s="24"/>
      <c r="CH19" s="24"/>
      <c r="CI19" s="24"/>
      <c r="CJ19" s="24"/>
    </row>
    <row r="20" spans="3:88" ht="17.100000000000001" customHeight="1" x14ac:dyDescent="0.35">
      <c r="C20" s="579"/>
      <c r="D20" s="548"/>
      <c r="E20" s="549"/>
      <c r="F20" s="608" t="str">
        <f>IF(list!R7=0,"",list!R7)</f>
        <v/>
      </c>
      <c r="G20" s="609"/>
      <c r="H20" s="441"/>
      <c r="I20" s="443"/>
      <c r="J20" s="443"/>
      <c r="K20" s="442"/>
      <c r="L20" s="542"/>
      <c r="M20" s="543"/>
      <c r="P20" s="24"/>
      <c r="AB20" s="174"/>
      <c r="AR20" s="24"/>
      <c r="AS20" s="24"/>
      <c r="AT20" s="24"/>
      <c r="AU20" s="24"/>
      <c r="AV20" s="24"/>
      <c r="AY20" s="24"/>
      <c r="AZ20" s="24"/>
      <c r="BA20" s="24"/>
      <c r="BB20" s="24"/>
      <c r="BC20" s="24"/>
      <c r="BD20" s="24"/>
      <c r="BE20" s="24"/>
      <c r="BF20" s="24"/>
      <c r="BG20" s="24"/>
      <c r="BH20" s="24"/>
      <c r="BI20" s="24"/>
      <c r="BJ20" s="24"/>
      <c r="BK20" s="24"/>
      <c r="BL20" s="24"/>
      <c r="BM20" s="24"/>
      <c r="BN20" s="24"/>
      <c r="BO20" s="24"/>
      <c r="BP20" s="24"/>
      <c r="BQ20" s="24"/>
      <c r="BR20" s="24"/>
      <c r="BS20" s="24"/>
      <c r="BT20" s="24"/>
      <c r="BU20" s="24"/>
      <c r="BV20" s="24"/>
      <c r="BW20" s="24"/>
      <c r="BX20" s="24"/>
      <c r="BY20" s="24"/>
      <c r="BZ20" s="24"/>
      <c r="CA20" s="24"/>
      <c r="CB20" s="24"/>
      <c r="CC20" s="24"/>
      <c r="CD20" s="24"/>
      <c r="CE20" s="24"/>
      <c r="CF20" s="24"/>
      <c r="CG20" s="24"/>
      <c r="CH20" s="24"/>
      <c r="CI20" s="24"/>
      <c r="CJ20" s="24"/>
    </row>
    <row r="21" spans="3:88" ht="20.25" thickBot="1" x14ac:dyDescent="0.4">
      <c r="C21" s="580"/>
      <c r="D21" s="242"/>
      <c r="E21" s="13" t="str">
        <f>IF(様式第１!B8=list!A5,"",IF(様式第１!B8=list!A6,"円",""))</f>
        <v/>
      </c>
      <c r="F21" s="12">
        <f>IF(D21="",MIN(list!M2,H17),MIN(H17,D21))</f>
        <v>0</v>
      </c>
      <c r="G21" s="13" t="s">
        <v>15</v>
      </c>
      <c r="H21" s="545">
        <f>IF(ISNUMBER(L5),IF(F21="上限なし",ROUNDDOWN(D21*L5,-3),ROUNDDOWN(F21*L5,-3)),"")</f>
        <v>0</v>
      </c>
      <c r="I21" s="546"/>
      <c r="J21" s="547"/>
      <c r="K21" s="13" t="s">
        <v>15</v>
      </c>
      <c r="L21" s="468"/>
      <c r="M21" s="469"/>
      <c r="P21" s="24"/>
      <c r="AR21" s="24"/>
      <c r="AS21" s="24"/>
      <c r="AT21" s="24"/>
      <c r="AU21" s="24"/>
      <c r="AV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c r="BV21" s="24"/>
      <c r="BW21" s="24"/>
      <c r="BX21" s="24"/>
      <c r="BY21" s="24"/>
      <c r="BZ21" s="24"/>
      <c r="CA21" s="24"/>
      <c r="CB21" s="24"/>
      <c r="CC21" s="24"/>
      <c r="CD21" s="24"/>
      <c r="CE21" s="24"/>
      <c r="CF21" s="24"/>
      <c r="CG21" s="24"/>
      <c r="CH21" s="24"/>
      <c r="CI21" s="24"/>
      <c r="CJ21" s="24"/>
    </row>
    <row r="22" spans="3:88" ht="19.5" hidden="1" x14ac:dyDescent="0.35">
      <c r="C22" s="165"/>
      <c r="D22" s="594" t="str">
        <f>IF(list!P10=0,"",list!P10)</f>
        <v/>
      </c>
      <c r="E22" s="595"/>
      <c r="F22" s="596" t="str">
        <f>IF(list!P11=0,"",list!P11)</f>
        <v/>
      </c>
      <c r="G22" s="597"/>
      <c r="H22" s="458" t="str">
        <f>IF(list!P12=0,"",list!P12)</f>
        <v/>
      </c>
      <c r="I22" s="560"/>
      <c r="J22" s="560"/>
      <c r="K22" s="561"/>
      <c r="L22" s="458" t="str">
        <f>IF(list!P13=0,"",list!P13)</f>
        <v/>
      </c>
      <c r="M22" s="459"/>
      <c r="P22" s="24"/>
      <c r="AR22" s="24"/>
      <c r="AS22" s="24"/>
      <c r="AT22" s="24"/>
      <c r="AU22" s="24"/>
      <c r="AV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c r="BV22" s="24"/>
      <c r="BW22" s="24"/>
      <c r="BX22" s="24"/>
      <c r="BY22" s="24"/>
      <c r="BZ22" s="24"/>
      <c r="CA22" s="24"/>
      <c r="CB22" s="24"/>
      <c r="CC22" s="24"/>
      <c r="CD22" s="24"/>
      <c r="CE22" s="24"/>
      <c r="CF22" s="24"/>
      <c r="CG22" s="24"/>
      <c r="CH22" s="24"/>
      <c r="CI22" s="24"/>
      <c r="CJ22" s="24"/>
    </row>
    <row r="23" spans="3:88" ht="19.5" hidden="1" x14ac:dyDescent="0.35">
      <c r="C23" s="166"/>
      <c r="D23" s="455" t="str">
        <f>IF(list!Q10=0,"",list!Q10)</f>
        <v/>
      </c>
      <c r="E23" s="454"/>
      <c r="F23" s="453" t="str">
        <f>IF(list!Q11=0,"",list!Q11)</f>
        <v/>
      </c>
      <c r="G23" s="454"/>
      <c r="H23" s="453" t="str">
        <f>IF(list!Q12=0,"",list!Q12)</f>
        <v/>
      </c>
      <c r="I23" s="455"/>
      <c r="J23" s="455"/>
      <c r="K23" s="454"/>
      <c r="L23" s="462"/>
      <c r="M23" s="463"/>
      <c r="P23" s="24"/>
      <c r="AR23" s="24"/>
      <c r="AS23" s="24"/>
      <c r="AT23" s="24"/>
      <c r="AU23" s="24"/>
      <c r="AV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24"/>
      <c r="CF23" s="24"/>
      <c r="CG23" s="24"/>
      <c r="CH23" s="24"/>
      <c r="CI23" s="24"/>
      <c r="CJ23" s="24"/>
    </row>
    <row r="24" spans="3:88" ht="19.5" hidden="1" x14ac:dyDescent="0.35">
      <c r="C24" s="166"/>
      <c r="D24" s="456"/>
      <c r="E24" s="457"/>
      <c r="F24" s="202"/>
      <c r="G24" s="203"/>
      <c r="H24" s="202"/>
      <c r="I24" s="203"/>
      <c r="J24" s="203"/>
      <c r="K24" s="203"/>
      <c r="L24" s="462"/>
      <c r="M24" s="463"/>
      <c r="P24" s="24"/>
      <c r="AR24" s="24"/>
      <c r="AS24" s="24"/>
      <c r="AT24" s="24"/>
      <c r="AU24" s="24"/>
      <c r="AV24" s="24"/>
      <c r="AY24" s="24"/>
      <c r="AZ24" s="24"/>
      <c r="BA24" s="24"/>
      <c r="BB24" s="24"/>
      <c r="BC24" s="24"/>
      <c r="BD24" s="24"/>
      <c r="BE24" s="24"/>
      <c r="BF24" s="24"/>
      <c r="BG24" s="24"/>
      <c r="BH24" s="24"/>
      <c r="BI24" s="24"/>
      <c r="BJ24" s="24"/>
      <c r="BK24" s="24"/>
      <c r="BL24" s="24"/>
      <c r="BM24" s="24"/>
      <c r="BN24" s="24"/>
      <c r="BO24" s="24"/>
      <c r="BP24" s="24"/>
      <c r="BQ24" s="24"/>
      <c r="BR24" s="24"/>
      <c r="BS24" s="24"/>
      <c r="BT24" s="24"/>
      <c r="BU24" s="24"/>
      <c r="BV24" s="24"/>
      <c r="BW24" s="24"/>
      <c r="BX24" s="24"/>
      <c r="BY24" s="24"/>
      <c r="BZ24" s="24"/>
      <c r="CA24" s="24"/>
      <c r="CB24" s="24"/>
      <c r="CC24" s="24"/>
      <c r="CD24" s="24"/>
      <c r="CE24" s="24"/>
      <c r="CF24" s="24"/>
      <c r="CG24" s="24"/>
      <c r="CH24" s="24"/>
      <c r="CI24" s="24"/>
      <c r="CJ24" s="24"/>
    </row>
    <row r="25" spans="3:88" ht="20.25" hidden="1" thickBot="1" x14ac:dyDescent="0.4">
      <c r="C25" s="167"/>
      <c r="D25" s="204"/>
      <c r="E25" s="18" t="s">
        <v>15</v>
      </c>
      <c r="F25" s="19"/>
      <c r="G25" s="18" t="s">
        <v>15</v>
      </c>
      <c r="H25" s="601" t="str">
        <f>IF(ISNUMBER(L21),L21-F25,"")</f>
        <v/>
      </c>
      <c r="I25" s="602"/>
      <c r="J25" s="602"/>
      <c r="K25" s="13" t="s">
        <v>15</v>
      </c>
      <c r="L25" s="464"/>
      <c r="M25" s="465"/>
      <c r="P25" s="181"/>
      <c r="AR25" s="24"/>
      <c r="AS25" s="24"/>
      <c r="AT25" s="24"/>
      <c r="AU25" s="24"/>
      <c r="AV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c r="BV25" s="24"/>
      <c r="BW25" s="24"/>
      <c r="BX25" s="24"/>
      <c r="BY25" s="24"/>
      <c r="BZ25" s="24"/>
      <c r="CA25" s="24"/>
      <c r="CB25" s="24"/>
      <c r="CC25" s="24"/>
      <c r="CD25" s="24"/>
      <c r="CE25" s="24"/>
      <c r="CF25" s="24"/>
      <c r="CG25" s="24"/>
      <c r="CH25" s="24"/>
      <c r="CI25" s="24"/>
      <c r="CJ25" s="24"/>
    </row>
    <row r="26" spans="3:88" ht="15" customHeight="1" x14ac:dyDescent="0.35">
      <c r="C26" s="15"/>
      <c r="D26" s="16"/>
      <c r="E26" s="16"/>
      <c r="F26" s="16"/>
      <c r="G26" s="16"/>
      <c r="H26" s="17"/>
      <c r="I26" s="16"/>
      <c r="J26" s="16"/>
      <c r="K26" s="16"/>
      <c r="L26" s="17"/>
      <c r="M26" s="16"/>
      <c r="P26" s="24"/>
      <c r="AR26" s="24"/>
      <c r="AS26" s="24"/>
      <c r="AT26" s="24"/>
      <c r="AU26" s="24"/>
      <c r="AV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row>
    <row r="27" spans="3:88" ht="21" customHeight="1" thickBot="1" x14ac:dyDescent="0.4">
      <c r="C27" s="481" t="s">
        <v>21</v>
      </c>
      <c r="D27" s="481"/>
      <c r="E27" s="481"/>
      <c r="F27" s="481"/>
      <c r="G27" s="481"/>
      <c r="H27" s="481"/>
      <c r="I27" s="481"/>
      <c r="J27" s="481"/>
      <c r="K27" s="481"/>
      <c r="L27" s="481"/>
      <c r="M27" s="481"/>
      <c r="P27" s="24"/>
      <c r="AR27" s="24"/>
      <c r="AS27" s="24"/>
      <c r="AT27" s="24"/>
      <c r="AU27" s="24"/>
      <c r="AV27" s="24"/>
      <c r="AY27" s="24"/>
      <c r="AZ27" s="24"/>
      <c r="BA27" s="24"/>
      <c r="BB27" s="24"/>
      <c r="BC27" s="24"/>
      <c r="BD27" s="24"/>
      <c r="BE27" s="24"/>
      <c r="BF27" s="24"/>
      <c r="BG27" s="24"/>
      <c r="BH27" s="24"/>
      <c r="BI27" s="24"/>
      <c r="BJ27" s="24"/>
      <c r="BK27" s="24"/>
      <c r="BL27" s="24"/>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row>
    <row r="28" spans="3:88" ht="24" customHeight="1" x14ac:dyDescent="0.35">
      <c r="C28" s="593" t="s">
        <v>5</v>
      </c>
      <c r="D28" s="488"/>
      <c r="E28" s="489"/>
      <c r="F28" s="489" t="s">
        <v>2</v>
      </c>
      <c r="G28" s="598"/>
      <c r="H28" s="599" t="s">
        <v>27</v>
      </c>
      <c r="I28" s="599"/>
      <c r="J28" s="599"/>
      <c r="K28" s="599"/>
      <c r="L28" s="599"/>
      <c r="M28" s="600"/>
      <c r="P28" s="24"/>
      <c r="AR28" s="24"/>
      <c r="AS28" s="24"/>
      <c r="AT28" s="24"/>
      <c r="AU28" s="24"/>
      <c r="AV28" s="24"/>
      <c r="AY28" s="24"/>
      <c r="AZ28" s="24"/>
      <c r="BA28" s="24"/>
      <c r="BB28" s="24"/>
      <c r="BC28" s="24"/>
      <c r="BD28" s="24"/>
      <c r="BE28" s="24"/>
      <c r="BF28" s="24"/>
      <c r="BG28" s="24"/>
      <c r="BH28" s="24"/>
      <c r="BI28" s="24"/>
      <c r="BJ28" s="24"/>
      <c r="BK28" s="24"/>
      <c r="BL28" s="24"/>
      <c r="BM28" s="24"/>
      <c r="BN28" s="24"/>
      <c r="BO28" s="24"/>
      <c r="BP28" s="24"/>
      <c r="BQ28" s="24"/>
      <c r="BR28" s="24"/>
      <c r="BS28" s="24"/>
      <c r="BT28" s="24"/>
      <c r="BU28" s="24"/>
      <c r="BV28" s="24"/>
      <c r="BW28" s="24"/>
      <c r="BX28" s="24"/>
      <c r="BY28" s="24"/>
      <c r="BZ28" s="24"/>
      <c r="CA28" s="24"/>
      <c r="CB28" s="24"/>
      <c r="CC28" s="24"/>
      <c r="CD28" s="24"/>
      <c r="CE28" s="24"/>
      <c r="CF28" s="24"/>
      <c r="CG28" s="24"/>
      <c r="CH28" s="24"/>
      <c r="CI28" s="24"/>
      <c r="CJ28" s="24"/>
    </row>
    <row r="29" spans="3:88" ht="25.5" customHeight="1" x14ac:dyDescent="0.35">
      <c r="C29" s="590" t="s">
        <v>20</v>
      </c>
      <c r="D29" s="591"/>
      <c r="E29" s="592"/>
      <c r="F29" s="584"/>
      <c r="G29" s="585"/>
      <c r="H29" s="587"/>
      <c r="I29" s="588"/>
      <c r="J29" s="588"/>
      <c r="K29" s="588"/>
      <c r="L29" s="588"/>
      <c r="M29" s="589"/>
      <c r="P29" s="24"/>
      <c r="AR29" s="24"/>
      <c r="AS29" s="24"/>
      <c r="AT29" s="24"/>
      <c r="AU29" s="24"/>
      <c r="AV29" s="24"/>
      <c r="AY29" s="24"/>
      <c r="AZ29" s="24"/>
      <c r="BA29" s="24"/>
      <c r="BB29" s="24"/>
      <c r="BC29" s="24"/>
      <c r="BD29" s="24"/>
      <c r="BE29" s="24"/>
      <c r="BF29" s="24"/>
      <c r="BG29" s="24"/>
      <c r="BH29" s="24"/>
      <c r="BI29" s="24"/>
      <c r="BJ29" s="24"/>
      <c r="BK29" s="24"/>
      <c r="BL29" s="24"/>
      <c r="BM29" s="24"/>
      <c r="BN29" s="24"/>
      <c r="BO29" s="24"/>
      <c r="BP29" s="24"/>
      <c r="BQ29" s="24"/>
      <c r="BR29" s="24"/>
      <c r="BS29" s="24"/>
      <c r="BT29" s="24"/>
      <c r="BU29" s="24"/>
      <c r="BV29" s="24"/>
      <c r="BW29" s="24"/>
      <c r="BX29" s="24"/>
      <c r="BY29" s="24"/>
      <c r="BZ29" s="24"/>
      <c r="CA29" s="24"/>
      <c r="CB29" s="24"/>
      <c r="CC29" s="24"/>
      <c r="CD29" s="24"/>
      <c r="CE29" s="24"/>
      <c r="CF29" s="24"/>
      <c r="CG29" s="24"/>
      <c r="CH29" s="24"/>
      <c r="CI29" s="24"/>
      <c r="CJ29" s="24"/>
    </row>
    <row r="30" spans="3:88" ht="25.5" customHeight="1" x14ac:dyDescent="0.35">
      <c r="C30" s="562" t="s">
        <v>22</v>
      </c>
      <c r="D30" s="563"/>
      <c r="E30" s="564"/>
      <c r="F30" s="565">
        <f>IF(ISNUMBER(D17),IF(ISNUMBER(H21),D17-F29-H21,""),"")</f>
        <v>0</v>
      </c>
      <c r="G30" s="566"/>
      <c r="H30" s="567" t="s">
        <v>32</v>
      </c>
      <c r="I30" s="568"/>
      <c r="J30" s="568"/>
      <c r="K30" s="568"/>
      <c r="L30" s="568"/>
      <c r="M30" s="569"/>
      <c r="P30" s="24"/>
      <c r="AR30" s="24"/>
      <c r="AS30" s="24"/>
      <c r="AT30" s="24"/>
      <c r="AU30" s="24"/>
      <c r="AV30" s="24"/>
      <c r="AY30" s="24"/>
      <c r="AZ30" s="24"/>
      <c r="BA30" s="24"/>
      <c r="BB30" s="24"/>
      <c r="BC30" s="24"/>
      <c r="BD30" s="24"/>
      <c r="BE30" s="24"/>
      <c r="BF30" s="24"/>
      <c r="BG30" s="24"/>
      <c r="BH30" s="24"/>
      <c r="BI30" s="24"/>
      <c r="BJ30" s="24"/>
      <c r="BK30" s="24"/>
      <c r="BL30" s="24"/>
      <c r="BM30" s="24"/>
      <c r="BN30" s="24"/>
      <c r="BO30" s="24"/>
      <c r="BP30" s="24"/>
      <c r="BQ30" s="24"/>
      <c r="BR30" s="24"/>
      <c r="BS30" s="24"/>
      <c r="BT30" s="24"/>
      <c r="BU30" s="24"/>
      <c r="BV30" s="24"/>
      <c r="BW30" s="24"/>
      <c r="BX30" s="24"/>
      <c r="BY30" s="24"/>
      <c r="BZ30" s="24"/>
      <c r="CA30" s="24"/>
      <c r="CB30" s="24"/>
      <c r="CC30" s="24"/>
      <c r="CD30" s="24"/>
      <c r="CE30" s="24"/>
      <c r="CF30" s="24"/>
      <c r="CG30" s="24"/>
      <c r="CH30" s="24"/>
      <c r="CI30" s="24"/>
      <c r="CJ30" s="24"/>
    </row>
    <row r="31" spans="3:88" ht="27.75" customHeight="1" thickBot="1" x14ac:dyDescent="0.4">
      <c r="C31" s="570" t="s">
        <v>24</v>
      </c>
      <c r="D31" s="571"/>
      <c r="E31" s="572"/>
      <c r="F31" s="606">
        <f>H21</f>
        <v>0</v>
      </c>
      <c r="G31" s="607"/>
      <c r="H31" s="603" t="s">
        <v>761</v>
      </c>
      <c r="I31" s="604"/>
      <c r="J31" s="604"/>
      <c r="K31" s="604"/>
      <c r="L31" s="604"/>
      <c r="M31" s="605"/>
      <c r="P31" s="24"/>
      <c r="AR31" s="24"/>
      <c r="AS31" s="24"/>
      <c r="AT31" s="24"/>
      <c r="AU31" s="24"/>
      <c r="AV31" s="24"/>
      <c r="AY31" s="24"/>
      <c r="AZ31" s="24"/>
      <c r="BA31" s="24"/>
      <c r="BB31" s="24"/>
      <c r="BC31" s="24"/>
      <c r="BD31" s="24"/>
      <c r="BE31" s="24"/>
      <c r="BF31" s="24"/>
      <c r="BG31" s="24"/>
      <c r="BH31" s="24"/>
      <c r="BI31" s="24"/>
      <c r="BJ31" s="24"/>
      <c r="BK31" s="24"/>
      <c r="BL31" s="24"/>
      <c r="BM31" s="24"/>
      <c r="BN31" s="24"/>
      <c r="BO31" s="24"/>
      <c r="BP31" s="24"/>
      <c r="BQ31" s="24"/>
      <c r="BR31" s="24"/>
      <c r="BS31" s="24"/>
      <c r="BT31" s="24"/>
      <c r="BU31" s="24"/>
      <c r="BV31" s="24"/>
      <c r="BW31" s="24"/>
      <c r="BX31" s="24"/>
      <c r="BY31" s="24"/>
      <c r="BZ31" s="24"/>
      <c r="CA31" s="24"/>
      <c r="CB31" s="24"/>
      <c r="CC31" s="24"/>
      <c r="CD31" s="24"/>
      <c r="CE31" s="24"/>
      <c r="CF31" s="24"/>
      <c r="CG31" s="24"/>
      <c r="CH31" s="24"/>
      <c r="CI31" s="24"/>
      <c r="CJ31" s="24"/>
    </row>
    <row r="32" spans="3:88" ht="23.25" customHeight="1" thickTop="1" thickBot="1" x14ac:dyDescent="0.4">
      <c r="C32" s="476" t="s">
        <v>23</v>
      </c>
      <c r="D32" s="477"/>
      <c r="E32" s="478"/>
      <c r="F32" s="479">
        <f>SUM(F29:G31)</f>
        <v>0</v>
      </c>
      <c r="G32" s="480"/>
      <c r="H32" s="473"/>
      <c r="I32" s="474"/>
      <c r="J32" s="474"/>
      <c r="K32" s="474"/>
      <c r="L32" s="474"/>
      <c r="M32" s="475"/>
      <c r="P32" s="24"/>
      <c r="AR32" s="24"/>
      <c r="AS32" s="24"/>
      <c r="AT32" s="24"/>
      <c r="AU32" s="24"/>
      <c r="AV32" s="24"/>
      <c r="AY32" s="24"/>
      <c r="AZ32" s="24"/>
      <c r="BA32" s="24"/>
      <c r="BB32" s="24"/>
      <c r="BC32" s="24"/>
      <c r="BD32" s="24"/>
      <c r="BE32" s="24"/>
      <c r="BF32" s="24"/>
      <c r="BG32" s="24"/>
      <c r="BH32" s="24"/>
      <c r="BI32" s="24"/>
      <c r="BJ32" s="24"/>
      <c r="BK32" s="24"/>
      <c r="BL32" s="24"/>
      <c r="BM32" s="24"/>
      <c r="BN32" s="24"/>
      <c r="BO32" s="24"/>
      <c r="BP32" s="24"/>
      <c r="BQ32" s="24"/>
      <c r="BR32" s="24"/>
      <c r="BS32" s="24"/>
      <c r="BT32" s="24"/>
      <c r="BU32" s="24"/>
      <c r="BV32" s="24"/>
      <c r="BW32" s="24"/>
      <c r="BX32" s="24"/>
      <c r="BY32" s="24"/>
      <c r="BZ32" s="24"/>
      <c r="CA32" s="24"/>
      <c r="CB32" s="24"/>
      <c r="CC32" s="24"/>
      <c r="CD32" s="24"/>
      <c r="CE32" s="24"/>
      <c r="CF32" s="24"/>
      <c r="CG32" s="24"/>
      <c r="CH32" s="24"/>
      <c r="CI32" s="24"/>
      <c r="CJ32" s="24"/>
    </row>
    <row r="33" spans="3:88" ht="18" customHeight="1" x14ac:dyDescent="0.35">
      <c r="C33" s="103" t="s">
        <v>28</v>
      </c>
      <c r="D33" s="104"/>
      <c r="E33" s="104"/>
      <c r="F33" s="105"/>
      <c r="G33" s="105"/>
      <c r="H33" s="106"/>
      <c r="I33" s="106"/>
      <c r="J33" s="106"/>
      <c r="K33" s="106"/>
      <c r="L33" s="106"/>
      <c r="M33" s="106"/>
      <c r="P33" s="24"/>
      <c r="AR33" s="24"/>
      <c r="AS33" s="24"/>
      <c r="AT33" s="24"/>
      <c r="AU33" s="24"/>
      <c r="AV33" s="24"/>
      <c r="AY33" s="24"/>
      <c r="AZ33" s="24"/>
      <c r="BA33" s="24"/>
      <c r="BB33" s="24"/>
      <c r="BC33" s="24"/>
      <c r="BD33" s="24"/>
      <c r="BE33" s="24"/>
      <c r="BF33" s="24"/>
      <c r="BG33" s="24"/>
      <c r="BH33" s="24"/>
      <c r="BI33" s="24"/>
      <c r="BJ33" s="24"/>
      <c r="BK33" s="24"/>
      <c r="BL33" s="24"/>
      <c r="BM33" s="24"/>
      <c r="BN33" s="24"/>
      <c r="BO33" s="24"/>
      <c r="BP33" s="24"/>
      <c r="BQ33" s="24"/>
      <c r="BR33" s="24"/>
      <c r="BS33" s="24"/>
      <c r="BT33" s="24"/>
      <c r="BU33" s="24"/>
      <c r="BV33" s="24"/>
      <c r="BW33" s="24"/>
      <c r="BX33" s="24"/>
      <c r="BY33" s="24"/>
      <c r="BZ33" s="24"/>
      <c r="CA33" s="24"/>
      <c r="CB33" s="24"/>
      <c r="CC33" s="24"/>
      <c r="CD33" s="24"/>
      <c r="CE33" s="24"/>
      <c r="CF33" s="24"/>
      <c r="CG33" s="24"/>
      <c r="CH33" s="24"/>
      <c r="CI33" s="24"/>
      <c r="CJ33" s="24"/>
    </row>
    <row r="34" spans="3:88" ht="18" customHeight="1" x14ac:dyDescent="0.35">
      <c r="C34" s="103"/>
      <c r="D34" s="104"/>
      <c r="E34" s="104"/>
      <c r="F34" s="105"/>
      <c r="G34" s="105"/>
      <c r="H34" s="106"/>
      <c r="I34" s="106"/>
      <c r="J34" s="106"/>
      <c r="K34" s="106"/>
      <c r="L34" s="106"/>
      <c r="M34" s="106"/>
      <c r="P34" s="24"/>
      <c r="AR34" s="24"/>
      <c r="AS34" s="24"/>
      <c r="AT34" s="24"/>
      <c r="AU34" s="24"/>
      <c r="AV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row>
    <row r="35" spans="3:88" ht="21.75" customHeight="1" thickBot="1" x14ac:dyDescent="0.4">
      <c r="C35" s="481" t="str">
        <f>"３．補助対象経費"&amp;IF(様式第１!B8=list!A5,"支出予定額",IF(様式第１!B8=list!A6,"支出予定額",IF(様式第１!B8=list!A7,"実支出額内訳","")))</f>
        <v>３．補助対象経費支出予定額</v>
      </c>
      <c r="D35" s="481"/>
      <c r="E35" s="481"/>
      <c r="F35" s="481"/>
      <c r="G35" s="481"/>
      <c r="H35" s="481"/>
      <c r="I35" s="481"/>
      <c r="J35" s="481"/>
      <c r="K35" s="481"/>
      <c r="L35" s="481"/>
      <c r="M35" s="481"/>
      <c r="P35" s="24"/>
      <c r="AR35" s="24"/>
      <c r="AS35" s="24"/>
      <c r="AT35" s="24"/>
      <c r="AU35" s="24"/>
      <c r="AV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row>
    <row r="36" spans="3:88" ht="27" customHeight="1" x14ac:dyDescent="0.35">
      <c r="C36" s="179" t="s">
        <v>5</v>
      </c>
      <c r="D36" s="488" t="s">
        <v>30</v>
      </c>
      <c r="E36" s="489"/>
      <c r="F36" s="497" t="s">
        <v>2</v>
      </c>
      <c r="G36" s="498"/>
      <c r="H36" s="484" t="s">
        <v>6</v>
      </c>
      <c r="I36" s="484"/>
      <c r="J36" s="484"/>
      <c r="K36" s="484"/>
      <c r="L36" s="484"/>
      <c r="M36" s="485"/>
      <c r="P36" s="24"/>
      <c r="AR36" s="24"/>
      <c r="AS36" s="24"/>
      <c r="AT36" s="24"/>
      <c r="AU36" s="24"/>
      <c r="AV36" s="24"/>
      <c r="AY36" s="24"/>
      <c r="AZ36" s="24"/>
      <c r="BA36" s="24"/>
      <c r="BB36" s="24"/>
      <c r="BC36" s="24"/>
      <c r="BD36" s="24"/>
      <c r="BE36" s="24"/>
      <c r="BF36" s="24"/>
      <c r="BG36" s="24"/>
      <c r="BH36" s="24"/>
      <c r="BI36" s="24"/>
      <c r="BJ36" s="24"/>
      <c r="BK36" s="24"/>
      <c r="BL36" s="24"/>
      <c r="BM36" s="24"/>
      <c r="BN36" s="24"/>
      <c r="BO36" s="24"/>
      <c r="BP36" s="24"/>
      <c r="BQ36" s="24"/>
      <c r="BR36" s="24"/>
      <c r="BS36" s="24"/>
      <c r="BT36" s="24"/>
      <c r="BU36" s="24"/>
      <c r="BV36" s="24"/>
      <c r="BW36" s="24"/>
      <c r="BX36" s="24"/>
      <c r="BY36" s="24"/>
      <c r="BZ36" s="24"/>
      <c r="CA36" s="24"/>
      <c r="CB36" s="24"/>
      <c r="CC36" s="24"/>
      <c r="CD36" s="24"/>
      <c r="CE36" s="24"/>
      <c r="CF36" s="24"/>
      <c r="CG36" s="24"/>
      <c r="CH36" s="24"/>
      <c r="CI36" s="24"/>
      <c r="CJ36" s="24"/>
    </row>
    <row r="37" spans="3:88" ht="17.25" customHeight="1" x14ac:dyDescent="0.35">
      <c r="C37" s="180" t="str">
        <f>list!H2</f>
        <v>人件費</v>
      </c>
      <c r="D37" s="482" t="str">
        <f>list!I2</f>
        <v>人件費</v>
      </c>
      <c r="E37" s="483"/>
      <c r="F37" s="490">
        <f>'別紙2-2'!D15</f>
        <v>0</v>
      </c>
      <c r="G37" s="491"/>
      <c r="H37" s="492"/>
      <c r="I37" s="493"/>
      <c r="J37" s="493"/>
      <c r="K37" s="493"/>
      <c r="L37" s="493"/>
      <c r="M37" s="494"/>
      <c r="P37" s="24"/>
      <c r="AR37" s="24"/>
      <c r="AS37" s="24"/>
      <c r="AT37" s="24"/>
      <c r="AU37" s="24"/>
      <c r="AV37" s="24"/>
      <c r="AY37" s="24"/>
      <c r="AZ37" s="24"/>
      <c r="BA37" s="24"/>
      <c r="BB37" s="24"/>
      <c r="BC37" s="24"/>
      <c r="BD37" s="24"/>
      <c r="BE37" s="24"/>
      <c r="BF37" s="24"/>
      <c r="BG37" s="24"/>
      <c r="BH37" s="24"/>
      <c r="BI37" s="24"/>
      <c r="BJ37" s="24"/>
      <c r="BK37" s="24"/>
      <c r="BL37" s="24"/>
      <c r="BM37" s="24"/>
      <c r="BN37" s="24"/>
      <c r="BO37" s="24"/>
      <c r="BP37" s="24"/>
      <c r="BQ37" s="24"/>
      <c r="BR37" s="24"/>
      <c r="BS37" s="24"/>
      <c r="BT37" s="24"/>
      <c r="BU37" s="24"/>
      <c r="BV37" s="24"/>
      <c r="BW37" s="24"/>
      <c r="BX37" s="24"/>
      <c r="BY37" s="24"/>
      <c r="BZ37" s="24"/>
      <c r="CA37" s="24"/>
      <c r="CB37" s="24"/>
      <c r="CC37" s="24"/>
      <c r="CD37" s="24"/>
      <c r="CE37" s="24"/>
      <c r="CF37" s="24"/>
      <c r="CG37" s="24"/>
      <c r="CH37" s="24"/>
      <c r="CI37" s="24"/>
      <c r="CJ37" s="24"/>
    </row>
    <row r="38" spans="3:88" ht="18" customHeight="1" x14ac:dyDescent="0.35">
      <c r="C38" s="486" t="str">
        <f>list!H3</f>
        <v>業務費</v>
      </c>
      <c r="D38" s="505" t="str">
        <f>list!I3</f>
        <v>賃金</v>
      </c>
      <c r="E38" s="506"/>
      <c r="F38" s="495">
        <f>'別紙2-2'!D18</f>
        <v>0</v>
      </c>
      <c r="G38" s="496"/>
      <c r="H38" s="470"/>
      <c r="I38" s="471"/>
      <c r="J38" s="471"/>
      <c r="K38" s="471"/>
      <c r="L38" s="471"/>
      <c r="M38" s="472"/>
      <c r="P38" s="24"/>
      <c r="AR38" s="24"/>
      <c r="AS38" s="24"/>
      <c r="AT38" s="24"/>
      <c r="AU38" s="24"/>
      <c r="AV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row>
    <row r="39" spans="3:88" ht="18" customHeight="1" x14ac:dyDescent="0.35">
      <c r="C39" s="487"/>
      <c r="D39" s="437" t="str">
        <f>list!I4</f>
        <v>社会保険料</v>
      </c>
      <c r="E39" s="438"/>
      <c r="F39" s="439">
        <f>'別紙2-2'!D22</f>
        <v>0</v>
      </c>
      <c r="G39" s="440"/>
      <c r="H39" s="434"/>
      <c r="I39" s="435"/>
      <c r="J39" s="435"/>
      <c r="K39" s="435"/>
      <c r="L39" s="435"/>
      <c r="M39" s="436"/>
      <c r="P39" s="24"/>
      <c r="AR39" s="24"/>
      <c r="AS39" s="24"/>
      <c r="AT39" s="24"/>
      <c r="AU39" s="24"/>
      <c r="AV39" s="24"/>
      <c r="AY39" s="24"/>
      <c r="AZ39" s="24"/>
      <c r="BA39" s="24"/>
      <c r="BB39" s="24"/>
      <c r="BC39" s="24"/>
      <c r="BD39" s="24"/>
      <c r="BE39" s="24"/>
      <c r="BF39" s="24"/>
      <c r="BG39" s="24"/>
      <c r="BH39" s="24"/>
      <c r="BI39" s="24"/>
      <c r="BJ39" s="24"/>
      <c r="BK39" s="24"/>
      <c r="BL39" s="24"/>
      <c r="BM39" s="24"/>
      <c r="BN39" s="24"/>
      <c r="BO39" s="24"/>
      <c r="BP39" s="24"/>
      <c r="BQ39" s="24"/>
      <c r="BR39" s="24"/>
      <c r="BS39" s="24"/>
      <c r="BT39" s="24"/>
      <c r="BU39" s="24"/>
      <c r="BV39" s="24"/>
      <c r="BW39" s="24"/>
      <c r="BX39" s="24"/>
      <c r="BY39" s="24"/>
      <c r="BZ39" s="24"/>
      <c r="CA39" s="24"/>
      <c r="CB39" s="24"/>
      <c r="CC39" s="24"/>
      <c r="CD39" s="24"/>
      <c r="CE39" s="24"/>
      <c r="CF39" s="24"/>
      <c r="CG39" s="24"/>
      <c r="CH39" s="24"/>
      <c r="CI39" s="24"/>
      <c r="CJ39" s="24"/>
    </row>
    <row r="40" spans="3:88" ht="18" customHeight="1" x14ac:dyDescent="0.35">
      <c r="C40" s="487"/>
      <c r="D40" s="437" t="str">
        <f>list!I5</f>
        <v>諸謝金</v>
      </c>
      <c r="E40" s="438"/>
      <c r="F40" s="439">
        <f>'別紙2-2'!D26</f>
        <v>0</v>
      </c>
      <c r="G40" s="440"/>
      <c r="H40" s="434"/>
      <c r="I40" s="435"/>
      <c r="J40" s="435"/>
      <c r="K40" s="435"/>
      <c r="L40" s="435"/>
      <c r="M40" s="436"/>
      <c r="P40" s="24"/>
      <c r="AR40" s="24"/>
      <c r="AS40" s="24"/>
      <c r="AT40" s="24"/>
      <c r="AU40" s="24"/>
      <c r="AV40" s="24"/>
      <c r="AY40" s="24"/>
      <c r="AZ40" s="24"/>
      <c r="BA40" s="24"/>
      <c r="BB40" s="24"/>
      <c r="BC40" s="24"/>
      <c r="BD40" s="24"/>
      <c r="BE40" s="24"/>
      <c r="BF40" s="24"/>
      <c r="BG40" s="24"/>
      <c r="BH40" s="24"/>
      <c r="BI40" s="24"/>
      <c r="BJ40" s="24"/>
      <c r="BK40" s="24"/>
      <c r="BL40" s="24"/>
      <c r="BM40" s="24"/>
      <c r="BN40" s="24"/>
      <c r="BO40" s="24"/>
      <c r="BP40" s="24"/>
      <c r="BQ40" s="24"/>
      <c r="BR40" s="24"/>
      <c r="BS40" s="24"/>
      <c r="BT40" s="24"/>
      <c r="BU40" s="24"/>
      <c r="BV40" s="24"/>
      <c r="BW40" s="24"/>
      <c r="BX40" s="24"/>
      <c r="BY40" s="24"/>
      <c r="BZ40" s="24"/>
      <c r="CA40" s="24"/>
      <c r="CB40" s="24"/>
      <c r="CC40" s="24"/>
      <c r="CD40" s="24"/>
      <c r="CE40" s="24"/>
      <c r="CF40" s="24"/>
      <c r="CG40" s="24"/>
      <c r="CH40" s="24"/>
      <c r="CI40" s="24"/>
      <c r="CJ40" s="24"/>
    </row>
    <row r="41" spans="3:88" ht="18" customHeight="1" x14ac:dyDescent="0.35">
      <c r="C41" s="487"/>
      <c r="D41" s="437" t="str">
        <f>list!I6</f>
        <v>光熱水料</v>
      </c>
      <c r="E41" s="438"/>
      <c r="F41" s="439">
        <f>'別紙2-2'!D30</f>
        <v>0</v>
      </c>
      <c r="G41" s="440"/>
      <c r="H41" s="434"/>
      <c r="I41" s="435"/>
      <c r="J41" s="435"/>
      <c r="K41" s="435"/>
      <c r="L41" s="435"/>
      <c r="M41" s="436"/>
      <c r="P41" s="24"/>
      <c r="AR41" s="24"/>
      <c r="AS41" s="24"/>
      <c r="AT41" s="24"/>
      <c r="AU41" s="24"/>
      <c r="AV41" s="24"/>
      <c r="AY41" s="24"/>
      <c r="AZ41" s="24"/>
      <c r="BA41" s="24"/>
      <c r="BB41" s="24"/>
      <c r="BC41" s="24"/>
      <c r="BD41" s="24"/>
      <c r="BE41" s="24"/>
      <c r="BF41" s="24"/>
      <c r="BG41" s="24"/>
      <c r="BH41" s="24"/>
      <c r="BI41" s="24"/>
      <c r="BJ41" s="24"/>
      <c r="BK41" s="24"/>
      <c r="BL41" s="24"/>
      <c r="BM41" s="24"/>
      <c r="BN41" s="24"/>
      <c r="BO41" s="24"/>
      <c r="BP41" s="24"/>
      <c r="BQ41" s="24"/>
      <c r="BR41" s="24"/>
      <c r="BS41" s="24"/>
      <c r="BT41" s="24"/>
      <c r="BU41" s="24"/>
      <c r="BV41" s="24"/>
      <c r="BW41" s="24"/>
      <c r="BX41" s="24"/>
      <c r="BY41" s="24"/>
      <c r="BZ41" s="24"/>
      <c r="CA41" s="24"/>
      <c r="CB41" s="24"/>
      <c r="CC41" s="24"/>
      <c r="CD41" s="24"/>
      <c r="CE41" s="24"/>
      <c r="CF41" s="24"/>
      <c r="CG41" s="24"/>
      <c r="CH41" s="24"/>
      <c r="CI41" s="24"/>
      <c r="CJ41" s="24"/>
    </row>
    <row r="42" spans="3:88" ht="18" customHeight="1" x14ac:dyDescent="0.35">
      <c r="C42" s="487"/>
      <c r="D42" s="437" t="str">
        <f>list!I7</f>
        <v>会議費</v>
      </c>
      <c r="E42" s="438"/>
      <c r="F42" s="439">
        <f>'別紙2-2'!D34</f>
        <v>0</v>
      </c>
      <c r="G42" s="440"/>
      <c r="H42" s="434"/>
      <c r="I42" s="435"/>
      <c r="J42" s="435"/>
      <c r="K42" s="435"/>
      <c r="L42" s="435"/>
      <c r="M42" s="436"/>
      <c r="P42" s="24"/>
      <c r="AR42" s="24"/>
      <c r="AS42" s="24"/>
      <c r="AT42" s="24"/>
      <c r="AU42" s="24"/>
      <c r="AV42" s="24"/>
      <c r="AY42" s="24"/>
      <c r="AZ42" s="24"/>
      <c r="BA42" s="24"/>
      <c r="BB42" s="24"/>
      <c r="BC42" s="24"/>
      <c r="BD42" s="24"/>
      <c r="BE42" s="24"/>
      <c r="BF42" s="24"/>
      <c r="BG42" s="24"/>
      <c r="BH42" s="24"/>
      <c r="BI42" s="24"/>
      <c r="BJ42" s="24"/>
      <c r="BK42" s="24"/>
      <c r="BL42" s="24"/>
      <c r="BM42" s="24"/>
      <c r="BN42" s="24"/>
      <c r="BO42" s="24"/>
      <c r="BP42" s="24"/>
      <c r="BQ42" s="24"/>
      <c r="BR42" s="24"/>
      <c r="BS42" s="24"/>
      <c r="BT42" s="24"/>
      <c r="BU42" s="24"/>
      <c r="BV42" s="24"/>
      <c r="BW42" s="24"/>
      <c r="BX42" s="24"/>
      <c r="BY42" s="24"/>
      <c r="BZ42" s="24"/>
      <c r="CA42" s="24"/>
      <c r="CB42" s="24"/>
      <c r="CC42" s="24"/>
      <c r="CD42" s="24"/>
      <c r="CE42" s="24"/>
      <c r="CF42" s="24"/>
      <c r="CG42" s="24"/>
      <c r="CH42" s="24"/>
      <c r="CI42" s="24"/>
      <c r="CJ42" s="24"/>
    </row>
    <row r="43" spans="3:88" ht="18" customHeight="1" x14ac:dyDescent="0.35">
      <c r="C43" s="487"/>
      <c r="D43" s="437" t="str">
        <f>list!I8</f>
        <v>旅費</v>
      </c>
      <c r="E43" s="438"/>
      <c r="F43" s="439">
        <f>'別紙2-2'!D38</f>
        <v>0</v>
      </c>
      <c r="G43" s="440"/>
      <c r="H43" s="434"/>
      <c r="I43" s="435"/>
      <c r="J43" s="435"/>
      <c r="K43" s="435"/>
      <c r="L43" s="435"/>
      <c r="M43" s="436"/>
      <c r="P43" s="24"/>
      <c r="AR43" s="24"/>
      <c r="AS43" s="24"/>
      <c r="AT43" s="24"/>
      <c r="AU43" s="24"/>
      <c r="AV43" s="24"/>
      <c r="AY43" s="24"/>
      <c r="AZ43" s="24"/>
      <c r="BA43" s="24"/>
      <c r="BB43" s="24"/>
      <c r="BC43" s="24"/>
      <c r="BD43" s="24"/>
      <c r="BE43" s="24"/>
      <c r="BF43" s="24"/>
      <c r="BG43" s="24"/>
      <c r="BH43" s="24"/>
      <c r="BI43" s="24"/>
      <c r="BJ43" s="24"/>
      <c r="BK43" s="24"/>
      <c r="BL43" s="24"/>
      <c r="BM43" s="24"/>
      <c r="BN43" s="24"/>
      <c r="BO43" s="24"/>
      <c r="BP43" s="24"/>
      <c r="BQ43" s="24"/>
      <c r="BR43" s="24"/>
      <c r="BS43" s="24"/>
      <c r="BT43" s="24"/>
      <c r="BU43" s="24"/>
      <c r="BV43" s="24"/>
      <c r="BW43" s="24"/>
      <c r="BX43" s="24"/>
      <c r="BY43" s="24"/>
      <c r="BZ43" s="24"/>
      <c r="CA43" s="24"/>
      <c r="CB43" s="24"/>
      <c r="CC43" s="24"/>
      <c r="CD43" s="24"/>
      <c r="CE43" s="24"/>
      <c r="CF43" s="24"/>
      <c r="CG43" s="24"/>
      <c r="CH43" s="24"/>
      <c r="CI43" s="24"/>
      <c r="CJ43" s="24"/>
    </row>
    <row r="44" spans="3:88" ht="18" customHeight="1" x14ac:dyDescent="0.35">
      <c r="C44" s="487"/>
      <c r="D44" s="437" t="str">
        <f>list!I9</f>
        <v>印刷製本費</v>
      </c>
      <c r="E44" s="438"/>
      <c r="F44" s="439">
        <f>'別紙2-2'!D42</f>
        <v>0</v>
      </c>
      <c r="G44" s="440"/>
      <c r="H44" s="434"/>
      <c r="I44" s="435"/>
      <c r="J44" s="435"/>
      <c r="K44" s="435"/>
      <c r="L44" s="435"/>
      <c r="M44" s="436"/>
      <c r="P44" s="24"/>
      <c r="AR44" s="24"/>
      <c r="AS44" s="24"/>
      <c r="AT44" s="24"/>
      <c r="AU44" s="24"/>
      <c r="AV44" s="24"/>
      <c r="AY44" s="24"/>
      <c r="AZ44" s="24"/>
      <c r="BA44" s="24"/>
      <c r="BB44" s="24"/>
      <c r="BC44" s="24"/>
      <c r="BD44" s="24"/>
      <c r="BE44" s="24"/>
      <c r="BF44" s="24"/>
      <c r="BG44" s="24"/>
      <c r="BH44" s="24"/>
      <c r="BI44" s="24"/>
      <c r="BJ44" s="24"/>
      <c r="BK44" s="24"/>
      <c r="BL44" s="24"/>
      <c r="BM44" s="24"/>
      <c r="BN44" s="24"/>
      <c r="BO44" s="24"/>
      <c r="BP44" s="24"/>
      <c r="BQ44" s="24"/>
      <c r="BR44" s="24"/>
      <c r="BS44" s="24"/>
      <c r="BT44" s="24"/>
      <c r="BU44" s="24"/>
      <c r="BV44" s="24"/>
      <c r="BW44" s="24"/>
      <c r="BX44" s="24"/>
      <c r="BY44" s="24"/>
      <c r="BZ44" s="24"/>
      <c r="CA44" s="24"/>
      <c r="CB44" s="24"/>
      <c r="CC44" s="24"/>
      <c r="CD44" s="24"/>
      <c r="CE44" s="24"/>
      <c r="CF44" s="24"/>
      <c r="CG44" s="24"/>
      <c r="CH44" s="24"/>
      <c r="CI44" s="24"/>
      <c r="CJ44" s="24"/>
    </row>
    <row r="45" spans="3:88" ht="18" customHeight="1" x14ac:dyDescent="0.35">
      <c r="C45" s="487"/>
      <c r="D45" s="437" t="str">
        <f>list!I10</f>
        <v>通信運搬費</v>
      </c>
      <c r="E45" s="438"/>
      <c r="F45" s="439">
        <f>'別紙2-2'!D47</f>
        <v>0</v>
      </c>
      <c r="G45" s="440"/>
      <c r="H45" s="434"/>
      <c r="I45" s="435"/>
      <c r="J45" s="435"/>
      <c r="K45" s="435"/>
      <c r="L45" s="435"/>
      <c r="M45" s="436"/>
      <c r="P45" s="24"/>
      <c r="AR45" s="24"/>
      <c r="AS45" s="24"/>
      <c r="AT45" s="24"/>
      <c r="AU45" s="24"/>
      <c r="AV45" s="24"/>
      <c r="AY45" s="24"/>
      <c r="AZ45" s="24"/>
      <c r="BA45" s="24"/>
      <c r="BB45" s="24"/>
      <c r="BC45" s="24"/>
      <c r="BD45" s="24"/>
      <c r="BE45" s="24"/>
      <c r="BF45" s="24"/>
      <c r="BG45" s="24"/>
      <c r="BH45" s="24"/>
      <c r="BI45" s="24"/>
      <c r="BJ45" s="24"/>
      <c r="BK45" s="24"/>
      <c r="BL45" s="24"/>
      <c r="BM45" s="24"/>
      <c r="BN45" s="24"/>
      <c r="BO45" s="24"/>
      <c r="BP45" s="24"/>
      <c r="BQ45" s="24"/>
      <c r="BR45" s="24"/>
      <c r="BS45" s="24"/>
      <c r="BT45" s="24"/>
      <c r="BU45" s="24"/>
      <c r="BV45" s="24"/>
      <c r="BW45" s="24"/>
      <c r="BX45" s="24"/>
      <c r="BY45" s="24"/>
      <c r="BZ45" s="24"/>
      <c r="CA45" s="24"/>
      <c r="CB45" s="24"/>
      <c r="CC45" s="24"/>
      <c r="CD45" s="24"/>
      <c r="CE45" s="24"/>
      <c r="CF45" s="24"/>
      <c r="CG45" s="24"/>
      <c r="CH45" s="24"/>
      <c r="CI45" s="24"/>
      <c r="CJ45" s="24"/>
    </row>
    <row r="46" spans="3:88" ht="18" customHeight="1" x14ac:dyDescent="0.35">
      <c r="C46" s="487"/>
      <c r="D46" s="437" t="str">
        <f>list!I11</f>
        <v>雑役務費</v>
      </c>
      <c r="E46" s="438"/>
      <c r="F46" s="439">
        <f>'別紙2-2'!D51</f>
        <v>0</v>
      </c>
      <c r="G46" s="440"/>
      <c r="H46" s="434"/>
      <c r="I46" s="435"/>
      <c r="J46" s="435"/>
      <c r="K46" s="435"/>
      <c r="L46" s="435"/>
      <c r="M46" s="436"/>
      <c r="P46" s="24"/>
      <c r="AR46" s="24"/>
      <c r="AS46" s="24"/>
      <c r="AT46" s="24"/>
      <c r="AU46" s="24"/>
      <c r="AV46" s="24"/>
      <c r="AY46" s="24"/>
      <c r="AZ46" s="24"/>
      <c r="BA46" s="24"/>
      <c r="BB46" s="24"/>
      <c r="BC46" s="24"/>
      <c r="BD46" s="24"/>
      <c r="BE46" s="24"/>
      <c r="BF46" s="24"/>
      <c r="BG46" s="24"/>
      <c r="BH46" s="24"/>
      <c r="BI46" s="24"/>
      <c r="BJ46" s="24"/>
      <c r="BK46" s="24"/>
      <c r="BL46" s="24"/>
      <c r="BM46" s="24"/>
      <c r="BN46" s="24"/>
      <c r="BO46" s="24"/>
      <c r="BP46" s="24"/>
      <c r="BQ46" s="24"/>
      <c r="BR46" s="24"/>
      <c r="BS46" s="24"/>
      <c r="BT46" s="24"/>
      <c r="BU46" s="24"/>
      <c r="BV46" s="24"/>
      <c r="BW46" s="24"/>
      <c r="BX46" s="24"/>
      <c r="BY46" s="24"/>
      <c r="BZ46" s="24"/>
      <c r="CA46" s="24"/>
      <c r="CB46" s="24"/>
      <c r="CC46" s="24"/>
      <c r="CD46" s="24"/>
      <c r="CE46" s="24"/>
      <c r="CF46" s="24"/>
      <c r="CG46" s="24"/>
      <c r="CH46" s="24"/>
      <c r="CI46" s="24"/>
      <c r="CJ46" s="24"/>
    </row>
    <row r="47" spans="3:88" ht="18" customHeight="1" x14ac:dyDescent="0.35">
      <c r="C47" s="487"/>
      <c r="D47" s="437" t="str">
        <f>list!I12</f>
        <v>使用料及び賃借料</v>
      </c>
      <c r="E47" s="438"/>
      <c r="F47" s="439">
        <f>'別紙2-2'!D55</f>
        <v>0</v>
      </c>
      <c r="G47" s="440"/>
      <c r="H47" s="434"/>
      <c r="I47" s="435"/>
      <c r="J47" s="435"/>
      <c r="K47" s="435"/>
      <c r="L47" s="435"/>
      <c r="M47" s="436"/>
      <c r="P47" s="24"/>
      <c r="AR47" s="24"/>
      <c r="AS47" s="24"/>
      <c r="AT47" s="24"/>
      <c r="AU47" s="24"/>
      <c r="AV47" s="24"/>
      <c r="AY47" s="24"/>
      <c r="AZ47" s="24"/>
      <c r="BA47" s="24"/>
      <c r="BB47" s="24"/>
      <c r="BC47" s="24"/>
      <c r="BD47" s="24"/>
      <c r="BE47" s="24"/>
      <c r="BF47" s="24"/>
      <c r="BG47" s="24"/>
      <c r="BH47" s="24"/>
      <c r="BI47" s="24"/>
      <c r="BJ47" s="24"/>
      <c r="BK47" s="24"/>
      <c r="BL47" s="24"/>
      <c r="BM47" s="24"/>
      <c r="BN47" s="24"/>
      <c r="BO47" s="24"/>
      <c r="BP47" s="24"/>
      <c r="BQ47" s="24"/>
      <c r="BR47" s="24"/>
      <c r="BS47" s="24"/>
      <c r="BT47" s="24"/>
      <c r="BU47" s="24"/>
      <c r="BV47" s="24"/>
      <c r="BW47" s="24"/>
      <c r="BX47" s="24"/>
      <c r="BY47" s="24"/>
      <c r="BZ47" s="24"/>
      <c r="CA47" s="24"/>
      <c r="CB47" s="24"/>
      <c r="CC47" s="24"/>
      <c r="CD47" s="24"/>
      <c r="CE47" s="24"/>
      <c r="CF47" s="24"/>
      <c r="CG47" s="24"/>
      <c r="CH47" s="24"/>
      <c r="CI47" s="24"/>
      <c r="CJ47" s="24"/>
    </row>
    <row r="48" spans="3:88" ht="18" customHeight="1" x14ac:dyDescent="0.35">
      <c r="C48" s="487"/>
      <c r="D48" s="437" t="str">
        <f>list!I13</f>
        <v>消耗品費</v>
      </c>
      <c r="E48" s="438"/>
      <c r="F48" s="439">
        <f>'別紙2-2'!D59</f>
        <v>0</v>
      </c>
      <c r="G48" s="440"/>
      <c r="H48" s="434"/>
      <c r="I48" s="435"/>
      <c r="J48" s="435"/>
      <c r="K48" s="435"/>
      <c r="L48" s="435"/>
      <c r="M48" s="436"/>
      <c r="P48" s="24"/>
      <c r="AR48" s="24"/>
      <c r="AS48" s="24"/>
      <c r="AT48" s="24"/>
      <c r="AU48" s="24"/>
      <c r="AV48" s="24"/>
      <c r="AY48" s="24"/>
      <c r="AZ48" s="24"/>
      <c r="BA48" s="24"/>
      <c r="BB48" s="24"/>
      <c r="BC48" s="24"/>
      <c r="BD48" s="24"/>
      <c r="BE48" s="24"/>
      <c r="BF48" s="24"/>
      <c r="BG48" s="24"/>
      <c r="BH48" s="24"/>
      <c r="BI48" s="24"/>
      <c r="BJ48" s="24"/>
      <c r="BK48" s="24"/>
      <c r="BL48" s="24"/>
      <c r="BM48" s="24"/>
      <c r="BN48" s="24"/>
      <c r="BO48" s="24"/>
      <c r="BP48" s="24"/>
      <c r="BQ48" s="24"/>
      <c r="BR48" s="24"/>
      <c r="BS48" s="24"/>
      <c r="BT48" s="24"/>
      <c r="BU48" s="24"/>
      <c r="BV48" s="24"/>
      <c r="BW48" s="24"/>
      <c r="BX48" s="24"/>
      <c r="BY48" s="24"/>
      <c r="BZ48" s="24"/>
      <c r="CA48" s="24"/>
      <c r="CB48" s="24"/>
      <c r="CC48" s="24"/>
      <c r="CD48" s="24"/>
      <c r="CE48" s="24"/>
      <c r="CF48" s="24"/>
      <c r="CG48" s="24"/>
      <c r="CH48" s="24"/>
      <c r="CI48" s="24"/>
      <c r="CJ48" s="24"/>
    </row>
    <row r="49" spans="3:88" ht="18" customHeight="1" x14ac:dyDescent="0.35">
      <c r="C49" s="487"/>
      <c r="D49" s="437" t="str">
        <f>list!I14</f>
        <v>その他必要な経費</v>
      </c>
      <c r="E49" s="438"/>
      <c r="F49" s="439">
        <f>'別紙2-2'!D63</f>
        <v>0</v>
      </c>
      <c r="G49" s="440"/>
      <c r="H49" s="434"/>
      <c r="I49" s="435"/>
      <c r="J49" s="435"/>
      <c r="K49" s="435"/>
      <c r="L49" s="435"/>
      <c r="M49" s="436"/>
      <c r="P49" s="24"/>
      <c r="AR49" s="24"/>
      <c r="AS49" s="24"/>
      <c r="AT49" s="24"/>
      <c r="AU49" s="24"/>
      <c r="AV49" s="24"/>
      <c r="AY49" s="24"/>
      <c r="AZ49" s="24"/>
      <c r="BA49" s="24"/>
      <c r="BB49" s="24"/>
      <c r="BC49" s="24"/>
      <c r="BD49" s="24"/>
      <c r="BE49" s="24"/>
      <c r="BF49" s="24"/>
      <c r="BG49" s="24"/>
      <c r="BH49" s="24"/>
      <c r="BI49" s="24"/>
      <c r="BJ49" s="24"/>
      <c r="BK49" s="24"/>
      <c r="BL49" s="24"/>
      <c r="BM49" s="24"/>
      <c r="BN49" s="24"/>
      <c r="BO49" s="24"/>
      <c r="BP49" s="24"/>
      <c r="BQ49" s="24"/>
      <c r="BR49" s="24"/>
      <c r="BS49" s="24"/>
      <c r="BT49" s="24"/>
      <c r="BU49" s="24"/>
      <c r="BV49" s="24"/>
      <c r="BW49" s="24"/>
      <c r="BX49" s="24"/>
      <c r="BY49" s="24"/>
      <c r="BZ49" s="24"/>
      <c r="CA49" s="24"/>
      <c r="CB49" s="24"/>
      <c r="CC49" s="24"/>
      <c r="CD49" s="24"/>
      <c r="CE49" s="24"/>
      <c r="CF49" s="24"/>
      <c r="CG49" s="24"/>
      <c r="CH49" s="24"/>
      <c r="CI49" s="24"/>
      <c r="CJ49" s="24"/>
    </row>
    <row r="50" spans="3:88" ht="18" customHeight="1" x14ac:dyDescent="0.35">
      <c r="C50" s="487"/>
      <c r="D50" s="528" t="str">
        <f>IF(list!I15="","",list!I15)</f>
        <v/>
      </c>
      <c r="E50" s="529"/>
      <c r="F50" s="507" t="str">
        <f>IF('別紙2-2'!D67="","",'別紙2-2'!D67)</f>
        <v/>
      </c>
      <c r="G50" s="508"/>
      <c r="H50" s="499"/>
      <c r="I50" s="500"/>
      <c r="J50" s="500"/>
      <c r="K50" s="500"/>
      <c r="L50" s="500"/>
      <c r="M50" s="501"/>
      <c r="P50" s="24"/>
      <c r="AR50" s="24"/>
      <c r="AS50" s="24"/>
      <c r="AT50" s="24"/>
      <c r="AU50" s="24"/>
      <c r="AV50" s="24"/>
      <c r="AY50" s="24"/>
      <c r="AZ50" s="24"/>
      <c r="BA50" s="24"/>
      <c r="BB50" s="24"/>
      <c r="BC50" s="24"/>
      <c r="BD50" s="24"/>
      <c r="BE50" s="24"/>
      <c r="BF50" s="24"/>
      <c r="BG50" s="24"/>
      <c r="BH50" s="24"/>
      <c r="BI50" s="24"/>
      <c r="BJ50" s="24"/>
      <c r="BK50" s="24"/>
      <c r="BL50" s="24"/>
      <c r="BM50" s="24"/>
      <c r="BN50" s="24"/>
      <c r="BO50" s="24"/>
      <c r="BP50" s="24"/>
      <c r="BQ50" s="24"/>
      <c r="BR50" s="24"/>
      <c r="BS50" s="24"/>
      <c r="BT50" s="24"/>
      <c r="BU50" s="24"/>
      <c r="BV50" s="24"/>
      <c r="BW50" s="24"/>
      <c r="BX50" s="24"/>
      <c r="BY50" s="24"/>
      <c r="BZ50" s="24"/>
      <c r="CA50" s="24"/>
      <c r="CB50" s="24"/>
      <c r="CC50" s="24"/>
      <c r="CD50" s="24"/>
      <c r="CE50" s="24"/>
      <c r="CF50" s="24"/>
      <c r="CG50" s="24"/>
      <c r="CH50" s="24"/>
      <c r="CI50" s="24"/>
      <c r="CJ50" s="24"/>
    </row>
    <row r="51" spans="3:88" ht="18" customHeight="1" x14ac:dyDescent="0.35">
      <c r="C51" s="107"/>
      <c r="D51" s="530"/>
      <c r="E51" s="531"/>
      <c r="F51" s="503"/>
      <c r="G51" s="504"/>
      <c r="H51" s="156"/>
      <c r="I51" s="157"/>
      <c r="J51" s="157"/>
      <c r="K51" s="157"/>
      <c r="L51" s="157"/>
      <c r="M51" s="158"/>
      <c r="P51" s="24"/>
      <c r="AR51" s="24"/>
      <c r="AS51" s="24"/>
      <c r="AT51" s="24"/>
      <c r="AU51" s="24"/>
      <c r="AV51" s="24"/>
      <c r="AY51" s="24"/>
      <c r="AZ51" s="24"/>
      <c r="BA51" s="24"/>
      <c r="BB51" s="24"/>
      <c r="BC51" s="24"/>
      <c r="BD51" s="24"/>
      <c r="BE51" s="24"/>
      <c r="BF51" s="24"/>
      <c r="BG51" s="24"/>
      <c r="BH51" s="24"/>
      <c r="BI51" s="24"/>
      <c r="BJ51" s="24"/>
      <c r="BK51" s="24"/>
      <c r="BL51" s="24"/>
      <c r="BM51" s="24"/>
      <c r="BN51" s="24"/>
      <c r="BO51" s="24"/>
      <c r="BP51" s="24"/>
      <c r="BQ51" s="24"/>
      <c r="BR51" s="24"/>
      <c r="BS51" s="24"/>
      <c r="BT51" s="24"/>
      <c r="BU51" s="24"/>
      <c r="BV51" s="24"/>
      <c r="BW51" s="24"/>
      <c r="BX51" s="24"/>
      <c r="BY51" s="24"/>
      <c r="BZ51" s="24"/>
      <c r="CA51" s="24"/>
      <c r="CB51" s="24"/>
      <c r="CC51" s="24"/>
      <c r="CD51" s="24"/>
      <c r="CE51" s="24"/>
      <c r="CF51" s="24"/>
      <c r="CG51" s="24"/>
      <c r="CH51" s="24"/>
      <c r="CI51" s="24"/>
      <c r="CJ51" s="24"/>
    </row>
    <row r="52" spans="3:88" ht="18" customHeight="1" x14ac:dyDescent="0.35">
      <c r="C52" s="519" t="s">
        <v>1</v>
      </c>
      <c r="D52" s="520"/>
      <c r="E52" s="521"/>
      <c r="F52" s="495">
        <f>SUM(F37:G51)</f>
        <v>0</v>
      </c>
      <c r="G52" s="496"/>
      <c r="H52" s="525"/>
      <c r="I52" s="526"/>
      <c r="J52" s="526"/>
      <c r="K52" s="526"/>
      <c r="L52" s="526"/>
      <c r="M52" s="527"/>
      <c r="P52" s="24"/>
      <c r="AR52" s="24"/>
      <c r="AS52" s="24"/>
      <c r="AT52" s="24"/>
      <c r="AU52" s="24"/>
      <c r="AV52" s="24"/>
      <c r="AY52" s="24"/>
      <c r="AZ52" s="24"/>
      <c r="BA52" s="24"/>
      <c r="BB52" s="24"/>
      <c r="BC52" s="24"/>
      <c r="BD52" s="24"/>
      <c r="BE52" s="24"/>
      <c r="BF52" s="24"/>
      <c r="BG52" s="24"/>
      <c r="BH52" s="24"/>
      <c r="BI52" s="24"/>
      <c r="BJ52" s="24"/>
      <c r="BK52" s="24"/>
      <c r="BL52" s="24"/>
      <c r="BM52" s="24"/>
      <c r="BN52" s="24"/>
      <c r="BO52" s="24"/>
      <c r="BP52" s="24"/>
      <c r="BQ52" s="24"/>
      <c r="BR52" s="24"/>
      <c r="BS52" s="24"/>
      <c r="BT52" s="24"/>
      <c r="BU52" s="24"/>
      <c r="BV52" s="24"/>
      <c r="BW52" s="24"/>
      <c r="BX52" s="24"/>
      <c r="BY52" s="24"/>
      <c r="BZ52" s="24"/>
      <c r="CA52" s="24"/>
      <c r="CB52" s="24"/>
      <c r="CC52" s="24"/>
      <c r="CD52" s="24"/>
      <c r="CE52" s="24"/>
      <c r="CF52" s="24"/>
      <c r="CG52" s="24"/>
      <c r="CH52" s="24"/>
      <c r="CI52" s="24"/>
      <c r="CJ52" s="24"/>
    </row>
    <row r="53" spans="3:88" ht="18" customHeight="1" thickBot="1" x14ac:dyDescent="0.4">
      <c r="C53" s="522" t="s">
        <v>0</v>
      </c>
      <c r="D53" s="523"/>
      <c r="E53" s="524"/>
      <c r="F53" s="517">
        <f>'別紙2-2'!P71</f>
        <v>0</v>
      </c>
      <c r="G53" s="518"/>
      <c r="H53" s="532" t="s">
        <v>99</v>
      </c>
      <c r="I53" s="533"/>
      <c r="J53" s="533"/>
      <c r="K53" s="533"/>
      <c r="L53" s="533"/>
      <c r="M53" s="534"/>
      <c r="P53" s="24"/>
      <c r="AR53" s="24"/>
      <c r="AS53" s="24"/>
      <c r="AT53" s="24"/>
      <c r="AU53" s="24"/>
      <c r="AV53" s="24"/>
      <c r="AY53" s="24"/>
      <c r="AZ53" s="24"/>
      <c r="BA53" s="24"/>
      <c r="BB53" s="24"/>
      <c r="BC53" s="24"/>
      <c r="BD53" s="24"/>
      <c r="BE53" s="24"/>
      <c r="BF53" s="24"/>
      <c r="BG53" s="24"/>
      <c r="BH53" s="24"/>
      <c r="BI53" s="24"/>
      <c r="BJ53" s="24"/>
      <c r="BK53" s="24"/>
      <c r="BL53" s="24"/>
      <c r="BM53" s="24"/>
      <c r="BN53" s="24"/>
      <c r="BO53" s="24"/>
      <c r="BP53" s="24"/>
      <c r="BQ53" s="24"/>
      <c r="BR53" s="24"/>
      <c r="BS53" s="24"/>
      <c r="BT53" s="24"/>
      <c r="BU53" s="24"/>
      <c r="BV53" s="24"/>
      <c r="BW53" s="24"/>
      <c r="BX53" s="24"/>
      <c r="BY53" s="24"/>
      <c r="BZ53" s="24"/>
      <c r="CA53" s="24"/>
      <c r="CB53" s="24"/>
      <c r="CC53" s="24"/>
      <c r="CD53" s="24"/>
      <c r="CE53" s="24"/>
      <c r="CF53" s="24"/>
      <c r="CG53" s="24"/>
      <c r="CH53" s="24"/>
      <c r="CI53" s="24"/>
      <c r="CJ53" s="24"/>
    </row>
    <row r="54" spans="3:88" ht="19.5" customHeight="1" thickTop="1" thickBot="1" x14ac:dyDescent="0.4">
      <c r="C54" s="514" t="s">
        <v>29</v>
      </c>
      <c r="D54" s="515"/>
      <c r="E54" s="516"/>
      <c r="F54" s="512">
        <f>IF(E11=list!C3,F52,F52+F53)</f>
        <v>0</v>
      </c>
      <c r="G54" s="513"/>
      <c r="H54" s="509"/>
      <c r="I54" s="510"/>
      <c r="J54" s="510"/>
      <c r="K54" s="510"/>
      <c r="L54" s="510"/>
      <c r="M54" s="511"/>
      <c r="P54" s="24"/>
      <c r="AR54" s="24"/>
      <c r="AS54" s="24"/>
      <c r="AT54" s="24"/>
      <c r="AU54" s="24"/>
      <c r="AV54" s="24"/>
      <c r="AY54" s="24"/>
      <c r="AZ54" s="24"/>
      <c r="BA54" s="24"/>
      <c r="BB54" s="24"/>
      <c r="BC54" s="24"/>
      <c r="BD54" s="24"/>
      <c r="BE54" s="24"/>
      <c r="BF54" s="24"/>
      <c r="BG54" s="24"/>
      <c r="BH54" s="24"/>
      <c r="BI54" s="24"/>
      <c r="BJ54" s="24"/>
      <c r="BK54" s="24"/>
      <c r="BL54" s="24"/>
      <c r="BM54" s="24"/>
      <c r="BN54" s="24"/>
      <c r="BO54" s="24"/>
      <c r="BP54" s="24"/>
      <c r="BQ54" s="24"/>
      <c r="BR54" s="24"/>
      <c r="BS54" s="24"/>
      <c r="BT54" s="24"/>
      <c r="BU54" s="24"/>
      <c r="BV54" s="24"/>
      <c r="BW54" s="24"/>
      <c r="BX54" s="24"/>
      <c r="BY54" s="24"/>
      <c r="BZ54" s="24"/>
      <c r="CA54" s="24"/>
      <c r="CB54" s="24"/>
      <c r="CC54" s="24"/>
      <c r="CD54" s="24"/>
      <c r="CE54" s="24"/>
      <c r="CF54" s="24"/>
      <c r="CG54" s="24"/>
      <c r="CH54" s="24"/>
      <c r="CI54" s="24"/>
      <c r="CJ54" s="24"/>
    </row>
    <row r="55" spans="3:88" ht="3.95" customHeight="1" x14ac:dyDescent="0.35">
      <c r="C55" s="502"/>
      <c r="D55" s="502"/>
      <c r="E55" s="502"/>
      <c r="F55" s="502"/>
      <c r="G55" s="502"/>
      <c r="H55" s="502"/>
      <c r="I55" s="502"/>
      <c r="J55" s="502"/>
      <c r="K55" s="502"/>
      <c r="L55" s="502"/>
      <c r="M55" s="502"/>
      <c r="P55" s="24"/>
      <c r="AR55" s="24"/>
      <c r="AS55" s="24"/>
      <c r="AT55" s="24"/>
      <c r="AU55" s="24"/>
      <c r="AV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row>
    <row r="56" spans="3:88" ht="5.25" customHeight="1" x14ac:dyDescent="0.35">
      <c r="P56" s="24"/>
      <c r="AR56" s="24"/>
      <c r="AS56" s="24"/>
      <c r="AT56" s="24"/>
      <c r="AU56" s="24"/>
      <c r="AV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row>
    <row r="57" spans="3:88" x14ac:dyDescent="0.35">
      <c r="P57" s="24"/>
      <c r="AR57" s="24"/>
      <c r="AS57" s="24"/>
      <c r="AT57" s="24"/>
      <c r="AU57" s="24"/>
      <c r="AV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c r="CJ57" s="24"/>
    </row>
    <row r="58" spans="3:88" x14ac:dyDescent="0.35">
      <c r="P58" s="24"/>
      <c r="AR58" s="24"/>
      <c r="AS58" s="24"/>
      <c r="AT58" s="24"/>
      <c r="AU58" s="24"/>
      <c r="AV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c r="CJ58" s="24"/>
    </row>
    <row r="59" spans="3:88" x14ac:dyDescent="0.35">
      <c r="P59" s="24"/>
      <c r="AR59" s="24"/>
      <c r="AS59" s="24"/>
      <c r="AT59" s="24"/>
      <c r="AU59" s="24"/>
      <c r="AV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c r="CJ59" s="24"/>
    </row>
    <row r="60" spans="3:88" x14ac:dyDescent="0.35">
      <c r="P60" s="24"/>
      <c r="AR60" s="24"/>
      <c r="AS60" s="24"/>
      <c r="AT60" s="24"/>
      <c r="AU60" s="24"/>
      <c r="AV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c r="CJ60" s="24"/>
    </row>
    <row r="61" spans="3:88" x14ac:dyDescent="0.35">
      <c r="P61" s="24"/>
      <c r="AR61" s="24"/>
      <c r="AS61" s="24"/>
      <c r="AT61" s="24"/>
      <c r="AU61" s="24"/>
      <c r="AV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c r="CJ61" s="24"/>
    </row>
    <row r="62" spans="3:88" x14ac:dyDescent="0.35">
      <c r="P62" s="24"/>
      <c r="AR62" s="24"/>
      <c r="AS62" s="24"/>
      <c r="AT62" s="24"/>
      <c r="AU62" s="24"/>
      <c r="AV62" s="24"/>
      <c r="AY62" s="24"/>
      <c r="AZ62" s="24"/>
      <c r="BA62" s="24"/>
      <c r="BB62" s="24"/>
      <c r="BC62" s="24"/>
      <c r="BD62" s="24"/>
      <c r="BE62" s="24"/>
      <c r="BF62" s="24"/>
      <c r="BG62" s="24"/>
      <c r="BH62" s="24"/>
      <c r="BI62" s="24"/>
      <c r="BJ62" s="24"/>
      <c r="BK62" s="24"/>
      <c r="BL62" s="24"/>
      <c r="BM62" s="24"/>
      <c r="BN62" s="24"/>
      <c r="BO62" s="24"/>
      <c r="BP62" s="24"/>
      <c r="BQ62" s="24"/>
      <c r="BR62" s="24"/>
      <c r="BS62" s="24"/>
      <c r="BT62" s="24"/>
      <c r="BU62" s="24"/>
      <c r="BV62" s="24"/>
      <c r="BW62" s="24"/>
      <c r="BX62" s="24"/>
      <c r="BY62" s="24"/>
      <c r="BZ62" s="24"/>
      <c r="CA62" s="24"/>
      <c r="CB62" s="24"/>
      <c r="CC62" s="24"/>
      <c r="CD62" s="24"/>
      <c r="CE62" s="24"/>
      <c r="CF62" s="24"/>
      <c r="CG62" s="24"/>
      <c r="CH62" s="24"/>
      <c r="CI62" s="24"/>
      <c r="CJ62" s="24"/>
    </row>
    <row r="63" spans="3:88" x14ac:dyDescent="0.35">
      <c r="P63" s="24"/>
      <c r="AR63" s="24"/>
      <c r="AS63" s="24"/>
      <c r="AT63" s="24"/>
      <c r="AU63" s="24"/>
      <c r="AV63" s="24"/>
      <c r="AY63" s="24"/>
      <c r="AZ63" s="24"/>
      <c r="BA63" s="24"/>
      <c r="BB63" s="24"/>
      <c r="BC63" s="24"/>
      <c r="BD63" s="24"/>
      <c r="BE63" s="24"/>
      <c r="BF63" s="24"/>
      <c r="BG63" s="24"/>
      <c r="BH63" s="24"/>
      <c r="BI63" s="24"/>
      <c r="BJ63" s="24"/>
      <c r="BK63" s="24"/>
      <c r="BL63" s="24"/>
      <c r="BM63" s="24"/>
      <c r="BN63" s="24"/>
      <c r="BO63" s="24"/>
      <c r="BP63" s="24"/>
      <c r="BQ63" s="24"/>
      <c r="BR63" s="24"/>
      <c r="BS63" s="24"/>
      <c r="BT63" s="24"/>
      <c r="BU63" s="24"/>
      <c r="BV63" s="24"/>
      <c r="BW63" s="24"/>
      <c r="BX63" s="24"/>
      <c r="BY63" s="24"/>
      <c r="BZ63" s="24"/>
      <c r="CA63" s="24"/>
      <c r="CB63" s="24"/>
      <c r="CC63" s="24"/>
      <c r="CD63" s="24"/>
      <c r="CE63" s="24"/>
      <c r="CF63" s="24"/>
      <c r="CG63" s="24"/>
      <c r="CH63" s="24"/>
      <c r="CI63" s="24"/>
      <c r="CJ63" s="24"/>
    </row>
    <row r="64" spans="3:88" x14ac:dyDescent="0.35">
      <c r="P64" s="24"/>
      <c r="AR64" s="24"/>
      <c r="AS64" s="24"/>
      <c r="AT64" s="24"/>
      <c r="AU64" s="24"/>
      <c r="AV64" s="24"/>
      <c r="AY64" s="24"/>
      <c r="AZ64" s="24"/>
      <c r="BA64" s="24"/>
      <c r="BB64" s="24"/>
      <c r="BC64" s="24"/>
      <c r="BD64" s="24"/>
      <c r="BE64" s="24"/>
      <c r="BF64" s="24"/>
      <c r="BG64" s="24"/>
      <c r="BH64" s="24"/>
      <c r="BI64" s="24"/>
      <c r="BJ64" s="24"/>
      <c r="BK64" s="24"/>
      <c r="BL64" s="24"/>
      <c r="BM64" s="24"/>
      <c r="BN64" s="24"/>
      <c r="BO64" s="24"/>
      <c r="BP64" s="24"/>
      <c r="BQ64" s="24"/>
      <c r="BR64" s="24"/>
      <c r="BS64" s="24"/>
      <c r="BT64" s="24"/>
      <c r="BU64" s="24"/>
      <c r="BV64" s="24"/>
      <c r="BW64" s="24"/>
      <c r="BX64" s="24"/>
      <c r="BY64" s="24"/>
      <c r="BZ64" s="24"/>
      <c r="CA64" s="24"/>
      <c r="CB64" s="24"/>
      <c r="CC64" s="24"/>
      <c r="CD64" s="24"/>
      <c r="CE64" s="24"/>
      <c r="CF64" s="24"/>
      <c r="CG64" s="24"/>
      <c r="CH64" s="24"/>
      <c r="CI64" s="24"/>
      <c r="CJ64" s="24"/>
    </row>
    <row r="65" spans="16:88" x14ac:dyDescent="0.35">
      <c r="P65" s="24"/>
      <c r="AR65" s="24"/>
      <c r="AS65" s="24"/>
      <c r="AT65" s="24"/>
      <c r="AU65" s="24"/>
      <c r="AV65" s="24"/>
      <c r="AY65" s="24"/>
      <c r="AZ65" s="24"/>
      <c r="BA65" s="24"/>
      <c r="BB65" s="24"/>
      <c r="BC65" s="24"/>
      <c r="BD65" s="24"/>
      <c r="BE65" s="24"/>
      <c r="BF65" s="24"/>
      <c r="BG65" s="24"/>
      <c r="BH65" s="24"/>
      <c r="BI65" s="24"/>
      <c r="BJ65" s="24"/>
      <c r="BK65" s="24"/>
      <c r="BL65" s="24"/>
      <c r="BM65" s="24"/>
      <c r="BN65" s="24"/>
      <c r="BO65" s="24"/>
      <c r="BP65" s="24"/>
      <c r="BQ65" s="24"/>
      <c r="BR65" s="24"/>
      <c r="BS65" s="24"/>
      <c r="BT65" s="24"/>
      <c r="BU65" s="24"/>
      <c r="BV65" s="24"/>
      <c r="BW65" s="24"/>
      <c r="BX65" s="24"/>
      <c r="BY65" s="24"/>
      <c r="BZ65" s="24"/>
      <c r="CA65" s="24"/>
      <c r="CB65" s="24"/>
      <c r="CC65" s="24"/>
      <c r="CD65" s="24"/>
      <c r="CE65" s="24"/>
      <c r="CF65" s="24"/>
      <c r="CG65" s="24"/>
      <c r="CH65" s="24"/>
      <c r="CI65" s="24"/>
      <c r="CJ65" s="24"/>
    </row>
    <row r="66" spans="16:88" x14ac:dyDescent="0.35">
      <c r="P66" s="24"/>
      <c r="AR66" s="24"/>
      <c r="AS66" s="24"/>
      <c r="AT66" s="24"/>
      <c r="AU66" s="24"/>
      <c r="AV66" s="24"/>
      <c r="AY66" s="24"/>
      <c r="AZ66" s="24"/>
      <c r="BA66" s="24"/>
      <c r="BB66" s="24"/>
      <c r="BC66" s="24"/>
      <c r="BD66" s="24"/>
      <c r="BE66" s="24"/>
      <c r="BF66" s="24"/>
      <c r="BG66" s="24"/>
      <c r="BH66" s="24"/>
      <c r="BI66" s="24"/>
      <c r="BJ66" s="24"/>
      <c r="BK66" s="24"/>
      <c r="BL66" s="24"/>
      <c r="BM66" s="24"/>
      <c r="BN66" s="24"/>
      <c r="BO66" s="24"/>
      <c r="BP66" s="24"/>
      <c r="BQ66" s="24"/>
      <c r="BR66" s="24"/>
      <c r="BS66" s="24"/>
      <c r="BT66" s="24"/>
      <c r="BU66" s="24"/>
      <c r="BV66" s="24"/>
      <c r="BW66" s="24"/>
      <c r="BX66" s="24"/>
      <c r="BY66" s="24"/>
      <c r="BZ66" s="24"/>
      <c r="CA66" s="24"/>
      <c r="CB66" s="24"/>
      <c r="CC66" s="24"/>
      <c r="CD66" s="24"/>
      <c r="CE66" s="24"/>
      <c r="CF66" s="24"/>
      <c r="CG66" s="24"/>
      <c r="CH66" s="24"/>
      <c r="CI66" s="24"/>
      <c r="CJ66" s="24"/>
    </row>
    <row r="67" spans="16:88" x14ac:dyDescent="0.35">
      <c r="P67" s="24"/>
      <c r="AR67" s="24"/>
      <c r="AS67" s="24"/>
      <c r="AT67" s="24"/>
      <c r="AU67" s="24"/>
      <c r="AV67" s="24"/>
      <c r="AY67" s="24"/>
      <c r="AZ67" s="24"/>
      <c r="BA67" s="24"/>
      <c r="BB67" s="24"/>
      <c r="BC67" s="24"/>
      <c r="BD67" s="24"/>
      <c r="BE67" s="24"/>
      <c r="BF67" s="24"/>
      <c r="BG67" s="24"/>
      <c r="BH67" s="24"/>
      <c r="BI67" s="24"/>
      <c r="BJ67" s="24"/>
      <c r="BK67" s="24"/>
      <c r="BL67" s="24"/>
      <c r="BM67" s="24"/>
      <c r="BN67" s="24"/>
      <c r="BO67" s="24"/>
      <c r="BP67" s="24"/>
      <c r="BQ67" s="24"/>
      <c r="BR67" s="24"/>
      <c r="BS67" s="24"/>
      <c r="BT67" s="24"/>
      <c r="BU67" s="24"/>
      <c r="BV67" s="24"/>
      <c r="BW67" s="24"/>
      <c r="BX67" s="24"/>
      <c r="BY67" s="24"/>
      <c r="BZ67" s="24"/>
      <c r="CA67" s="24"/>
      <c r="CB67" s="24"/>
      <c r="CC67" s="24"/>
      <c r="CD67" s="24"/>
      <c r="CE67" s="24"/>
      <c r="CF67" s="24"/>
      <c r="CG67" s="24"/>
      <c r="CH67" s="24"/>
      <c r="CI67" s="24"/>
      <c r="CJ67" s="24"/>
    </row>
    <row r="68" spans="16:88" x14ac:dyDescent="0.35">
      <c r="P68" s="24"/>
      <c r="AR68" s="24"/>
      <c r="AS68" s="24"/>
      <c r="AT68" s="24"/>
      <c r="AU68" s="24"/>
      <c r="AV68" s="24"/>
      <c r="AY68" s="24"/>
      <c r="AZ68" s="24"/>
      <c r="BA68" s="24"/>
      <c r="BB68" s="24"/>
      <c r="BC68" s="24"/>
      <c r="BD68" s="24"/>
      <c r="BE68" s="24"/>
      <c r="BF68" s="24"/>
      <c r="BG68" s="24"/>
      <c r="BH68" s="24"/>
      <c r="BI68" s="24"/>
      <c r="BJ68" s="24"/>
      <c r="BK68" s="24"/>
      <c r="BL68" s="24"/>
      <c r="BM68" s="24"/>
      <c r="BN68" s="24"/>
      <c r="BO68" s="24"/>
      <c r="BP68" s="24"/>
      <c r="BQ68" s="24"/>
      <c r="BR68" s="24"/>
      <c r="BS68" s="24"/>
      <c r="BT68" s="24"/>
      <c r="BU68" s="24"/>
      <c r="BV68" s="24"/>
      <c r="BW68" s="24"/>
      <c r="BX68" s="24"/>
      <c r="BY68" s="24"/>
      <c r="BZ68" s="24"/>
      <c r="CA68" s="24"/>
      <c r="CB68" s="24"/>
      <c r="CC68" s="24"/>
      <c r="CD68" s="24"/>
      <c r="CE68" s="24"/>
      <c r="CF68" s="24"/>
      <c r="CG68" s="24"/>
      <c r="CH68" s="24"/>
      <c r="CI68" s="24"/>
      <c r="CJ68" s="24"/>
    </row>
    <row r="69" spans="16:88" x14ac:dyDescent="0.35">
      <c r="P69" s="24"/>
      <c r="AR69" s="24"/>
      <c r="AS69" s="24"/>
      <c r="AT69" s="24"/>
      <c r="AU69" s="24"/>
      <c r="AV69" s="24"/>
      <c r="AY69" s="24"/>
      <c r="AZ69" s="24"/>
      <c r="BA69" s="24"/>
      <c r="BB69" s="24"/>
      <c r="BC69" s="24"/>
      <c r="BD69" s="24"/>
      <c r="BE69" s="24"/>
      <c r="BF69" s="24"/>
      <c r="BG69" s="24"/>
      <c r="BH69" s="24"/>
      <c r="BI69" s="24"/>
      <c r="BJ69" s="24"/>
      <c r="BK69" s="24"/>
      <c r="BL69" s="24"/>
      <c r="BM69" s="24"/>
      <c r="BN69" s="24"/>
      <c r="BO69" s="24"/>
      <c r="BP69" s="24"/>
      <c r="BQ69" s="24"/>
      <c r="BR69" s="24"/>
      <c r="BS69" s="24"/>
      <c r="BT69" s="24"/>
      <c r="BU69" s="24"/>
      <c r="BV69" s="24"/>
      <c r="BW69" s="24"/>
      <c r="BX69" s="24"/>
      <c r="BY69" s="24"/>
      <c r="BZ69" s="24"/>
      <c r="CA69" s="24"/>
      <c r="CB69" s="24"/>
      <c r="CC69" s="24"/>
      <c r="CD69" s="24"/>
      <c r="CE69" s="24"/>
      <c r="CF69" s="24"/>
      <c r="CG69" s="24"/>
      <c r="CH69" s="24"/>
      <c r="CI69" s="24"/>
      <c r="CJ69" s="24"/>
    </row>
    <row r="70" spans="16:88" x14ac:dyDescent="0.35">
      <c r="P70" s="24"/>
      <c r="AR70" s="24"/>
      <c r="AS70" s="24"/>
      <c r="AT70" s="24"/>
      <c r="AU70" s="24"/>
      <c r="AV70" s="24"/>
      <c r="AY70" s="24"/>
      <c r="AZ70" s="24"/>
      <c r="BA70" s="24"/>
      <c r="BB70" s="24"/>
      <c r="BC70" s="24"/>
      <c r="BD70" s="24"/>
      <c r="BE70" s="24"/>
      <c r="BF70" s="24"/>
      <c r="BG70" s="24"/>
      <c r="BH70" s="24"/>
      <c r="BI70" s="24"/>
      <c r="BJ70" s="24"/>
      <c r="BK70" s="24"/>
      <c r="BL70" s="24"/>
      <c r="BM70" s="24"/>
      <c r="BN70" s="24"/>
      <c r="BO70" s="24"/>
      <c r="BP70" s="24"/>
      <c r="BQ70" s="24"/>
      <c r="BR70" s="24"/>
      <c r="BS70" s="24"/>
      <c r="BT70" s="24"/>
      <c r="BU70" s="24"/>
      <c r="BV70" s="24"/>
      <c r="BW70" s="24"/>
      <c r="BX70" s="24"/>
      <c r="BY70" s="24"/>
      <c r="BZ70" s="24"/>
      <c r="CA70" s="24"/>
      <c r="CB70" s="24"/>
      <c r="CC70" s="24"/>
      <c r="CD70" s="24"/>
      <c r="CE70" s="24"/>
      <c r="CF70" s="24"/>
      <c r="CG70" s="24"/>
      <c r="CH70" s="24"/>
      <c r="CI70" s="24"/>
      <c r="CJ70" s="24"/>
    </row>
    <row r="71" spans="16:88" x14ac:dyDescent="0.35">
      <c r="P71" s="24"/>
      <c r="AR71" s="24"/>
      <c r="AS71" s="24"/>
      <c r="AT71" s="24"/>
      <c r="AU71" s="24"/>
      <c r="AV71" s="24"/>
      <c r="AY71" s="24"/>
      <c r="AZ71" s="24"/>
      <c r="BA71" s="24"/>
      <c r="BB71" s="24"/>
      <c r="BC71" s="24"/>
      <c r="BD71" s="24"/>
      <c r="BE71" s="24"/>
      <c r="BF71" s="24"/>
      <c r="BG71" s="24"/>
      <c r="BH71" s="24"/>
      <c r="BI71" s="24"/>
      <c r="BJ71" s="24"/>
      <c r="BK71" s="24"/>
      <c r="BL71" s="24"/>
      <c r="BM71" s="24"/>
      <c r="BN71" s="24"/>
      <c r="BO71" s="24"/>
      <c r="BP71" s="24"/>
      <c r="BQ71" s="24"/>
      <c r="BR71" s="24"/>
      <c r="BS71" s="24"/>
      <c r="BT71" s="24"/>
      <c r="BU71" s="24"/>
      <c r="BV71" s="24"/>
      <c r="BW71" s="24"/>
      <c r="BX71" s="24"/>
      <c r="BY71" s="24"/>
      <c r="BZ71" s="24"/>
      <c r="CA71" s="24"/>
      <c r="CB71" s="24"/>
      <c r="CC71" s="24"/>
      <c r="CD71" s="24"/>
      <c r="CE71" s="24"/>
      <c r="CF71" s="24"/>
      <c r="CG71" s="24"/>
      <c r="CH71" s="24"/>
      <c r="CI71" s="24"/>
      <c r="CJ71" s="24"/>
    </row>
    <row r="72" spans="16:88" x14ac:dyDescent="0.35">
      <c r="P72" s="24"/>
      <c r="AR72" s="24"/>
      <c r="AS72" s="24"/>
      <c r="AT72" s="24"/>
      <c r="AU72" s="24"/>
      <c r="AV72" s="24"/>
      <c r="AY72" s="24"/>
      <c r="AZ72" s="24"/>
      <c r="BA72" s="24"/>
      <c r="BB72" s="24"/>
      <c r="BC72" s="24"/>
      <c r="BD72" s="24"/>
      <c r="BE72" s="24"/>
      <c r="BF72" s="24"/>
      <c r="BG72" s="24"/>
      <c r="BH72" s="24"/>
      <c r="BI72" s="24"/>
      <c r="BJ72" s="24"/>
      <c r="BK72" s="24"/>
      <c r="BL72" s="24"/>
      <c r="BM72" s="24"/>
      <c r="BN72" s="24"/>
      <c r="BO72" s="24"/>
      <c r="BP72" s="24"/>
      <c r="BQ72" s="24"/>
      <c r="BR72" s="24"/>
      <c r="BS72" s="24"/>
      <c r="BT72" s="24"/>
      <c r="BU72" s="24"/>
      <c r="BV72" s="24"/>
      <c r="BW72" s="24"/>
      <c r="BX72" s="24"/>
      <c r="BY72" s="24"/>
      <c r="BZ72" s="24"/>
      <c r="CA72" s="24"/>
      <c r="CB72" s="24"/>
      <c r="CC72" s="24"/>
      <c r="CD72" s="24"/>
      <c r="CE72" s="24"/>
      <c r="CF72" s="24"/>
      <c r="CG72" s="24"/>
      <c r="CH72" s="24"/>
      <c r="CI72" s="24"/>
      <c r="CJ72" s="24"/>
    </row>
    <row r="73" spans="16:88" x14ac:dyDescent="0.35">
      <c r="P73" s="24"/>
      <c r="AR73" s="24"/>
      <c r="AS73" s="24"/>
      <c r="AT73" s="24"/>
      <c r="AU73" s="24"/>
      <c r="AV73" s="24"/>
      <c r="AY73" s="24"/>
      <c r="AZ73" s="24"/>
      <c r="BA73" s="24"/>
      <c r="BB73" s="24"/>
      <c r="BC73" s="24"/>
      <c r="BD73" s="24"/>
      <c r="BE73" s="24"/>
      <c r="BF73" s="24"/>
      <c r="BG73" s="24"/>
      <c r="BH73" s="24"/>
      <c r="BI73" s="24"/>
      <c r="BJ73" s="24"/>
      <c r="BK73" s="24"/>
      <c r="BL73" s="24"/>
      <c r="BM73" s="24"/>
      <c r="BN73" s="24"/>
      <c r="BO73" s="24"/>
      <c r="BP73" s="24"/>
      <c r="BQ73" s="24"/>
      <c r="BR73" s="24"/>
      <c r="BS73" s="24"/>
      <c r="BT73" s="24"/>
      <c r="BU73" s="24"/>
      <c r="BV73" s="24"/>
      <c r="BW73" s="24"/>
      <c r="BX73" s="24"/>
      <c r="BY73" s="24"/>
      <c r="BZ73" s="24"/>
      <c r="CA73" s="24"/>
      <c r="CB73" s="24"/>
      <c r="CC73" s="24"/>
      <c r="CD73" s="24"/>
      <c r="CE73" s="24"/>
      <c r="CF73" s="24"/>
      <c r="CG73" s="24"/>
      <c r="CH73" s="24"/>
      <c r="CI73" s="24"/>
      <c r="CJ73" s="24"/>
    </row>
    <row r="74" spans="16:88" x14ac:dyDescent="0.35">
      <c r="P74" s="24"/>
      <c r="AR74" s="24"/>
      <c r="AS74" s="24"/>
      <c r="AT74" s="24"/>
      <c r="AU74" s="24"/>
      <c r="AV74" s="24"/>
      <c r="AY74" s="24"/>
      <c r="AZ74" s="24"/>
      <c r="BA74" s="24"/>
      <c r="BB74" s="24"/>
      <c r="BC74" s="24"/>
      <c r="BD74" s="24"/>
      <c r="BE74" s="24"/>
      <c r="BF74" s="24"/>
      <c r="BG74" s="24"/>
      <c r="BH74" s="24"/>
      <c r="BI74" s="24"/>
      <c r="BJ74" s="24"/>
      <c r="BK74" s="24"/>
      <c r="BL74" s="24"/>
      <c r="BM74" s="24"/>
      <c r="BN74" s="24"/>
      <c r="BO74" s="24"/>
      <c r="BP74" s="24"/>
      <c r="BQ74" s="24"/>
      <c r="BR74" s="24"/>
      <c r="BS74" s="24"/>
      <c r="BT74" s="24"/>
      <c r="BU74" s="24"/>
      <c r="BV74" s="24"/>
      <c r="BW74" s="24"/>
      <c r="BX74" s="24"/>
      <c r="BY74" s="24"/>
      <c r="BZ74" s="24"/>
      <c r="CA74" s="24"/>
      <c r="CB74" s="24"/>
      <c r="CC74" s="24"/>
      <c r="CD74" s="24"/>
      <c r="CE74" s="24"/>
      <c r="CF74" s="24"/>
      <c r="CG74" s="24"/>
      <c r="CH74" s="24"/>
      <c r="CI74" s="24"/>
      <c r="CJ74" s="24"/>
    </row>
    <row r="75" spans="16:88" x14ac:dyDescent="0.35">
      <c r="P75" s="24"/>
      <c r="AR75" s="24"/>
      <c r="AS75" s="24"/>
      <c r="AT75" s="24"/>
      <c r="AU75" s="24"/>
      <c r="AV75" s="24"/>
      <c r="AY75" s="24"/>
      <c r="AZ75" s="24"/>
      <c r="BA75" s="24"/>
      <c r="BB75" s="24"/>
      <c r="BC75" s="24"/>
      <c r="BD75" s="24"/>
      <c r="BE75" s="24"/>
      <c r="BF75" s="24"/>
      <c r="BG75" s="24"/>
      <c r="BH75" s="24"/>
      <c r="BI75" s="24"/>
      <c r="BJ75" s="24"/>
      <c r="BK75" s="24"/>
      <c r="BL75" s="24"/>
      <c r="BM75" s="24"/>
      <c r="BN75" s="24"/>
      <c r="BO75" s="24"/>
      <c r="BP75" s="24"/>
      <c r="BQ75" s="24"/>
      <c r="BR75" s="24"/>
      <c r="BS75" s="24"/>
      <c r="BT75" s="24"/>
      <c r="BU75" s="24"/>
      <c r="BV75" s="24"/>
      <c r="BW75" s="24"/>
      <c r="BX75" s="24"/>
      <c r="BY75" s="24"/>
      <c r="BZ75" s="24"/>
      <c r="CA75" s="24"/>
      <c r="CB75" s="24"/>
      <c r="CC75" s="24"/>
      <c r="CD75" s="24"/>
      <c r="CE75" s="24"/>
      <c r="CF75" s="24"/>
      <c r="CG75" s="24"/>
      <c r="CH75" s="24"/>
      <c r="CI75" s="24"/>
      <c r="CJ75" s="24"/>
    </row>
    <row r="76" spans="16:88" x14ac:dyDescent="0.35">
      <c r="P76" s="24"/>
      <c r="AR76" s="24"/>
      <c r="AS76" s="24"/>
      <c r="AT76" s="24"/>
      <c r="AU76" s="24"/>
      <c r="AV76" s="24"/>
      <c r="AY76" s="24"/>
      <c r="AZ76" s="24"/>
      <c r="BA76" s="24"/>
      <c r="BB76" s="24"/>
      <c r="BC76" s="24"/>
      <c r="BD76" s="24"/>
      <c r="BE76" s="24"/>
      <c r="BF76" s="24"/>
      <c r="BG76" s="24"/>
      <c r="BH76" s="24"/>
      <c r="BI76" s="24"/>
      <c r="BJ76" s="24"/>
      <c r="BK76" s="24"/>
      <c r="BL76" s="24"/>
      <c r="BM76" s="24"/>
      <c r="BN76" s="24"/>
      <c r="BO76" s="24"/>
      <c r="BP76" s="24"/>
      <c r="BQ76" s="24"/>
      <c r="BR76" s="24"/>
      <c r="BS76" s="24"/>
      <c r="BT76" s="24"/>
      <c r="BU76" s="24"/>
      <c r="BV76" s="24"/>
      <c r="BW76" s="24"/>
      <c r="BX76" s="24"/>
      <c r="BY76" s="24"/>
      <c r="BZ76" s="24"/>
      <c r="CA76" s="24"/>
      <c r="CB76" s="24"/>
      <c r="CC76" s="24"/>
      <c r="CD76" s="24"/>
      <c r="CE76" s="24"/>
      <c r="CF76" s="24"/>
      <c r="CG76" s="24"/>
      <c r="CH76" s="24"/>
      <c r="CI76" s="24"/>
      <c r="CJ76" s="24"/>
    </row>
    <row r="77" spans="16:88" x14ac:dyDescent="0.35">
      <c r="P77" s="24"/>
      <c r="AR77" s="24"/>
      <c r="AS77" s="24"/>
      <c r="AT77" s="24"/>
      <c r="AU77" s="24"/>
      <c r="AV77" s="24"/>
      <c r="AY77" s="24"/>
      <c r="AZ77" s="24"/>
      <c r="BA77" s="24"/>
      <c r="BB77" s="24"/>
      <c r="BC77" s="24"/>
      <c r="BD77" s="24"/>
      <c r="BE77" s="24"/>
      <c r="BF77" s="24"/>
      <c r="BG77" s="24"/>
      <c r="BH77" s="24"/>
      <c r="BI77" s="24"/>
      <c r="BJ77" s="24"/>
      <c r="BK77" s="24"/>
      <c r="BL77" s="24"/>
      <c r="BM77" s="24"/>
      <c r="BN77" s="24"/>
      <c r="BO77" s="24"/>
      <c r="BP77" s="24"/>
      <c r="BQ77" s="24"/>
      <c r="BR77" s="24"/>
      <c r="BS77" s="24"/>
      <c r="BT77" s="24"/>
      <c r="BU77" s="24"/>
      <c r="BV77" s="24"/>
      <c r="BW77" s="24"/>
      <c r="BX77" s="24"/>
      <c r="BY77" s="24"/>
      <c r="BZ77" s="24"/>
      <c r="CA77" s="24"/>
      <c r="CB77" s="24"/>
      <c r="CC77" s="24"/>
      <c r="CD77" s="24"/>
      <c r="CE77" s="24"/>
      <c r="CF77" s="24"/>
      <c r="CG77" s="24"/>
      <c r="CH77" s="24"/>
      <c r="CI77" s="24"/>
      <c r="CJ77" s="24"/>
    </row>
    <row r="78" spans="16:88" x14ac:dyDescent="0.35">
      <c r="P78" s="24"/>
      <c r="AR78" s="24"/>
      <c r="AS78" s="24"/>
      <c r="AT78" s="24"/>
      <c r="AU78" s="24"/>
      <c r="AV78" s="24"/>
      <c r="AY78" s="24"/>
      <c r="AZ78" s="24"/>
      <c r="BA78" s="24"/>
      <c r="BB78" s="24"/>
      <c r="BC78" s="24"/>
      <c r="BD78" s="24"/>
      <c r="BE78" s="24"/>
      <c r="BF78" s="24"/>
      <c r="BG78" s="24"/>
      <c r="BH78" s="24"/>
      <c r="BI78" s="24"/>
      <c r="BJ78" s="24"/>
      <c r="BK78" s="24"/>
      <c r="BL78" s="24"/>
      <c r="BM78" s="24"/>
      <c r="BN78" s="24"/>
      <c r="BO78" s="24"/>
      <c r="BP78" s="24"/>
      <c r="BQ78" s="24"/>
      <c r="BR78" s="24"/>
      <c r="BS78" s="24"/>
      <c r="BT78" s="24"/>
      <c r="BU78" s="24"/>
      <c r="BV78" s="24"/>
      <c r="BW78" s="24"/>
      <c r="BX78" s="24"/>
      <c r="BY78" s="24"/>
      <c r="BZ78" s="24"/>
      <c r="CA78" s="24"/>
      <c r="CB78" s="24"/>
      <c r="CC78" s="24"/>
      <c r="CD78" s="24"/>
      <c r="CE78" s="24"/>
      <c r="CF78" s="24"/>
      <c r="CG78" s="24"/>
      <c r="CH78" s="24"/>
      <c r="CI78" s="24"/>
      <c r="CJ78" s="24"/>
    </row>
    <row r="79" spans="16:88" x14ac:dyDescent="0.35">
      <c r="P79" s="24"/>
      <c r="AR79" s="24"/>
      <c r="AS79" s="24"/>
      <c r="AT79" s="24"/>
      <c r="AU79" s="24"/>
      <c r="AV79" s="24"/>
      <c r="AY79" s="24"/>
      <c r="AZ79" s="24"/>
      <c r="BA79" s="24"/>
      <c r="BB79" s="24"/>
      <c r="BC79" s="24"/>
      <c r="BD79" s="24"/>
      <c r="BE79" s="24"/>
      <c r="BF79" s="24"/>
      <c r="BG79" s="24"/>
      <c r="BH79" s="24"/>
      <c r="BI79" s="24"/>
      <c r="BJ79" s="24"/>
      <c r="BK79" s="24"/>
      <c r="BL79" s="24"/>
      <c r="BM79" s="24"/>
      <c r="BN79" s="24"/>
      <c r="BO79" s="24"/>
      <c r="BP79" s="24"/>
      <c r="BQ79" s="24"/>
      <c r="BR79" s="24"/>
      <c r="BS79" s="24"/>
      <c r="BT79" s="24"/>
      <c r="BU79" s="24"/>
      <c r="BV79" s="24"/>
      <c r="BW79" s="24"/>
      <c r="BX79" s="24"/>
      <c r="BY79" s="24"/>
      <c r="BZ79" s="24"/>
      <c r="CA79" s="24"/>
      <c r="CB79" s="24"/>
      <c r="CC79" s="24"/>
      <c r="CD79" s="24"/>
      <c r="CE79" s="24"/>
      <c r="CF79" s="24"/>
      <c r="CG79" s="24"/>
      <c r="CH79" s="24"/>
      <c r="CI79" s="24"/>
      <c r="CJ79" s="24"/>
    </row>
    <row r="80" spans="16:88" x14ac:dyDescent="0.35">
      <c r="P80" s="24"/>
      <c r="AR80" s="24"/>
      <c r="AS80" s="24"/>
      <c r="AT80" s="24"/>
      <c r="AU80" s="24"/>
      <c r="AV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row>
    <row r="81" spans="16:88" x14ac:dyDescent="0.35">
      <c r="P81" s="24"/>
      <c r="AR81" s="24"/>
      <c r="AS81" s="24"/>
      <c r="AT81" s="24"/>
      <c r="AU81" s="24"/>
      <c r="AV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row>
    <row r="82" spans="16:88" x14ac:dyDescent="0.35">
      <c r="P82" s="24"/>
      <c r="AR82" s="24"/>
      <c r="AS82" s="24"/>
      <c r="AT82" s="24"/>
      <c r="AU82" s="24"/>
      <c r="AV82" s="24"/>
      <c r="AY82" s="24"/>
      <c r="AZ82" s="24"/>
      <c r="BA82" s="24"/>
      <c r="BB82" s="24"/>
      <c r="BC82" s="24"/>
      <c r="BD82" s="24"/>
      <c r="BE82" s="24"/>
      <c r="BF82" s="24"/>
      <c r="BG82" s="24"/>
      <c r="BH82" s="24"/>
      <c r="BI82" s="24"/>
      <c r="BJ82" s="24"/>
      <c r="BK82" s="24"/>
      <c r="BL82" s="24"/>
      <c r="BM82" s="24"/>
      <c r="BN82" s="24"/>
      <c r="BO82" s="24"/>
      <c r="BP82" s="24"/>
      <c r="BQ82" s="24"/>
      <c r="BR82" s="24"/>
      <c r="BS82" s="24"/>
      <c r="BT82" s="24"/>
      <c r="BU82" s="24"/>
      <c r="BV82" s="24"/>
      <c r="BW82" s="24"/>
      <c r="BX82" s="24"/>
      <c r="BY82" s="24"/>
      <c r="BZ82" s="24"/>
      <c r="CA82" s="24"/>
      <c r="CB82" s="24"/>
      <c r="CC82" s="24"/>
      <c r="CD82" s="24"/>
      <c r="CE82" s="24"/>
      <c r="CF82" s="24"/>
      <c r="CG82" s="24"/>
      <c r="CH82" s="24"/>
      <c r="CI82" s="24"/>
      <c r="CJ82" s="24"/>
    </row>
    <row r="83" spans="16:88" x14ac:dyDescent="0.35">
      <c r="P83" s="24"/>
      <c r="AR83" s="24"/>
      <c r="AS83" s="24"/>
      <c r="AT83" s="24"/>
      <c r="AU83" s="24"/>
      <c r="AV83" s="24"/>
      <c r="AY83" s="24"/>
      <c r="AZ83" s="24"/>
      <c r="BA83" s="24"/>
      <c r="BB83" s="24"/>
      <c r="BC83" s="24"/>
      <c r="BD83" s="24"/>
      <c r="BE83" s="24"/>
      <c r="BF83" s="24"/>
      <c r="BG83" s="24"/>
      <c r="BH83" s="24"/>
      <c r="BI83" s="24"/>
      <c r="BJ83" s="24"/>
      <c r="BK83" s="24"/>
      <c r="BL83" s="24"/>
      <c r="BM83" s="24"/>
      <c r="BN83" s="24"/>
      <c r="BO83" s="24"/>
      <c r="BP83" s="24"/>
      <c r="BQ83" s="24"/>
      <c r="BR83" s="24"/>
      <c r="BS83" s="24"/>
      <c r="BT83" s="24"/>
      <c r="BU83" s="24"/>
      <c r="BV83" s="24"/>
      <c r="BW83" s="24"/>
      <c r="BX83" s="24"/>
      <c r="BY83" s="24"/>
      <c r="BZ83" s="24"/>
      <c r="CA83" s="24"/>
      <c r="CB83" s="24"/>
      <c r="CC83" s="24"/>
      <c r="CD83" s="24"/>
      <c r="CE83" s="24"/>
      <c r="CF83" s="24"/>
      <c r="CG83" s="24"/>
      <c r="CH83" s="24"/>
      <c r="CI83" s="24"/>
      <c r="CJ83" s="24"/>
    </row>
    <row r="84" spans="16:88" x14ac:dyDescent="0.35">
      <c r="P84" s="24"/>
      <c r="AR84" s="24"/>
      <c r="AS84" s="24"/>
      <c r="AT84" s="24"/>
      <c r="AU84" s="24"/>
      <c r="AV84" s="24"/>
      <c r="AY84" s="24"/>
      <c r="AZ84" s="24"/>
      <c r="BA84" s="24"/>
      <c r="BB84" s="24"/>
      <c r="BC84" s="24"/>
      <c r="BD84" s="24"/>
      <c r="BE84" s="24"/>
      <c r="BF84" s="24"/>
      <c r="BG84" s="24"/>
      <c r="BH84" s="24"/>
      <c r="BI84" s="24"/>
      <c r="BJ84" s="24"/>
      <c r="BK84" s="24"/>
      <c r="BL84" s="24"/>
      <c r="BM84" s="24"/>
      <c r="BN84" s="24"/>
      <c r="BO84" s="24"/>
      <c r="BP84" s="24"/>
      <c r="BQ84" s="24"/>
      <c r="BR84" s="24"/>
      <c r="BS84" s="24"/>
      <c r="BT84" s="24"/>
      <c r="BU84" s="24"/>
      <c r="BV84" s="24"/>
      <c r="BW84" s="24"/>
      <c r="BX84" s="24"/>
      <c r="BY84" s="24"/>
      <c r="BZ84" s="24"/>
      <c r="CA84" s="24"/>
      <c r="CB84" s="24"/>
      <c r="CC84" s="24"/>
      <c r="CD84" s="24"/>
      <c r="CE84" s="24"/>
      <c r="CF84" s="24"/>
      <c r="CG84" s="24"/>
      <c r="CH84" s="24"/>
      <c r="CI84" s="24"/>
      <c r="CJ84" s="24"/>
    </row>
    <row r="85" spans="16:88" x14ac:dyDescent="0.35">
      <c r="P85" s="24"/>
      <c r="AR85" s="24"/>
      <c r="AS85" s="24"/>
      <c r="AT85" s="24"/>
      <c r="AU85" s="24"/>
      <c r="AV85" s="24"/>
      <c r="AY85" s="24"/>
      <c r="AZ85" s="24"/>
      <c r="BA85" s="24"/>
      <c r="BB85" s="24"/>
      <c r="BC85" s="24"/>
      <c r="BD85" s="24"/>
      <c r="BE85" s="24"/>
      <c r="BF85" s="24"/>
      <c r="BG85" s="24"/>
      <c r="BH85" s="24"/>
      <c r="BI85" s="24"/>
      <c r="BJ85" s="24"/>
      <c r="BK85" s="24"/>
      <c r="BL85" s="24"/>
      <c r="BM85" s="24"/>
      <c r="BN85" s="24"/>
      <c r="BO85" s="24"/>
      <c r="BP85" s="24"/>
      <c r="BQ85" s="24"/>
      <c r="BR85" s="24"/>
      <c r="BS85" s="24"/>
      <c r="BT85" s="24"/>
      <c r="BU85" s="24"/>
      <c r="BV85" s="24"/>
      <c r="BW85" s="24"/>
      <c r="BX85" s="24"/>
      <c r="BY85" s="24"/>
      <c r="BZ85" s="24"/>
      <c r="CA85" s="24"/>
      <c r="CB85" s="24"/>
      <c r="CC85" s="24"/>
      <c r="CD85" s="24"/>
      <c r="CE85" s="24"/>
      <c r="CF85" s="24"/>
      <c r="CG85" s="24"/>
      <c r="CH85" s="24"/>
      <c r="CI85" s="24"/>
      <c r="CJ85" s="24"/>
    </row>
    <row r="86" spans="16:88" x14ac:dyDescent="0.35">
      <c r="P86" s="24"/>
      <c r="AR86" s="24"/>
      <c r="AS86" s="24"/>
      <c r="AT86" s="24"/>
      <c r="AU86" s="24"/>
      <c r="AV86" s="24"/>
      <c r="AY86" s="24"/>
      <c r="AZ86" s="24"/>
      <c r="BA86" s="24"/>
      <c r="BB86" s="24"/>
      <c r="BC86" s="24"/>
      <c r="BD86" s="24"/>
      <c r="BE86" s="24"/>
      <c r="BF86" s="24"/>
      <c r="BG86" s="24"/>
      <c r="BH86" s="24"/>
      <c r="BI86" s="24"/>
      <c r="BJ86" s="24"/>
      <c r="BK86" s="24"/>
      <c r="BL86" s="24"/>
      <c r="BM86" s="24"/>
      <c r="BN86" s="24"/>
      <c r="BO86" s="24"/>
      <c r="BP86" s="24"/>
      <c r="BQ86" s="24"/>
      <c r="BR86" s="24"/>
      <c r="BS86" s="24"/>
      <c r="BT86" s="24"/>
      <c r="BU86" s="24"/>
      <c r="BV86" s="24"/>
      <c r="BW86" s="24"/>
      <c r="BX86" s="24"/>
      <c r="BY86" s="24"/>
      <c r="BZ86" s="24"/>
      <c r="CA86" s="24"/>
      <c r="CB86" s="24"/>
      <c r="CC86" s="24"/>
      <c r="CD86" s="24"/>
      <c r="CE86" s="24"/>
      <c r="CF86" s="24"/>
      <c r="CG86" s="24"/>
      <c r="CH86" s="24"/>
      <c r="CI86" s="24"/>
      <c r="CJ86" s="24"/>
    </row>
    <row r="87" spans="16:88" x14ac:dyDescent="0.35">
      <c r="P87" s="24"/>
      <c r="AR87" s="24"/>
      <c r="AS87" s="24"/>
      <c r="AT87" s="24"/>
      <c r="AU87" s="24"/>
      <c r="AV87" s="24"/>
      <c r="AY87" s="24"/>
      <c r="AZ87" s="24"/>
      <c r="BA87" s="24"/>
      <c r="BB87" s="24"/>
      <c r="BC87" s="24"/>
      <c r="BD87" s="24"/>
      <c r="BE87" s="24"/>
      <c r="BF87" s="24"/>
      <c r="BG87" s="24"/>
      <c r="BH87" s="24"/>
      <c r="BI87" s="24"/>
      <c r="BJ87" s="24"/>
      <c r="BK87" s="24"/>
      <c r="BL87" s="24"/>
      <c r="BM87" s="24"/>
      <c r="BN87" s="24"/>
      <c r="BO87" s="24"/>
      <c r="BP87" s="24"/>
      <c r="BQ87" s="24"/>
      <c r="BR87" s="24"/>
      <c r="BS87" s="24"/>
      <c r="BT87" s="24"/>
      <c r="BU87" s="24"/>
      <c r="BV87" s="24"/>
      <c r="BW87" s="24"/>
      <c r="BX87" s="24"/>
      <c r="BY87" s="24"/>
      <c r="BZ87" s="24"/>
      <c r="CA87" s="24"/>
      <c r="CB87" s="24"/>
      <c r="CC87" s="24"/>
      <c r="CD87" s="24"/>
      <c r="CE87" s="24"/>
      <c r="CF87" s="24"/>
      <c r="CG87" s="24"/>
      <c r="CH87" s="24"/>
      <c r="CI87" s="24"/>
      <c r="CJ87" s="24"/>
    </row>
    <row r="88" spans="16:88" x14ac:dyDescent="0.35">
      <c r="P88" s="24"/>
      <c r="AR88" s="24"/>
      <c r="AS88" s="24"/>
      <c r="AT88" s="24"/>
      <c r="AU88" s="24"/>
      <c r="AV88" s="24"/>
      <c r="AY88" s="24"/>
      <c r="AZ88" s="24"/>
      <c r="BA88" s="24"/>
      <c r="BB88" s="24"/>
      <c r="BC88" s="24"/>
      <c r="BD88" s="24"/>
      <c r="BE88" s="24"/>
      <c r="BF88" s="24"/>
      <c r="BG88" s="24"/>
      <c r="BH88" s="24"/>
      <c r="BI88" s="24"/>
      <c r="BJ88" s="24"/>
      <c r="BK88" s="24"/>
      <c r="BL88" s="24"/>
      <c r="BM88" s="24"/>
      <c r="BN88" s="24"/>
      <c r="BO88" s="24"/>
      <c r="BP88" s="24"/>
      <c r="BQ88" s="24"/>
      <c r="BR88" s="24"/>
      <c r="BS88" s="24"/>
      <c r="BT88" s="24"/>
      <c r="BU88" s="24"/>
      <c r="BV88" s="24"/>
      <c r="BW88" s="24"/>
      <c r="BX88" s="24"/>
      <c r="BY88" s="24"/>
      <c r="BZ88" s="24"/>
      <c r="CA88" s="24"/>
      <c r="CB88" s="24"/>
      <c r="CC88" s="24"/>
      <c r="CD88" s="24"/>
      <c r="CE88" s="24"/>
      <c r="CF88" s="24"/>
      <c r="CG88" s="24"/>
      <c r="CH88" s="24"/>
      <c r="CI88" s="24"/>
      <c r="CJ88" s="24"/>
    </row>
    <row r="89" spans="16:88" x14ac:dyDescent="0.35">
      <c r="P89" s="24"/>
      <c r="AR89" s="24"/>
      <c r="AS89" s="24"/>
      <c r="AT89" s="24"/>
      <c r="AU89" s="24"/>
      <c r="AV89" s="24"/>
      <c r="AY89" s="24"/>
      <c r="AZ89" s="24"/>
      <c r="BA89" s="24"/>
      <c r="BB89" s="24"/>
      <c r="BC89" s="24"/>
      <c r="BD89" s="24"/>
      <c r="BE89" s="24"/>
      <c r="BF89" s="24"/>
      <c r="BG89" s="24"/>
      <c r="BH89" s="24"/>
      <c r="BI89" s="24"/>
      <c r="BJ89" s="24"/>
      <c r="BK89" s="24"/>
      <c r="BL89" s="24"/>
      <c r="BM89" s="24"/>
      <c r="BN89" s="24"/>
      <c r="BO89" s="24"/>
      <c r="BP89" s="24"/>
      <c r="BQ89" s="24"/>
      <c r="BR89" s="24"/>
      <c r="BS89" s="24"/>
      <c r="BT89" s="24"/>
      <c r="BU89" s="24"/>
      <c r="BV89" s="24"/>
      <c r="BW89" s="24"/>
      <c r="BX89" s="24"/>
      <c r="BY89" s="24"/>
      <c r="BZ89" s="24"/>
      <c r="CA89" s="24"/>
      <c r="CB89" s="24"/>
      <c r="CC89" s="24"/>
      <c r="CD89" s="24"/>
      <c r="CE89" s="24"/>
      <c r="CF89" s="24"/>
      <c r="CG89" s="24"/>
      <c r="CH89" s="24"/>
      <c r="CI89" s="24"/>
      <c r="CJ89" s="24"/>
    </row>
    <row r="90" spans="16:88" x14ac:dyDescent="0.35">
      <c r="P90" s="24"/>
      <c r="AR90" s="24"/>
      <c r="AS90" s="24"/>
      <c r="AT90" s="24"/>
      <c r="AU90" s="24"/>
      <c r="AV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4"/>
      <c r="BW90" s="24"/>
      <c r="BX90" s="24"/>
      <c r="BY90" s="24"/>
      <c r="BZ90" s="24"/>
      <c r="CA90" s="24"/>
      <c r="CB90" s="24"/>
      <c r="CC90" s="24"/>
      <c r="CD90" s="24"/>
      <c r="CE90" s="24"/>
      <c r="CF90" s="24"/>
      <c r="CG90" s="24"/>
      <c r="CH90" s="24"/>
      <c r="CI90" s="24"/>
      <c r="CJ90" s="24"/>
    </row>
    <row r="91" spans="16:88" x14ac:dyDescent="0.35">
      <c r="P91" s="24"/>
      <c r="AR91" s="24"/>
      <c r="AS91" s="24"/>
      <c r="AT91" s="24"/>
      <c r="AU91" s="24"/>
      <c r="AV91" s="24"/>
      <c r="AY91" s="24"/>
      <c r="AZ91" s="24"/>
      <c r="BA91" s="24"/>
      <c r="BB91" s="24"/>
      <c r="BC91" s="24"/>
      <c r="BD91" s="24"/>
      <c r="BE91" s="24"/>
      <c r="BF91" s="24"/>
      <c r="BG91" s="24"/>
      <c r="BH91" s="24"/>
      <c r="BI91" s="24"/>
      <c r="BJ91" s="24"/>
      <c r="BK91" s="24"/>
      <c r="BL91" s="24"/>
      <c r="BM91" s="24"/>
      <c r="BN91" s="24"/>
      <c r="BO91" s="24"/>
      <c r="BP91" s="24"/>
      <c r="BQ91" s="24"/>
      <c r="BR91" s="24"/>
      <c r="BS91" s="24"/>
      <c r="BT91" s="24"/>
      <c r="BU91" s="24"/>
      <c r="BV91" s="24"/>
      <c r="BW91" s="24"/>
      <c r="BX91" s="24"/>
      <c r="BY91" s="24"/>
      <c r="BZ91" s="24"/>
      <c r="CA91" s="24"/>
      <c r="CB91" s="24"/>
      <c r="CC91" s="24"/>
      <c r="CD91" s="24"/>
      <c r="CE91" s="24"/>
      <c r="CF91" s="24"/>
      <c r="CG91" s="24"/>
      <c r="CH91" s="24"/>
      <c r="CI91" s="24"/>
      <c r="CJ91" s="24"/>
    </row>
    <row r="92" spans="16:88" x14ac:dyDescent="0.35">
      <c r="P92" s="24"/>
      <c r="AR92" s="24"/>
      <c r="AS92" s="24"/>
      <c r="AT92" s="24"/>
      <c r="AU92" s="24"/>
      <c r="AV92" s="24"/>
      <c r="AY92" s="24"/>
      <c r="AZ92" s="24"/>
      <c r="BA92" s="24"/>
      <c r="BB92" s="24"/>
      <c r="BC92" s="24"/>
      <c r="BD92" s="24"/>
      <c r="BE92" s="24"/>
      <c r="BF92" s="24"/>
      <c r="BG92" s="24"/>
      <c r="BH92" s="24"/>
      <c r="BI92" s="24"/>
      <c r="BJ92" s="24"/>
      <c r="BK92" s="24"/>
      <c r="BL92" s="24"/>
      <c r="BM92" s="24"/>
      <c r="BN92" s="24"/>
      <c r="BO92" s="24"/>
      <c r="BP92" s="24"/>
      <c r="BQ92" s="24"/>
      <c r="BR92" s="24"/>
      <c r="BS92" s="24"/>
      <c r="BT92" s="24"/>
      <c r="BU92" s="24"/>
      <c r="BV92" s="24"/>
      <c r="BW92" s="24"/>
      <c r="BX92" s="24"/>
      <c r="BY92" s="24"/>
      <c r="BZ92" s="24"/>
      <c r="CA92" s="24"/>
      <c r="CB92" s="24"/>
      <c r="CC92" s="24"/>
      <c r="CD92" s="24"/>
      <c r="CE92" s="24"/>
      <c r="CF92" s="24"/>
      <c r="CG92" s="24"/>
      <c r="CH92" s="24"/>
      <c r="CI92" s="24"/>
      <c r="CJ92" s="24"/>
    </row>
    <row r="93" spans="16:88" x14ac:dyDescent="0.35">
      <c r="P93" s="24"/>
      <c r="AR93" s="24"/>
      <c r="AS93" s="24"/>
      <c r="AT93" s="24"/>
      <c r="AU93" s="24"/>
      <c r="AV93" s="24"/>
      <c r="AY93" s="24"/>
      <c r="AZ93" s="24"/>
      <c r="BA93" s="24"/>
      <c r="BB93" s="24"/>
      <c r="BC93" s="24"/>
      <c r="BD93" s="24"/>
      <c r="BE93" s="24"/>
      <c r="BF93" s="24"/>
      <c r="BG93" s="24"/>
      <c r="BH93" s="24"/>
      <c r="BI93" s="24"/>
      <c r="BJ93" s="24"/>
      <c r="BK93" s="24"/>
      <c r="BL93" s="24"/>
      <c r="BM93" s="24"/>
      <c r="BN93" s="24"/>
      <c r="BO93" s="24"/>
      <c r="BP93" s="24"/>
      <c r="BQ93" s="24"/>
      <c r="BR93" s="24"/>
      <c r="BS93" s="24"/>
      <c r="BT93" s="24"/>
      <c r="BU93" s="24"/>
      <c r="BV93" s="24"/>
      <c r="BW93" s="24"/>
      <c r="BX93" s="24"/>
      <c r="BY93" s="24"/>
      <c r="BZ93" s="24"/>
      <c r="CA93" s="24"/>
      <c r="CB93" s="24"/>
      <c r="CC93" s="24"/>
      <c r="CD93" s="24"/>
      <c r="CE93" s="24"/>
      <c r="CF93" s="24"/>
      <c r="CG93" s="24"/>
      <c r="CH93" s="24"/>
      <c r="CI93" s="24"/>
      <c r="CJ93" s="24"/>
    </row>
    <row r="94" spans="16:88" x14ac:dyDescent="0.35">
      <c r="P94" s="24"/>
      <c r="AR94" s="24"/>
      <c r="AS94" s="24"/>
      <c r="AT94" s="24"/>
      <c r="AU94" s="24"/>
      <c r="AV94" s="24"/>
      <c r="AY94" s="24"/>
      <c r="AZ94" s="24"/>
      <c r="BA94" s="24"/>
      <c r="BB94" s="24"/>
      <c r="BC94" s="24"/>
      <c r="BD94" s="24"/>
      <c r="BE94" s="24"/>
      <c r="BF94" s="24"/>
      <c r="BG94" s="24"/>
      <c r="BH94" s="24"/>
      <c r="BI94" s="24"/>
      <c r="BJ94" s="24"/>
      <c r="BK94" s="24"/>
      <c r="BL94" s="24"/>
      <c r="BM94" s="24"/>
      <c r="BN94" s="24"/>
      <c r="BO94" s="24"/>
      <c r="BP94" s="24"/>
      <c r="BQ94" s="24"/>
      <c r="BR94" s="24"/>
      <c r="BS94" s="24"/>
      <c r="BT94" s="24"/>
      <c r="BU94" s="24"/>
      <c r="BV94" s="24"/>
      <c r="BW94" s="24"/>
      <c r="BX94" s="24"/>
      <c r="BY94" s="24"/>
      <c r="BZ94" s="24"/>
      <c r="CA94" s="24"/>
      <c r="CB94" s="24"/>
      <c r="CC94" s="24"/>
      <c r="CD94" s="24"/>
      <c r="CE94" s="24"/>
      <c r="CF94" s="24"/>
      <c r="CG94" s="24"/>
      <c r="CH94" s="24"/>
      <c r="CI94" s="24"/>
      <c r="CJ94" s="24"/>
    </row>
  </sheetData>
  <sheetProtection algorithmName="SHA-512" hashValue="GVhDsY/ktp8wiqLEPPb0OTM5Yu8EDyKC6t6ctQWoHRlQJw4e/Jp2VnglNyH0PLpkuccnJI3WwnH6QxFwffzP1A==" saltValue="7YvjQe82B2WQwQ4eMx/xXQ==" spinCount="100000" sheet="1" selectLockedCells="1"/>
  <mergeCells count="119">
    <mergeCell ref="F30:G30"/>
    <mergeCell ref="H30:M30"/>
    <mergeCell ref="C31:E31"/>
    <mergeCell ref="C11:D11"/>
    <mergeCell ref="E11:M11"/>
    <mergeCell ref="C14:C21"/>
    <mergeCell ref="H18:K18"/>
    <mergeCell ref="H21:J21"/>
    <mergeCell ref="C27:M27"/>
    <mergeCell ref="F29:G29"/>
    <mergeCell ref="D18:E18"/>
    <mergeCell ref="H29:M29"/>
    <mergeCell ref="C29:E29"/>
    <mergeCell ref="C28:E28"/>
    <mergeCell ref="D22:E22"/>
    <mergeCell ref="F22:G22"/>
    <mergeCell ref="F28:G28"/>
    <mergeCell ref="H28:M28"/>
    <mergeCell ref="H25:J25"/>
    <mergeCell ref="H31:M31"/>
    <mergeCell ref="F31:G31"/>
    <mergeCell ref="F18:G18"/>
    <mergeCell ref="F20:G20"/>
    <mergeCell ref="F52:G52"/>
    <mergeCell ref="H52:M52"/>
    <mergeCell ref="D50:E50"/>
    <mergeCell ref="D51:E51"/>
    <mergeCell ref="H53:M53"/>
    <mergeCell ref="C3:M3"/>
    <mergeCell ref="D14:E14"/>
    <mergeCell ref="F14:G14"/>
    <mergeCell ref="H14:K14"/>
    <mergeCell ref="L20:M20"/>
    <mergeCell ref="L14:M14"/>
    <mergeCell ref="H17:J17"/>
    <mergeCell ref="D20:E20"/>
    <mergeCell ref="H20:K20"/>
    <mergeCell ref="J5:K5"/>
    <mergeCell ref="D5:H5"/>
    <mergeCell ref="D7:L7"/>
    <mergeCell ref="C4:M4"/>
    <mergeCell ref="C9:D9"/>
    <mergeCell ref="E9:M9"/>
    <mergeCell ref="C10:D10"/>
    <mergeCell ref="E10:M10"/>
    <mergeCell ref="H22:K22"/>
    <mergeCell ref="C30:E30"/>
    <mergeCell ref="H50:M50"/>
    <mergeCell ref="H43:M43"/>
    <mergeCell ref="H44:M44"/>
    <mergeCell ref="H45:M45"/>
    <mergeCell ref="C55:M55"/>
    <mergeCell ref="F51:G51"/>
    <mergeCell ref="D38:E38"/>
    <mergeCell ref="D39:E39"/>
    <mergeCell ref="D40:E40"/>
    <mergeCell ref="D41:E41"/>
    <mergeCell ref="D42:E42"/>
    <mergeCell ref="D43:E43"/>
    <mergeCell ref="D44:E44"/>
    <mergeCell ref="D45:E45"/>
    <mergeCell ref="D46:E46"/>
    <mergeCell ref="D47:E47"/>
    <mergeCell ref="F50:G50"/>
    <mergeCell ref="D48:E48"/>
    <mergeCell ref="H54:M54"/>
    <mergeCell ref="F54:G54"/>
    <mergeCell ref="C54:E54"/>
    <mergeCell ref="F53:G53"/>
    <mergeCell ref="C52:E52"/>
    <mergeCell ref="C53:E53"/>
    <mergeCell ref="H42:M42"/>
    <mergeCell ref="F47:G47"/>
    <mergeCell ref="H32:M32"/>
    <mergeCell ref="F41:G41"/>
    <mergeCell ref="C32:E32"/>
    <mergeCell ref="F32:G32"/>
    <mergeCell ref="C35:M35"/>
    <mergeCell ref="F43:G43"/>
    <mergeCell ref="D37:E37"/>
    <mergeCell ref="H36:M36"/>
    <mergeCell ref="C38:C50"/>
    <mergeCell ref="D36:E36"/>
    <mergeCell ref="F46:G46"/>
    <mergeCell ref="F37:G37"/>
    <mergeCell ref="H37:M37"/>
    <mergeCell ref="F48:G48"/>
    <mergeCell ref="F38:G38"/>
    <mergeCell ref="F39:G39"/>
    <mergeCell ref="F36:G36"/>
    <mergeCell ref="F40:G40"/>
    <mergeCell ref="F42:G42"/>
    <mergeCell ref="F44:G44"/>
    <mergeCell ref="F45:G45"/>
    <mergeCell ref="H48:M48"/>
    <mergeCell ref="H49:M49"/>
    <mergeCell ref="D49:E49"/>
    <mergeCell ref="F49:G49"/>
    <mergeCell ref="F16:G16"/>
    <mergeCell ref="H16:K16"/>
    <mergeCell ref="L16:M16"/>
    <mergeCell ref="H15:K15"/>
    <mergeCell ref="H19:K19"/>
    <mergeCell ref="F19:G19"/>
    <mergeCell ref="D19:E19"/>
    <mergeCell ref="F23:G23"/>
    <mergeCell ref="H23:K23"/>
    <mergeCell ref="D23:E24"/>
    <mergeCell ref="L22:M22"/>
    <mergeCell ref="L18:M18"/>
    <mergeCell ref="L23:M25"/>
    <mergeCell ref="L19:M19"/>
    <mergeCell ref="L21:M21"/>
    <mergeCell ref="H46:M46"/>
    <mergeCell ref="H47:M47"/>
    <mergeCell ref="H38:M38"/>
    <mergeCell ref="H39:M39"/>
    <mergeCell ref="H40:M40"/>
    <mergeCell ref="H41:M41"/>
  </mergeCells>
  <phoneticPr fontId="7"/>
  <conditionalFormatting sqref="E9:M9 F29:M29 H37:M49">
    <cfRule type="cellIs" dxfId="4" priority="2" operator="equal">
      <formula>""</formula>
    </cfRule>
  </conditionalFormatting>
  <conditionalFormatting sqref="E9:M9">
    <cfRule type="cellIs" dxfId="3" priority="1" operator="equal">
      <formula>"（選択してください）　　　　　　　　　　　　　　　　　　　　　　　　　　　　　▼"</formula>
    </cfRule>
  </conditionalFormatting>
  <pageMargins left="0.70866141732283472" right="0.51181102362204722" top="0.55118110236220474" bottom="0.55118110236220474" header="0.31496062992125984" footer="0.31496062992125984"/>
  <pageSetup paperSize="9" scale="64" fitToHeight="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CEFC4BA3-8287-4129-BC60-8BAD733C57F4}">
          <x14:formula1>
            <xm:f>list!$B$2:$B$8</xm:f>
          </x14:formula1>
          <xm:sqref>E9:M9</xm:sqref>
        </x14:dataValidation>
        <x14:dataValidation type="list" allowBlank="1" showInputMessage="1" showErrorMessage="1" xr:uid="{13010177-A910-4905-AB1D-341FA7B3CE11}">
          <x14:formula1>
            <xm:f>list!$N$2:$N$5</xm:f>
          </x14:formula1>
          <xm:sqref>L5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ED7A-9AA9-44CC-BA71-38691076EF66}">
  <sheetPr>
    <pageSetUpPr fitToPage="1"/>
  </sheetPr>
  <dimension ref="B1:S73"/>
  <sheetViews>
    <sheetView showGridLines="0" zoomScale="75" zoomScaleNormal="75" workbookViewId="0">
      <selection activeCell="F10" sqref="F10"/>
    </sheetView>
  </sheetViews>
  <sheetFormatPr defaultColWidth="9.140625" defaultRowHeight="19.5" x14ac:dyDescent="0.35"/>
  <cols>
    <col min="1" max="1" width="1" style="40" customWidth="1"/>
    <col min="2" max="2" width="3" style="40" customWidth="1"/>
    <col min="3" max="3" width="19.140625" style="40" customWidth="1"/>
    <col min="4" max="4" width="12.85546875" style="41" customWidth="1"/>
    <col min="5" max="5" width="1.28515625" style="40" customWidth="1"/>
    <col min="6" max="6" width="3.42578125" style="40" customWidth="1"/>
    <col min="7" max="7" width="19.5703125" style="40" customWidth="1"/>
    <col min="8" max="8" width="6" style="40" customWidth="1"/>
    <col min="9" max="9" width="8.85546875" style="40" bestFit="1" customWidth="1"/>
    <col min="10" max="10" width="4.85546875" style="40" customWidth="1"/>
    <col min="11" max="11" width="7.7109375" style="40" customWidth="1"/>
    <col min="12" max="12" width="7.140625" style="41" customWidth="1"/>
    <col min="13" max="13" width="8.85546875" style="42" customWidth="1"/>
    <col min="14" max="14" width="8.140625" style="40" bestFit="1" customWidth="1"/>
    <col min="15" max="15" width="13.85546875" style="42" customWidth="1"/>
    <col min="16" max="16" width="10.42578125" style="42" customWidth="1"/>
    <col min="17" max="17" width="14.7109375" style="42" customWidth="1"/>
    <col min="18" max="18" width="13.7109375" style="40" customWidth="1"/>
    <col min="19" max="19" width="1.28515625" style="40" customWidth="1"/>
    <col min="20" max="16384" width="9.140625" style="40"/>
  </cols>
  <sheetData>
    <row r="1" spans="2:19" ht="10.5" customHeight="1" x14ac:dyDescent="0.35"/>
    <row r="2" spans="2:19" ht="21.75" customHeight="1" x14ac:dyDescent="0.35">
      <c r="C2" s="43" t="s">
        <v>741</v>
      </c>
    </row>
    <row r="3" spans="2:19" ht="29.25" customHeight="1" x14ac:dyDescent="0.35">
      <c r="B3" s="620" t="str">
        <f>list!A2</f>
        <v>令和4年度二酸化炭素排出抑制対策事業費等補助金（ナッジ手法の社会実装促進事業）</v>
      </c>
      <c r="C3" s="620"/>
      <c r="D3" s="620"/>
      <c r="E3" s="620"/>
      <c r="F3" s="620"/>
      <c r="G3" s="620"/>
      <c r="H3" s="620"/>
      <c r="I3" s="620"/>
      <c r="J3" s="620"/>
      <c r="K3" s="620"/>
      <c r="L3" s="620"/>
      <c r="M3" s="620"/>
      <c r="N3" s="620"/>
      <c r="O3" s="620"/>
      <c r="P3" s="620"/>
      <c r="Q3" s="620"/>
      <c r="R3" s="620"/>
    </row>
    <row r="4" spans="2:19" ht="29.25" customHeight="1" x14ac:dyDescent="0.35">
      <c r="B4" s="621" t="s">
        <v>89</v>
      </c>
      <c r="C4" s="621"/>
      <c r="D4" s="621"/>
      <c r="E4" s="621"/>
      <c r="F4" s="621"/>
      <c r="G4" s="621"/>
      <c r="H4" s="621"/>
      <c r="I4" s="621"/>
      <c r="J4" s="621"/>
      <c r="K4" s="621"/>
      <c r="L4" s="621"/>
      <c r="M4" s="621"/>
      <c r="N4" s="621"/>
      <c r="O4" s="621"/>
      <c r="P4" s="621"/>
      <c r="Q4" s="621"/>
      <c r="R4" s="621"/>
    </row>
    <row r="5" spans="2:19" s="44" customFormat="1" ht="23.1" customHeight="1" x14ac:dyDescent="0.35">
      <c r="C5" s="45" t="s">
        <v>88</v>
      </c>
      <c r="D5" s="622" t="str">
        <f>IF(様式第１!G25="","",様式第１!G25)</f>
        <v/>
      </c>
      <c r="E5" s="622"/>
      <c r="F5" s="622"/>
      <c r="G5" s="622"/>
      <c r="H5" s="622"/>
      <c r="I5" s="622"/>
      <c r="J5" s="622"/>
      <c r="K5" s="622"/>
      <c r="L5" s="622"/>
      <c r="M5" s="622"/>
      <c r="N5" s="622"/>
      <c r="O5" s="622"/>
      <c r="P5" s="622"/>
      <c r="Q5" s="622"/>
      <c r="R5" s="622"/>
      <c r="S5" s="622"/>
    </row>
    <row r="6" spans="2:19" s="44" customFormat="1" ht="23.1" customHeight="1" x14ac:dyDescent="0.35">
      <c r="C6" s="45" t="s">
        <v>77</v>
      </c>
      <c r="D6" s="623" t="str">
        <f>IF(様式第１!G18="","",様式第１!G18)</f>
        <v/>
      </c>
      <c r="E6" s="623"/>
      <c r="F6" s="623"/>
      <c r="G6" s="623"/>
      <c r="H6" s="623"/>
      <c r="I6" s="623"/>
      <c r="J6" s="623"/>
      <c r="K6" s="623"/>
      <c r="L6" s="623"/>
      <c r="M6" s="623"/>
      <c r="N6" s="623"/>
      <c r="O6" s="623"/>
      <c r="P6" s="623"/>
      <c r="Q6" s="623"/>
      <c r="R6" s="623"/>
    </row>
    <row r="7" spans="2:19" s="44" customFormat="1" ht="23.1" customHeight="1" x14ac:dyDescent="0.35">
      <c r="B7" s="46"/>
      <c r="D7" s="47"/>
      <c r="L7" s="47"/>
      <c r="M7" s="48"/>
      <c r="O7" s="49" t="s">
        <v>78</v>
      </c>
      <c r="P7" s="49"/>
      <c r="Q7" s="49"/>
      <c r="R7" s="49"/>
    </row>
    <row r="8" spans="2:19" s="44" customFormat="1" ht="22.5" customHeight="1" x14ac:dyDescent="0.35">
      <c r="B8" s="624" t="s">
        <v>79</v>
      </c>
      <c r="C8" s="625"/>
      <c r="D8" s="628" t="s">
        <v>80</v>
      </c>
      <c r="E8" s="628" t="s">
        <v>90</v>
      </c>
      <c r="F8" s="628"/>
      <c r="G8" s="628"/>
      <c r="H8" s="628"/>
      <c r="I8" s="628"/>
      <c r="J8" s="628"/>
      <c r="K8" s="628"/>
      <c r="L8" s="628"/>
      <c r="M8" s="628"/>
      <c r="N8" s="628"/>
      <c r="O8" s="630"/>
      <c r="P8" s="50" t="s">
        <v>91</v>
      </c>
      <c r="Q8" s="50" t="s">
        <v>92</v>
      </c>
      <c r="R8" s="631" t="str">
        <f>"根拠資料（"&amp;IF(様式第１!B8=list!A5,"見積書",IF(様式第１!B8=list!A6,"見積書",IF(様式第１!B8=list!A7,"請求書","")))&amp;"等）No."</f>
        <v>根拠資料（見積書等）No.</v>
      </c>
    </row>
    <row r="9" spans="2:19" s="44" customFormat="1" ht="22.5" customHeight="1" x14ac:dyDescent="0.35">
      <c r="B9" s="626"/>
      <c r="C9" s="627"/>
      <c r="D9" s="629"/>
      <c r="E9" s="633"/>
      <c r="F9" s="634"/>
      <c r="G9" s="634"/>
      <c r="H9" s="634"/>
      <c r="I9" s="634"/>
      <c r="J9" s="634"/>
      <c r="K9" s="634"/>
      <c r="L9" s="634"/>
      <c r="M9" s="634"/>
      <c r="N9" s="634"/>
      <c r="O9" s="51" t="s">
        <v>93</v>
      </c>
      <c r="P9" s="52" t="s">
        <v>94</v>
      </c>
      <c r="Q9" s="52" t="s">
        <v>95</v>
      </c>
      <c r="R9" s="632"/>
    </row>
    <row r="10" spans="2:19" s="44" customFormat="1" ht="20.100000000000001" customHeight="1" x14ac:dyDescent="0.35">
      <c r="B10" s="53" t="s">
        <v>81</v>
      </c>
      <c r="C10" s="54"/>
      <c r="D10" s="55"/>
      <c r="E10" s="56"/>
      <c r="F10" s="56"/>
      <c r="G10" s="56"/>
      <c r="H10" s="56"/>
      <c r="I10" s="253"/>
      <c r="J10" s="56"/>
      <c r="K10" s="56"/>
      <c r="L10" s="617"/>
      <c r="M10" s="617"/>
      <c r="N10" s="56"/>
      <c r="O10" s="57"/>
      <c r="P10" s="256"/>
      <c r="Q10" s="257">
        <f>O10+P10</f>
        <v>0</v>
      </c>
      <c r="R10" s="258"/>
    </row>
    <row r="11" spans="2:19" s="44" customFormat="1" ht="20.100000000000001" customHeight="1" x14ac:dyDescent="0.35">
      <c r="B11" s="58"/>
      <c r="C11" s="59"/>
      <c r="D11" s="60"/>
      <c r="E11" s="56"/>
      <c r="F11" s="56"/>
      <c r="G11" s="56"/>
      <c r="H11" s="56"/>
      <c r="I11" s="253"/>
      <c r="J11" s="56"/>
      <c r="K11" s="56"/>
      <c r="L11" s="617"/>
      <c r="M11" s="617"/>
      <c r="N11" s="56"/>
      <c r="O11" s="57"/>
      <c r="P11" s="81"/>
      <c r="Q11" s="57">
        <f t="shared" ref="Q11:Q14" si="0">O11+P11</f>
        <v>0</v>
      </c>
      <c r="R11" s="259"/>
    </row>
    <row r="12" spans="2:19" s="44" customFormat="1" ht="20.100000000000001" customHeight="1" x14ac:dyDescent="0.35">
      <c r="B12" s="58"/>
      <c r="C12" s="59"/>
      <c r="D12" s="62"/>
      <c r="E12" s="56"/>
      <c r="F12" s="56"/>
      <c r="G12" s="56"/>
      <c r="H12" s="56"/>
      <c r="I12" s="253"/>
      <c r="J12" s="56"/>
      <c r="K12" s="56"/>
      <c r="L12" s="617"/>
      <c r="M12" s="617"/>
      <c r="N12" s="56"/>
      <c r="O12" s="57"/>
      <c r="P12" s="81"/>
      <c r="Q12" s="57">
        <f t="shared" si="0"/>
        <v>0</v>
      </c>
      <c r="R12" s="259"/>
    </row>
    <row r="13" spans="2:19" s="44" customFormat="1" ht="20.100000000000001" customHeight="1" x14ac:dyDescent="0.35">
      <c r="B13" s="58"/>
      <c r="C13" s="59"/>
      <c r="D13" s="62"/>
      <c r="E13" s="56"/>
      <c r="F13" s="56"/>
      <c r="G13" s="56"/>
      <c r="H13" s="56"/>
      <c r="I13" s="253"/>
      <c r="J13" s="56"/>
      <c r="K13" s="56"/>
      <c r="L13" s="617"/>
      <c r="M13" s="617"/>
      <c r="N13" s="56"/>
      <c r="O13" s="57"/>
      <c r="P13" s="81"/>
      <c r="Q13" s="57">
        <f t="shared" si="0"/>
        <v>0</v>
      </c>
      <c r="R13" s="259"/>
    </row>
    <row r="14" spans="2:19" s="44" customFormat="1" ht="20.100000000000001" customHeight="1" x14ac:dyDescent="0.35">
      <c r="B14" s="58"/>
      <c r="C14" s="59"/>
      <c r="D14" s="62"/>
      <c r="E14" s="56"/>
      <c r="F14" s="56"/>
      <c r="G14" s="56"/>
      <c r="H14" s="56"/>
      <c r="I14" s="253"/>
      <c r="J14" s="56"/>
      <c r="K14" s="56"/>
      <c r="L14" s="617"/>
      <c r="M14" s="617"/>
      <c r="N14" s="56"/>
      <c r="O14" s="57"/>
      <c r="P14" s="81"/>
      <c r="Q14" s="57">
        <f t="shared" si="0"/>
        <v>0</v>
      </c>
      <c r="R14" s="259"/>
    </row>
    <row r="15" spans="2:19" s="44" customFormat="1" ht="23.1" customHeight="1" x14ac:dyDescent="0.35">
      <c r="B15" s="618" t="s">
        <v>82</v>
      </c>
      <c r="C15" s="619"/>
      <c r="D15" s="63">
        <f>O15</f>
        <v>0</v>
      </c>
      <c r="L15" s="47"/>
      <c r="M15" s="64" t="s">
        <v>83</v>
      </c>
      <c r="N15" s="65"/>
      <c r="O15" s="66">
        <f>SUM(O10:O14)</f>
        <v>0</v>
      </c>
      <c r="P15" s="57"/>
      <c r="Q15" s="57"/>
      <c r="R15" s="259"/>
    </row>
    <row r="16" spans="2:19" s="44" customFormat="1" ht="8.1" customHeight="1" x14ac:dyDescent="0.35">
      <c r="B16" s="67"/>
      <c r="C16" s="68"/>
      <c r="D16" s="69"/>
      <c r="E16" s="70"/>
      <c r="F16" s="70"/>
      <c r="G16" s="70"/>
      <c r="H16" s="70"/>
      <c r="I16" s="70"/>
      <c r="J16" s="70"/>
      <c r="K16" s="70"/>
      <c r="L16" s="71"/>
      <c r="M16" s="64"/>
      <c r="N16" s="65"/>
      <c r="O16" s="66"/>
      <c r="P16" s="82"/>
      <c r="Q16" s="82"/>
      <c r="R16" s="260"/>
    </row>
    <row r="17" spans="2:18" s="44" customFormat="1" ht="23.1" customHeight="1" x14ac:dyDescent="0.35">
      <c r="B17" s="72" t="s">
        <v>84</v>
      </c>
      <c r="C17" s="59"/>
      <c r="D17" s="62"/>
      <c r="L17" s="47"/>
      <c r="M17" s="48"/>
      <c r="O17" s="57"/>
      <c r="P17" s="57"/>
      <c r="Q17" s="57"/>
      <c r="R17" s="259"/>
    </row>
    <row r="18" spans="2:18" s="44" customFormat="1" ht="20.100000000000001" customHeight="1" x14ac:dyDescent="0.35">
      <c r="B18" s="58"/>
      <c r="C18" s="73" t="str">
        <f>list!I3</f>
        <v>賃金</v>
      </c>
      <c r="D18" s="63">
        <f>O20</f>
        <v>0</v>
      </c>
      <c r="E18" s="56"/>
      <c r="F18" s="56"/>
      <c r="G18" s="56"/>
      <c r="H18" s="56"/>
      <c r="I18" s="253"/>
      <c r="J18" s="56"/>
      <c r="K18" s="56"/>
      <c r="L18" s="56"/>
      <c r="M18" s="253"/>
      <c r="N18" s="56"/>
      <c r="O18" s="57"/>
      <c r="P18" s="57"/>
      <c r="Q18" s="57">
        <f>O18+P18</f>
        <v>0</v>
      </c>
      <c r="R18" s="259"/>
    </row>
    <row r="19" spans="2:18" s="44" customFormat="1" ht="20.100000000000001" customHeight="1" x14ac:dyDescent="0.35">
      <c r="B19" s="58"/>
      <c r="C19" s="73"/>
      <c r="D19" s="60"/>
      <c r="E19" s="56"/>
      <c r="F19" s="56"/>
      <c r="G19" s="56"/>
      <c r="H19" s="56"/>
      <c r="I19" s="253"/>
      <c r="J19" s="56"/>
      <c r="K19" s="56"/>
      <c r="L19" s="56"/>
      <c r="M19" s="253"/>
      <c r="N19" s="56"/>
      <c r="O19" s="57"/>
      <c r="P19" s="57"/>
      <c r="Q19" s="57">
        <f>O19+P19</f>
        <v>0</v>
      </c>
      <c r="R19" s="259"/>
    </row>
    <row r="20" spans="2:18" s="44" customFormat="1" ht="23.1" customHeight="1" x14ac:dyDescent="0.35">
      <c r="B20" s="58"/>
      <c r="C20" s="59"/>
      <c r="D20" s="62"/>
      <c r="I20" s="611" t="s">
        <v>85</v>
      </c>
      <c r="J20" s="611"/>
      <c r="K20" s="612"/>
      <c r="L20" s="612"/>
      <c r="M20" s="74"/>
      <c r="N20" s="65"/>
      <c r="O20" s="66">
        <f>SUM(O18:O19)</f>
        <v>0</v>
      </c>
      <c r="P20" s="75"/>
      <c r="Q20" s="75"/>
      <c r="R20" s="259"/>
    </row>
    <row r="21" spans="2:18" s="44" customFormat="1" ht="8.1" customHeight="1" x14ac:dyDescent="0.35">
      <c r="B21" s="58"/>
      <c r="C21" s="59"/>
      <c r="D21" s="62"/>
      <c r="L21" s="47"/>
      <c r="M21" s="48"/>
      <c r="O21" s="57"/>
      <c r="P21" s="57"/>
      <c r="Q21" s="57"/>
      <c r="R21" s="259"/>
    </row>
    <row r="22" spans="2:18" s="44" customFormat="1" ht="20.100000000000001" customHeight="1" x14ac:dyDescent="0.35">
      <c r="B22" s="58"/>
      <c r="C22" s="73" t="str">
        <f>list!I4</f>
        <v>社会保険料</v>
      </c>
      <c r="D22" s="63">
        <f>O24</f>
        <v>0</v>
      </c>
      <c r="E22" s="56"/>
      <c r="F22" s="56"/>
      <c r="G22" s="56"/>
      <c r="H22" s="56"/>
      <c r="I22" s="253"/>
      <c r="J22" s="56"/>
      <c r="K22" s="56"/>
      <c r="L22" s="56"/>
      <c r="M22" s="253"/>
      <c r="N22" s="56"/>
      <c r="O22" s="57"/>
      <c r="P22" s="57"/>
      <c r="Q22" s="57">
        <f t="shared" ref="Q22:Q23" si="1">O22+P22</f>
        <v>0</v>
      </c>
      <c r="R22" s="259"/>
    </row>
    <row r="23" spans="2:18" s="44" customFormat="1" ht="20.100000000000001" customHeight="1" x14ac:dyDescent="0.35">
      <c r="B23" s="58"/>
      <c r="C23" s="73"/>
      <c r="D23" s="60"/>
      <c r="E23" s="56"/>
      <c r="F23" s="56"/>
      <c r="G23" s="56"/>
      <c r="H23" s="56"/>
      <c r="I23" s="253"/>
      <c r="J23" s="56"/>
      <c r="K23" s="56"/>
      <c r="L23" s="56"/>
      <c r="M23" s="253"/>
      <c r="N23" s="56"/>
      <c r="O23" s="57"/>
      <c r="P23" s="57"/>
      <c r="Q23" s="57">
        <f t="shared" si="1"/>
        <v>0</v>
      </c>
      <c r="R23" s="259"/>
    </row>
    <row r="24" spans="2:18" s="44" customFormat="1" ht="23.1" customHeight="1" x14ac:dyDescent="0.35">
      <c r="B24" s="58"/>
      <c r="C24" s="59"/>
      <c r="D24" s="62"/>
      <c r="I24" s="611" t="s">
        <v>85</v>
      </c>
      <c r="J24" s="611"/>
      <c r="K24" s="612"/>
      <c r="L24" s="612"/>
      <c r="M24" s="74"/>
      <c r="N24" s="65"/>
      <c r="O24" s="66">
        <f>SUM(O22:O23)</f>
        <v>0</v>
      </c>
      <c r="P24" s="75"/>
      <c r="Q24" s="75"/>
      <c r="R24" s="259"/>
    </row>
    <row r="25" spans="2:18" s="44" customFormat="1" ht="8.1" customHeight="1" x14ac:dyDescent="0.35">
      <c r="B25" s="58"/>
      <c r="C25" s="59"/>
      <c r="D25" s="62"/>
      <c r="L25" s="47"/>
      <c r="M25" s="610"/>
      <c r="N25" s="610"/>
      <c r="O25" s="57"/>
      <c r="P25" s="57"/>
      <c r="Q25" s="57"/>
      <c r="R25" s="259"/>
    </row>
    <row r="26" spans="2:18" s="44" customFormat="1" ht="20.100000000000001" customHeight="1" x14ac:dyDescent="0.35">
      <c r="B26" s="58"/>
      <c r="C26" s="73" t="str">
        <f>list!I5</f>
        <v>諸謝金</v>
      </c>
      <c r="D26" s="63">
        <f>O28</f>
        <v>0</v>
      </c>
      <c r="E26" s="56"/>
      <c r="F26" s="56"/>
      <c r="G26" s="254"/>
      <c r="H26" s="56"/>
      <c r="I26" s="253"/>
      <c r="J26" s="56"/>
      <c r="K26" s="56"/>
      <c r="L26" s="56"/>
      <c r="M26" s="253"/>
      <c r="N26" s="56"/>
      <c r="O26" s="57"/>
      <c r="P26" s="57"/>
      <c r="Q26" s="57">
        <f t="shared" ref="Q26:Q27" si="2">O26+P26</f>
        <v>0</v>
      </c>
      <c r="R26" s="259"/>
    </row>
    <row r="27" spans="2:18" s="44" customFormat="1" ht="20.100000000000001" customHeight="1" x14ac:dyDescent="0.35">
      <c r="B27" s="58"/>
      <c r="C27" s="73"/>
      <c r="D27" s="60"/>
      <c r="E27" s="56"/>
      <c r="F27" s="56"/>
      <c r="G27" s="254"/>
      <c r="H27" s="56"/>
      <c r="I27" s="253"/>
      <c r="J27" s="56"/>
      <c r="K27" s="56"/>
      <c r="L27" s="56"/>
      <c r="M27" s="253"/>
      <c r="N27" s="56"/>
      <c r="O27" s="57"/>
      <c r="P27" s="57"/>
      <c r="Q27" s="57">
        <f t="shared" si="2"/>
        <v>0</v>
      </c>
      <c r="R27" s="259"/>
    </row>
    <row r="28" spans="2:18" s="44" customFormat="1" ht="20.100000000000001" customHeight="1" x14ac:dyDescent="0.35">
      <c r="B28" s="58"/>
      <c r="C28" s="73"/>
      <c r="D28" s="60"/>
      <c r="L28" s="47"/>
      <c r="M28" s="64" t="s">
        <v>83</v>
      </c>
      <c r="N28" s="65"/>
      <c r="O28" s="66">
        <f>SUM(O26:O27)</f>
        <v>0</v>
      </c>
      <c r="P28" s="75"/>
      <c r="Q28" s="75"/>
      <c r="R28" s="259"/>
    </row>
    <row r="29" spans="2:18" s="44" customFormat="1" ht="8.1" customHeight="1" x14ac:dyDescent="0.35">
      <c r="B29" s="58"/>
      <c r="C29" s="59"/>
      <c r="D29" s="62"/>
      <c r="L29" s="47"/>
      <c r="M29" s="610"/>
      <c r="N29" s="610"/>
      <c r="O29" s="57"/>
      <c r="P29" s="57"/>
      <c r="Q29" s="57"/>
      <c r="R29" s="259"/>
    </row>
    <row r="30" spans="2:18" s="44" customFormat="1" ht="20.100000000000001" customHeight="1" x14ac:dyDescent="0.35">
      <c r="B30" s="58"/>
      <c r="C30" s="73" t="str">
        <f>list!I6</f>
        <v>光熱水料</v>
      </c>
      <c r="D30" s="63">
        <f>O32</f>
        <v>0</v>
      </c>
      <c r="E30" s="56"/>
      <c r="F30" s="56"/>
      <c r="G30" s="254"/>
      <c r="H30" s="56"/>
      <c r="I30" s="253"/>
      <c r="J30" s="56"/>
      <c r="K30" s="56"/>
      <c r="L30" s="56"/>
      <c r="M30" s="253"/>
      <c r="N30" s="56"/>
      <c r="O30" s="57"/>
      <c r="P30" s="57"/>
      <c r="Q30" s="57">
        <f t="shared" ref="Q30:Q31" si="3">O30+P30</f>
        <v>0</v>
      </c>
      <c r="R30" s="259"/>
    </row>
    <row r="31" spans="2:18" s="44" customFormat="1" ht="20.100000000000001" customHeight="1" x14ac:dyDescent="0.35">
      <c r="B31" s="58"/>
      <c r="C31" s="73"/>
      <c r="D31" s="60"/>
      <c r="E31" s="56"/>
      <c r="F31" s="56"/>
      <c r="G31" s="254"/>
      <c r="H31" s="56"/>
      <c r="I31" s="253"/>
      <c r="J31" s="56"/>
      <c r="K31" s="56"/>
      <c r="L31" s="56"/>
      <c r="M31" s="253"/>
      <c r="N31" s="56"/>
      <c r="O31" s="57"/>
      <c r="P31" s="57"/>
      <c r="Q31" s="57">
        <f t="shared" si="3"/>
        <v>0</v>
      </c>
      <c r="R31" s="259"/>
    </row>
    <row r="32" spans="2:18" s="44" customFormat="1" ht="20.100000000000001" customHeight="1" x14ac:dyDescent="0.35">
      <c r="B32" s="58"/>
      <c r="C32" s="73"/>
      <c r="D32" s="60"/>
      <c r="L32" s="47"/>
      <c r="M32" s="64" t="s">
        <v>83</v>
      </c>
      <c r="N32" s="65"/>
      <c r="O32" s="66">
        <f>SUM(O30:O31)</f>
        <v>0</v>
      </c>
      <c r="P32" s="75"/>
      <c r="Q32" s="75"/>
      <c r="R32" s="259"/>
    </row>
    <row r="33" spans="2:18" s="44" customFormat="1" ht="8.1" customHeight="1" x14ac:dyDescent="0.35">
      <c r="B33" s="58"/>
      <c r="C33" s="59"/>
      <c r="D33" s="62"/>
      <c r="L33" s="47"/>
      <c r="M33" s="610"/>
      <c r="N33" s="610"/>
      <c r="O33" s="57"/>
      <c r="P33" s="57"/>
      <c r="Q33" s="57"/>
      <c r="R33" s="259"/>
    </row>
    <row r="34" spans="2:18" s="44" customFormat="1" ht="20.100000000000001" customHeight="1" x14ac:dyDescent="0.35">
      <c r="B34" s="58"/>
      <c r="C34" s="73" t="str">
        <f>list!I7</f>
        <v>会議費</v>
      </c>
      <c r="D34" s="63">
        <f>O36</f>
        <v>0</v>
      </c>
      <c r="E34" s="56"/>
      <c r="F34" s="56"/>
      <c r="G34" s="254"/>
      <c r="H34" s="56"/>
      <c r="I34" s="253"/>
      <c r="J34" s="56"/>
      <c r="K34" s="56"/>
      <c r="L34" s="56"/>
      <c r="M34" s="253"/>
      <c r="N34" s="56"/>
      <c r="O34" s="57"/>
      <c r="P34" s="57"/>
      <c r="Q34" s="57">
        <f t="shared" ref="Q34:Q35" si="4">O34+P34</f>
        <v>0</v>
      </c>
      <c r="R34" s="259"/>
    </row>
    <row r="35" spans="2:18" s="44" customFormat="1" ht="20.100000000000001" customHeight="1" x14ac:dyDescent="0.35">
      <c r="B35" s="58"/>
      <c r="C35" s="73"/>
      <c r="D35" s="60"/>
      <c r="E35" s="56"/>
      <c r="F35" s="56"/>
      <c r="G35" s="254"/>
      <c r="H35" s="56"/>
      <c r="I35" s="253"/>
      <c r="J35" s="56"/>
      <c r="K35" s="56"/>
      <c r="L35" s="56"/>
      <c r="M35" s="253"/>
      <c r="N35" s="56"/>
      <c r="O35" s="57"/>
      <c r="P35" s="57"/>
      <c r="Q35" s="57">
        <f t="shared" si="4"/>
        <v>0</v>
      </c>
      <c r="R35" s="259"/>
    </row>
    <row r="36" spans="2:18" s="44" customFormat="1" ht="20.100000000000001" customHeight="1" x14ac:dyDescent="0.35">
      <c r="B36" s="58"/>
      <c r="C36" s="73"/>
      <c r="D36" s="60"/>
      <c r="L36" s="47"/>
      <c r="M36" s="64" t="s">
        <v>83</v>
      </c>
      <c r="N36" s="65"/>
      <c r="O36" s="66">
        <f>SUM(O34:O35)</f>
        <v>0</v>
      </c>
      <c r="P36" s="75"/>
      <c r="Q36" s="75"/>
      <c r="R36" s="259"/>
    </row>
    <row r="37" spans="2:18" s="44" customFormat="1" ht="7.5" customHeight="1" x14ac:dyDescent="0.35">
      <c r="B37" s="58"/>
      <c r="C37" s="73"/>
      <c r="D37" s="60"/>
      <c r="L37" s="47"/>
      <c r="M37" s="77"/>
      <c r="N37" s="78"/>
      <c r="O37" s="75"/>
      <c r="P37" s="75"/>
      <c r="Q37" s="75"/>
      <c r="R37" s="259"/>
    </row>
    <row r="38" spans="2:18" s="44" customFormat="1" ht="20.100000000000001" customHeight="1" x14ac:dyDescent="0.35">
      <c r="B38" s="58"/>
      <c r="C38" s="73" t="str">
        <f>list!I8</f>
        <v>旅費</v>
      </c>
      <c r="D38" s="63">
        <f>O40</f>
        <v>0</v>
      </c>
      <c r="E38" s="56"/>
      <c r="F38" s="56"/>
      <c r="G38" s="56"/>
      <c r="H38" s="56"/>
      <c r="I38" s="253"/>
      <c r="J38" s="56"/>
      <c r="K38" s="56"/>
      <c r="L38" s="56"/>
      <c r="M38" s="253"/>
      <c r="N38" s="56"/>
      <c r="O38" s="57"/>
      <c r="P38" s="57"/>
      <c r="Q38" s="57">
        <f t="shared" ref="Q38:Q39" si="5">O38+P38</f>
        <v>0</v>
      </c>
      <c r="R38" s="259"/>
    </row>
    <row r="39" spans="2:18" s="44" customFormat="1" ht="20.100000000000001" customHeight="1" x14ac:dyDescent="0.35">
      <c r="B39" s="58"/>
      <c r="C39" s="73"/>
      <c r="D39" s="60"/>
      <c r="E39" s="56"/>
      <c r="F39" s="56"/>
      <c r="G39" s="56"/>
      <c r="H39" s="56"/>
      <c r="I39" s="253"/>
      <c r="J39" s="56"/>
      <c r="K39" s="56"/>
      <c r="L39" s="56"/>
      <c r="M39" s="253"/>
      <c r="N39" s="56"/>
      <c r="O39" s="57"/>
      <c r="P39" s="57"/>
      <c r="Q39" s="57">
        <f t="shared" si="5"/>
        <v>0</v>
      </c>
      <c r="R39" s="259"/>
    </row>
    <row r="40" spans="2:18" s="44" customFormat="1" ht="23.1" customHeight="1" x14ac:dyDescent="0.35">
      <c r="B40" s="58"/>
      <c r="C40" s="59"/>
      <c r="D40" s="62"/>
      <c r="I40" s="611" t="s">
        <v>85</v>
      </c>
      <c r="J40" s="611"/>
      <c r="K40" s="612"/>
      <c r="L40" s="612"/>
      <c r="M40" s="74"/>
      <c r="N40" s="65"/>
      <c r="O40" s="66">
        <f>SUM(O38:O39)</f>
        <v>0</v>
      </c>
      <c r="P40" s="75"/>
      <c r="Q40" s="75"/>
      <c r="R40" s="259"/>
    </row>
    <row r="41" spans="2:18" s="44" customFormat="1" ht="8.1" customHeight="1" x14ac:dyDescent="0.35">
      <c r="B41" s="58"/>
      <c r="C41" s="59"/>
      <c r="D41" s="62"/>
      <c r="L41" s="47"/>
      <c r="M41" s="610"/>
      <c r="N41" s="610"/>
      <c r="O41" s="57"/>
      <c r="P41" s="57"/>
      <c r="Q41" s="57"/>
      <c r="R41" s="259"/>
    </row>
    <row r="42" spans="2:18" s="44" customFormat="1" ht="28.5" customHeight="1" x14ac:dyDescent="0.35">
      <c r="B42" s="58"/>
      <c r="C42" s="79" t="str">
        <f>list!I9</f>
        <v>印刷製本費</v>
      </c>
      <c r="D42" s="63">
        <f>O45</f>
        <v>0</v>
      </c>
      <c r="E42" s="56"/>
      <c r="F42" s="56"/>
      <c r="G42" s="80"/>
      <c r="H42" s="56"/>
      <c r="I42" s="253"/>
      <c r="J42" s="56"/>
      <c r="K42" s="56"/>
      <c r="L42" s="56"/>
      <c r="M42" s="253"/>
      <c r="N42" s="56"/>
      <c r="O42" s="57"/>
      <c r="P42" s="57"/>
      <c r="Q42" s="57">
        <f t="shared" ref="Q42:Q44" si="6">O42+P42</f>
        <v>0</v>
      </c>
      <c r="R42" s="259"/>
    </row>
    <row r="43" spans="2:18" s="44" customFormat="1" ht="20.100000000000001" customHeight="1" x14ac:dyDescent="0.35">
      <c r="B43" s="58"/>
      <c r="C43" s="79"/>
      <c r="D43" s="60"/>
      <c r="E43" s="56"/>
      <c r="F43" s="56"/>
      <c r="G43" s="56"/>
      <c r="H43" s="56"/>
      <c r="I43" s="253"/>
      <c r="J43" s="56"/>
      <c r="K43" s="56"/>
      <c r="L43" s="56"/>
      <c r="M43" s="253"/>
      <c r="N43" s="56"/>
      <c r="O43" s="57"/>
      <c r="P43" s="57"/>
      <c r="Q43" s="57">
        <f t="shared" si="6"/>
        <v>0</v>
      </c>
      <c r="R43" s="259"/>
    </row>
    <row r="44" spans="2:18" s="44" customFormat="1" ht="20.100000000000001" customHeight="1" x14ac:dyDescent="0.35">
      <c r="B44" s="58"/>
      <c r="C44" s="79"/>
      <c r="D44" s="60"/>
      <c r="E44" s="56"/>
      <c r="F44" s="56"/>
      <c r="G44" s="56"/>
      <c r="H44" s="56"/>
      <c r="I44" s="253"/>
      <c r="J44" s="56"/>
      <c r="K44" s="56"/>
      <c r="L44" s="56"/>
      <c r="M44" s="253"/>
      <c r="N44" s="56"/>
      <c r="O44" s="57"/>
      <c r="P44" s="57"/>
      <c r="Q44" s="57">
        <f t="shared" si="6"/>
        <v>0</v>
      </c>
      <c r="R44" s="259"/>
    </row>
    <row r="45" spans="2:18" s="44" customFormat="1" ht="20.100000000000001" customHeight="1" x14ac:dyDescent="0.35">
      <c r="B45" s="58"/>
      <c r="C45" s="79"/>
      <c r="D45" s="60"/>
      <c r="F45" s="56"/>
      <c r="G45" s="56"/>
      <c r="L45" s="47"/>
      <c r="M45" s="64" t="s">
        <v>83</v>
      </c>
      <c r="N45" s="65"/>
      <c r="O45" s="66">
        <f>SUM(O42:O44)</f>
        <v>0</v>
      </c>
      <c r="P45" s="75"/>
      <c r="Q45" s="75"/>
      <c r="R45" s="259"/>
    </row>
    <row r="46" spans="2:18" s="44" customFormat="1" ht="8.1" customHeight="1" x14ac:dyDescent="0.35">
      <c r="B46" s="58"/>
      <c r="C46" s="59"/>
      <c r="D46" s="62"/>
      <c r="L46" s="47"/>
      <c r="M46" s="48"/>
      <c r="O46" s="57"/>
      <c r="P46" s="57"/>
      <c r="Q46" s="57"/>
      <c r="R46" s="259"/>
    </row>
    <row r="47" spans="2:18" s="44" customFormat="1" ht="19.5" customHeight="1" x14ac:dyDescent="0.35">
      <c r="B47" s="58"/>
      <c r="C47" s="73" t="str">
        <f>list!I10</f>
        <v>通信運搬費</v>
      </c>
      <c r="D47" s="63">
        <f>O49</f>
        <v>0</v>
      </c>
      <c r="E47" s="56"/>
      <c r="F47" s="56"/>
      <c r="G47" s="254"/>
      <c r="H47" s="56"/>
      <c r="I47" s="253"/>
      <c r="J47" s="56"/>
      <c r="K47" s="56"/>
      <c r="L47" s="56"/>
      <c r="M47" s="253"/>
      <c r="N47" s="56"/>
      <c r="O47" s="57"/>
      <c r="P47" s="57"/>
      <c r="Q47" s="57">
        <f t="shared" ref="Q47:Q48" si="7">O47+P47</f>
        <v>0</v>
      </c>
      <c r="R47" s="259"/>
    </row>
    <row r="48" spans="2:18" s="44" customFormat="1" ht="19.5" customHeight="1" x14ac:dyDescent="0.35">
      <c r="B48" s="58"/>
      <c r="C48" s="73"/>
      <c r="D48" s="60"/>
      <c r="E48" s="56"/>
      <c r="F48" s="56"/>
      <c r="G48" s="254"/>
      <c r="H48" s="56"/>
      <c r="I48" s="253"/>
      <c r="J48" s="56"/>
      <c r="K48" s="56"/>
      <c r="L48" s="56"/>
      <c r="M48" s="253"/>
      <c r="N48" s="56"/>
      <c r="O48" s="57"/>
      <c r="P48" s="57"/>
      <c r="Q48" s="57">
        <f t="shared" si="7"/>
        <v>0</v>
      </c>
      <c r="R48" s="259"/>
    </row>
    <row r="49" spans="2:18" s="44" customFormat="1" ht="19.5" customHeight="1" x14ac:dyDescent="0.35">
      <c r="B49" s="58"/>
      <c r="C49" s="59"/>
      <c r="D49" s="62"/>
      <c r="L49" s="47"/>
      <c r="M49" s="64" t="s">
        <v>83</v>
      </c>
      <c r="N49" s="65"/>
      <c r="O49" s="66">
        <f>SUM(O47:O48)</f>
        <v>0</v>
      </c>
      <c r="P49" s="75"/>
      <c r="Q49" s="75"/>
      <c r="R49" s="259"/>
    </row>
    <row r="50" spans="2:18" s="44" customFormat="1" ht="8.1" customHeight="1" x14ac:dyDescent="0.35">
      <c r="B50" s="58"/>
      <c r="C50" s="59"/>
      <c r="D50" s="62"/>
      <c r="L50" s="47"/>
      <c r="M50" s="48"/>
      <c r="O50" s="57"/>
      <c r="P50" s="57"/>
      <c r="Q50" s="57"/>
      <c r="R50" s="259"/>
    </row>
    <row r="51" spans="2:18" s="44" customFormat="1" ht="20.100000000000001" customHeight="1" x14ac:dyDescent="0.35">
      <c r="B51" s="58"/>
      <c r="C51" s="73" t="str">
        <f>list!I11</f>
        <v>雑役務費</v>
      </c>
      <c r="D51" s="63">
        <f>O53</f>
        <v>0</v>
      </c>
      <c r="E51" s="56"/>
      <c r="F51" s="56"/>
      <c r="G51" s="254"/>
      <c r="H51" s="56"/>
      <c r="I51" s="253"/>
      <c r="J51" s="56"/>
      <c r="K51" s="56"/>
      <c r="L51" s="56"/>
      <c r="M51" s="253"/>
      <c r="N51" s="56"/>
      <c r="O51" s="57"/>
      <c r="P51" s="81"/>
      <c r="Q51" s="57">
        <f t="shared" ref="Q51:Q52" si="8">O51+P51</f>
        <v>0</v>
      </c>
      <c r="R51" s="259"/>
    </row>
    <row r="52" spans="2:18" s="44" customFormat="1" ht="20.100000000000001" customHeight="1" x14ac:dyDescent="0.35">
      <c r="B52" s="58"/>
      <c r="C52" s="73"/>
      <c r="D52" s="60"/>
      <c r="E52" s="56"/>
      <c r="F52" s="56"/>
      <c r="G52" s="254"/>
      <c r="H52" s="56"/>
      <c r="I52" s="253"/>
      <c r="J52" s="56"/>
      <c r="K52" s="56"/>
      <c r="L52" s="56"/>
      <c r="M52" s="253"/>
      <c r="N52" s="56"/>
      <c r="O52" s="57"/>
      <c r="P52" s="81"/>
      <c r="Q52" s="57">
        <f t="shared" si="8"/>
        <v>0</v>
      </c>
      <c r="R52" s="259"/>
    </row>
    <row r="53" spans="2:18" s="44" customFormat="1" ht="20.100000000000001" customHeight="1" x14ac:dyDescent="0.35">
      <c r="B53" s="58"/>
      <c r="C53" s="73"/>
      <c r="D53" s="60"/>
      <c r="L53" s="47"/>
      <c r="M53" s="64" t="s">
        <v>83</v>
      </c>
      <c r="N53" s="65"/>
      <c r="O53" s="66">
        <f>SUM(O51:O52)</f>
        <v>0</v>
      </c>
      <c r="P53" s="75"/>
      <c r="Q53" s="75"/>
      <c r="R53" s="259"/>
    </row>
    <row r="54" spans="2:18" s="44" customFormat="1" ht="8.1" customHeight="1" x14ac:dyDescent="0.35">
      <c r="B54" s="58"/>
      <c r="C54" s="59"/>
      <c r="D54" s="62"/>
      <c r="L54" s="47"/>
      <c r="M54" s="48"/>
      <c r="O54" s="57"/>
      <c r="P54" s="57"/>
      <c r="Q54" s="57"/>
      <c r="R54" s="259"/>
    </row>
    <row r="55" spans="2:18" s="44" customFormat="1" ht="20.100000000000001" customHeight="1" x14ac:dyDescent="0.35">
      <c r="B55" s="58"/>
      <c r="C55" s="73" t="str">
        <f>list!I12</f>
        <v>使用料及び賃借料</v>
      </c>
      <c r="D55" s="63">
        <f>O57</f>
        <v>0</v>
      </c>
      <c r="E55" s="56"/>
      <c r="F55" s="56"/>
      <c r="G55" s="254"/>
      <c r="H55" s="56"/>
      <c r="I55" s="253"/>
      <c r="J55" s="56"/>
      <c r="K55" s="56"/>
      <c r="L55" s="56"/>
      <c r="M55" s="253"/>
      <c r="N55" s="56"/>
      <c r="O55" s="57"/>
      <c r="P55" s="81"/>
      <c r="Q55" s="57">
        <f t="shared" ref="Q55:Q56" si="9">O55+P55</f>
        <v>0</v>
      </c>
      <c r="R55" s="259"/>
    </row>
    <row r="56" spans="2:18" s="44" customFormat="1" ht="20.100000000000001" customHeight="1" x14ac:dyDescent="0.35">
      <c r="B56" s="58"/>
      <c r="C56" s="73"/>
      <c r="D56" s="60"/>
      <c r="E56" s="56"/>
      <c r="F56" s="56"/>
      <c r="G56" s="254"/>
      <c r="H56" s="56"/>
      <c r="I56" s="253"/>
      <c r="J56" s="56"/>
      <c r="K56" s="56"/>
      <c r="L56" s="56"/>
      <c r="M56" s="253"/>
      <c r="N56" s="56"/>
      <c r="O56" s="57"/>
      <c r="P56" s="81"/>
      <c r="Q56" s="57">
        <f t="shared" si="9"/>
        <v>0</v>
      </c>
      <c r="R56" s="259"/>
    </row>
    <row r="57" spans="2:18" s="44" customFormat="1" ht="20.100000000000001" customHeight="1" x14ac:dyDescent="0.35">
      <c r="B57" s="58"/>
      <c r="C57" s="73"/>
      <c r="D57" s="60"/>
      <c r="L57" s="47"/>
      <c r="M57" s="64" t="s">
        <v>83</v>
      </c>
      <c r="N57" s="65"/>
      <c r="O57" s="66">
        <f>SUM(O55:O56)</f>
        <v>0</v>
      </c>
      <c r="P57" s="75"/>
      <c r="Q57" s="75"/>
      <c r="R57" s="259"/>
    </row>
    <row r="58" spans="2:18" s="44" customFormat="1" ht="8.1" customHeight="1" x14ac:dyDescent="0.35">
      <c r="B58" s="58"/>
      <c r="C58" s="59"/>
      <c r="D58" s="62"/>
      <c r="L58" s="47"/>
      <c r="M58" s="48"/>
      <c r="O58" s="57"/>
      <c r="P58" s="57"/>
      <c r="Q58" s="57"/>
      <c r="R58" s="259"/>
    </row>
    <row r="59" spans="2:18" s="44" customFormat="1" ht="20.100000000000001" customHeight="1" x14ac:dyDescent="0.35">
      <c r="B59" s="58"/>
      <c r="C59" s="73" t="str">
        <f>list!I13</f>
        <v>消耗品費</v>
      </c>
      <c r="D59" s="63">
        <f>O61</f>
        <v>0</v>
      </c>
      <c r="E59" s="56"/>
      <c r="F59" s="254"/>
      <c r="G59" s="255"/>
      <c r="H59" s="56"/>
      <c r="I59" s="253"/>
      <c r="J59" s="56"/>
      <c r="K59" s="56"/>
      <c r="L59" s="56"/>
      <c r="M59" s="253"/>
      <c r="N59" s="56"/>
      <c r="O59" s="57"/>
      <c r="P59" s="57"/>
      <c r="Q59" s="57">
        <f t="shared" ref="Q59:Q60" si="10">O59+P59</f>
        <v>0</v>
      </c>
      <c r="R59" s="259"/>
    </row>
    <row r="60" spans="2:18" s="44" customFormat="1" ht="20.100000000000001" customHeight="1" x14ac:dyDescent="0.35">
      <c r="B60" s="58"/>
      <c r="C60" s="73"/>
      <c r="D60" s="60"/>
      <c r="E60" s="56"/>
      <c r="F60" s="56"/>
      <c r="G60" s="255"/>
      <c r="H60" s="56"/>
      <c r="I60" s="253"/>
      <c r="J60" s="56"/>
      <c r="K60" s="56"/>
      <c r="L60" s="56"/>
      <c r="M60" s="253"/>
      <c r="N60" s="56"/>
      <c r="O60" s="57"/>
      <c r="P60" s="57"/>
      <c r="Q60" s="57">
        <f t="shared" si="10"/>
        <v>0</v>
      </c>
      <c r="R60" s="259"/>
    </row>
    <row r="61" spans="2:18" s="44" customFormat="1" ht="20.100000000000001" customHeight="1" x14ac:dyDescent="0.35">
      <c r="B61" s="58"/>
      <c r="C61" s="59"/>
      <c r="D61" s="62"/>
      <c r="L61" s="47"/>
      <c r="M61" s="64" t="s">
        <v>83</v>
      </c>
      <c r="N61" s="65"/>
      <c r="O61" s="66">
        <f>SUM(O59:O60)</f>
        <v>0</v>
      </c>
      <c r="P61" s="75"/>
      <c r="Q61" s="75"/>
      <c r="R61" s="259"/>
    </row>
    <row r="62" spans="2:18" s="44" customFormat="1" ht="8.1" customHeight="1" x14ac:dyDescent="0.35">
      <c r="B62" s="58"/>
      <c r="C62" s="59"/>
      <c r="D62" s="62"/>
      <c r="L62" s="47"/>
      <c r="M62" s="48"/>
      <c r="O62" s="57"/>
      <c r="P62" s="57"/>
      <c r="Q62" s="57"/>
      <c r="R62" s="259"/>
    </row>
    <row r="63" spans="2:18" s="44" customFormat="1" ht="20.100000000000001" customHeight="1" x14ac:dyDescent="0.35">
      <c r="B63" s="58"/>
      <c r="C63" s="73" t="str">
        <f>list!I14</f>
        <v>その他必要な経費</v>
      </c>
      <c r="D63" s="63">
        <f>O65</f>
        <v>0</v>
      </c>
      <c r="E63" s="56"/>
      <c r="F63" s="254"/>
      <c r="G63" s="255"/>
      <c r="H63" s="56"/>
      <c r="I63" s="253"/>
      <c r="J63" s="56"/>
      <c r="K63" s="56"/>
      <c r="L63" s="56"/>
      <c r="M63" s="253"/>
      <c r="N63" s="56"/>
      <c r="O63" s="57"/>
      <c r="P63" s="57"/>
      <c r="Q63" s="57">
        <f t="shared" ref="Q63:Q64" si="11">O63+P63</f>
        <v>0</v>
      </c>
      <c r="R63" s="259"/>
    </row>
    <row r="64" spans="2:18" s="44" customFormat="1" ht="20.100000000000001" customHeight="1" x14ac:dyDescent="0.35">
      <c r="B64" s="58"/>
      <c r="C64" s="73"/>
      <c r="D64" s="60"/>
      <c r="E64" s="56"/>
      <c r="F64" s="56"/>
      <c r="G64" s="255"/>
      <c r="H64" s="56"/>
      <c r="I64" s="253"/>
      <c r="J64" s="56"/>
      <c r="K64" s="56"/>
      <c r="L64" s="56"/>
      <c r="M64" s="253"/>
      <c r="N64" s="56"/>
      <c r="O64" s="57"/>
      <c r="P64" s="57"/>
      <c r="Q64" s="57">
        <f t="shared" si="11"/>
        <v>0</v>
      </c>
      <c r="R64" s="259"/>
    </row>
    <row r="65" spans="2:18" s="44" customFormat="1" ht="20.100000000000001" customHeight="1" x14ac:dyDescent="0.35">
      <c r="B65" s="58"/>
      <c r="C65" s="59"/>
      <c r="D65" s="62"/>
      <c r="L65" s="47"/>
      <c r="M65" s="64" t="s">
        <v>83</v>
      </c>
      <c r="N65" s="65"/>
      <c r="O65" s="66">
        <f>SUM(O63:O64)</f>
        <v>0</v>
      </c>
      <c r="P65" s="75"/>
      <c r="Q65" s="75"/>
      <c r="R65" s="61"/>
    </row>
    <row r="66" spans="2:18" s="44" customFormat="1" ht="8.1" customHeight="1" x14ac:dyDescent="0.35">
      <c r="B66" s="58"/>
      <c r="C66" s="59"/>
      <c r="D66" s="62"/>
      <c r="L66" s="47"/>
      <c r="M66" s="48"/>
      <c r="O66" s="57"/>
      <c r="P66" s="57"/>
      <c r="Q66" s="57"/>
      <c r="R66" s="61"/>
    </row>
    <row r="67" spans="2:18" s="44" customFormat="1" ht="20.100000000000001" hidden="1" customHeight="1" x14ac:dyDescent="0.35">
      <c r="B67" s="58"/>
      <c r="C67" s="73" t="str">
        <f>IF(list!I15="","",list!I15)</f>
        <v/>
      </c>
      <c r="D67" s="60"/>
      <c r="F67" s="56"/>
      <c r="G67" s="76"/>
      <c r="H67" s="47"/>
      <c r="I67" s="48"/>
      <c r="M67" s="48"/>
      <c r="O67" s="243"/>
      <c r="P67" s="243"/>
      <c r="Q67" s="243"/>
      <c r="R67" s="61"/>
    </row>
    <row r="68" spans="2:18" s="44" customFormat="1" ht="20.100000000000001" hidden="1" customHeight="1" x14ac:dyDescent="0.35">
      <c r="B68" s="58"/>
      <c r="C68" s="73"/>
      <c r="D68" s="60"/>
      <c r="F68" s="56"/>
      <c r="G68" s="76"/>
      <c r="H68" s="47"/>
      <c r="I68" s="48"/>
      <c r="M68" s="48"/>
      <c r="O68" s="243"/>
      <c r="P68" s="243"/>
      <c r="Q68" s="243"/>
      <c r="R68" s="61"/>
    </row>
    <row r="69" spans="2:18" s="44" customFormat="1" ht="20.100000000000001" hidden="1" customHeight="1" x14ac:dyDescent="0.35">
      <c r="B69" s="58"/>
      <c r="C69" s="73"/>
      <c r="D69" s="60"/>
      <c r="L69" s="47"/>
      <c r="M69" s="77"/>
      <c r="N69" s="78"/>
      <c r="O69" s="244"/>
      <c r="P69" s="244"/>
      <c r="Q69" s="244"/>
      <c r="R69" s="61"/>
    </row>
    <row r="70" spans="2:18" s="44" customFormat="1" ht="8.1" customHeight="1" x14ac:dyDescent="0.35">
      <c r="B70" s="58"/>
      <c r="C70" s="59"/>
      <c r="D70" s="62"/>
      <c r="L70" s="47"/>
      <c r="M70" s="48"/>
      <c r="O70" s="82"/>
      <c r="P70" s="57"/>
      <c r="Q70" s="57"/>
      <c r="R70" s="83"/>
    </row>
    <row r="71" spans="2:18" s="44" customFormat="1" ht="30" customHeight="1" x14ac:dyDescent="0.35">
      <c r="B71" s="613" t="s">
        <v>86</v>
      </c>
      <c r="C71" s="614"/>
      <c r="D71" s="84">
        <f>SUM(D17:D70)</f>
        <v>0</v>
      </c>
      <c r="E71" s="85"/>
      <c r="F71" s="86" t="s">
        <v>87</v>
      </c>
      <c r="G71" s="87"/>
      <c r="H71" s="85"/>
      <c r="I71" s="85"/>
      <c r="J71" s="85"/>
      <c r="K71" s="85"/>
      <c r="L71" s="88"/>
      <c r="M71" s="89"/>
      <c r="N71" s="90"/>
      <c r="O71" s="91"/>
      <c r="P71" s="92">
        <f>SUM(P17:P70)</f>
        <v>0</v>
      </c>
      <c r="Q71" s="93">
        <f>SUM(Q17:Q70)</f>
        <v>0</v>
      </c>
      <c r="R71" s="94"/>
    </row>
    <row r="72" spans="2:18" s="44" customFormat="1" ht="30" customHeight="1" x14ac:dyDescent="0.35">
      <c r="B72" s="615" t="s">
        <v>96</v>
      </c>
      <c r="C72" s="616"/>
      <c r="D72" s="84">
        <f>D15+D71</f>
        <v>0</v>
      </c>
      <c r="E72" s="85"/>
      <c r="F72" s="86" t="s">
        <v>97</v>
      </c>
      <c r="G72" s="87"/>
      <c r="H72" s="85"/>
      <c r="I72" s="85"/>
      <c r="J72" s="85"/>
      <c r="K72" s="85"/>
      <c r="L72" s="88"/>
      <c r="M72" s="89"/>
      <c r="N72" s="90"/>
      <c r="O72" s="95"/>
      <c r="P72" s="96"/>
      <c r="Q72" s="97"/>
      <c r="R72" s="94"/>
    </row>
    <row r="73" spans="2:18" ht="6" customHeight="1" x14ac:dyDescent="0.35">
      <c r="B73" s="98"/>
      <c r="C73" s="98"/>
      <c r="D73" s="99"/>
      <c r="E73" s="100"/>
      <c r="F73" s="101"/>
      <c r="G73" s="101"/>
      <c r="H73" s="101"/>
      <c r="I73" s="101"/>
      <c r="J73" s="101"/>
      <c r="K73" s="101"/>
      <c r="L73" s="101"/>
      <c r="M73" s="101"/>
      <c r="N73" s="101"/>
      <c r="O73" s="101"/>
      <c r="P73" s="101"/>
      <c r="Q73" s="101"/>
      <c r="R73" s="102"/>
    </row>
  </sheetData>
  <mergeCells count="27">
    <mergeCell ref="B15:C15"/>
    <mergeCell ref="B3:R3"/>
    <mergeCell ref="B4:R4"/>
    <mergeCell ref="D5:S5"/>
    <mergeCell ref="D6:R6"/>
    <mergeCell ref="B8:C9"/>
    <mergeCell ref="D8:D9"/>
    <mergeCell ref="E8:O8"/>
    <mergeCell ref="R8:R9"/>
    <mergeCell ref="E9:N9"/>
    <mergeCell ref="M25:N25"/>
    <mergeCell ref="M29:N29"/>
    <mergeCell ref="L10:M10"/>
    <mergeCell ref="L11:M11"/>
    <mergeCell ref="L12:M12"/>
    <mergeCell ref="L13:M13"/>
    <mergeCell ref="L14:M14"/>
    <mergeCell ref="B72:C72"/>
    <mergeCell ref="I20:J20"/>
    <mergeCell ref="K20:L20"/>
    <mergeCell ref="I24:J24"/>
    <mergeCell ref="K24:L24"/>
    <mergeCell ref="M33:N33"/>
    <mergeCell ref="I40:J40"/>
    <mergeCell ref="K40:L40"/>
    <mergeCell ref="M41:N41"/>
    <mergeCell ref="B71:C71"/>
  </mergeCells>
  <phoneticPr fontId="12"/>
  <conditionalFormatting sqref="E10:O14 R10:R14 E18:P19 R18:R19 E22:P23 R22:R23 E26:P27 R26:R27 E30:P31 R30:R31 R34:R35 E38:P39 R38:R39 E34:P35 E42:P44 R42:R44 E47:P48 R47:R48 E51:O52 R51:R52 E55:O56 R55:R56 E59:P60 R59:R60 E63:P64 R63:R64">
    <cfRule type="cellIs" dxfId="2" priority="1" operator="equal">
      <formula>""</formula>
    </cfRule>
  </conditionalFormatting>
  <printOptions horizontalCentered="1"/>
  <pageMargins left="0.43307086614173229" right="0.43307086614173229" top="0.35433070866141736" bottom="0.35433070866141736" header="0.27559055118110237" footer="0.23622047244094491"/>
  <pageSetup paperSize="9" scale="53" orientation="portrait" cellComments="asDisplaye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8CC1A2-1D13-45AF-A8AE-1661B37E9362}">
  <sheetPr>
    <pageSetUpPr fitToPage="1"/>
  </sheetPr>
  <dimension ref="B1:AU110"/>
  <sheetViews>
    <sheetView showGridLines="0" zoomScaleNormal="100" zoomScaleSheetLayoutView="100" workbookViewId="0">
      <selection activeCell="B11" sqref="B11:AO12"/>
    </sheetView>
  </sheetViews>
  <sheetFormatPr defaultColWidth="9.140625" defaultRowHeight="18.75" x14ac:dyDescent="0.35"/>
  <cols>
    <col min="1" max="1" width="0.7109375" style="131" customWidth="1"/>
    <col min="2" max="2" width="3.42578125" style="131" customWidth="1"/>
    <col min="3" max="5" width="10.140625" style="131" customWidth="1"/>
    <col min="6" max="6" width="11.5703125" style="131" customWidth="1"/>
    <col min="7" max="15" width="2.42578125" style="131" customWidth="1"/>
    <col min="16" max="16" width="8.42578125" style="131" customWidth="1"/>
    <col min="17" max="17" width="1.28515625" style="131" customWidth="1"/>
    <col min="18" max="19" width="2.42578125" style="131" customWidth="1"/>
    <col min="20" max="20" width="1.28515625" style="131" customWidth="1"/>
    <col min="21" max="28" width="2.42578125" style="131" customWidth="1"/>
    <col min="29" max="29" width="17" style="131" customWidth="1"/>
    <col min="30" max="38" width="2.42578125" style="131" customWidth="1"/>
    <col min="39" max="39" width="3.42578125" style="131" bestFit="1" customWidth="1"/>
    <col min="40" max="40" width="2.5703125" style="131" customWidth="1"/>
    <col min="41" max="41" width="2.42578125" style="131" customWidth="1"/>
    <col min="42" max="42" width="0.5703125" style="131" customWidth="1"/>
    <col min="43" max="16384" width="9.140625" style="131"/>
  </cols>
  <sheetData>
    <row r="1" spans="2:47" ht="14.1" customHeight="1" x14ac:dyDescent="0.35">
      <c r="B1" s="191" t="s">
        <v>745</v>
      </c>
    </row>
    <row r="2" spans="2:47" ht="5.0999999999999996" customHeight="1" x14ac:dyDescent="0.35"/>
    <row r="3" spans="2:47" ht="14.45" customHeight="1" x14ac:dyDescent="0.35">
      <c r="B3" s="131" t="str">
        <f>list!A2</f>
        <v>令和4年度二酸化炭素排出抑制対策事業費等補助金（ナッジ手法の社会実装促進事業）</v>
      </c>
      <c r="AN3" s="132"/>
    </row>
    <row r="4" spans="2:47" ht="23.1" customHeight="1" x14ac:dyDescent="0.35">
      <c r="B4" s="133" t="s">
        <v>746</v>
      </c>
      <c r="AC4" s="655" t="s">
        <v>750</v>
      </c>
      <c r="AD4" s="655"/>
      <c r="AE4" s="655"/>
      <c r="AF4" s="655"/>
      <c r="AG4" s="654" t="str">
        <f>様式第１!I3</f>
        <v>令和</v>
      </c>
      <c r="AH4" s="654"/>
      <c r="AI4" s="198" t="str">
        <f>IF(様式第１!J3="","",様式第１!J3)</f>
        <v/>
      </c>
      <c r="AJ4" s="197" t="str">
        <f>様式第１!K3</f>
        <v>年</v>
      </c>
      <c r="AK4" s="198" t="str">
        <f>IF(様式第１!L3="","",様式第１!L3)</f>
        <v/>
      </c>
      <c r="AL4" s="197" t="str">
        <f>様式第１!M3</f>
        <v>月</v>
      </c>
      <c r="AM4" s="198" t="str">
        <f>IF(様式第１!N3="","",様式第１!N3)</f>
        <v/>
      </c>
      <c r="AN4" s="192" t="str">
        <f>様式第１!O3</f>
        <v>日</v>
      </c>
    </row>
    <row r="5" spans="2:47" ht="7.5" customHeight="1" thickBot="1" x14ac:dyDescent="0.4"/>
    <row r="6" spans="2:47" x14ac:dyDescent="0.35">
      <c r="B6" s="662" t="s">
        <v>727</v>
      </c>
      <c r="C6" s="426"/>
      <c r="D6" s="427" t="str">
        <f>IF(様式第１!G18="","",様式第１!G18)</f>
        <v/>
      </c>
      <c r="E6" s="428"/>
      <c r="F6" s="428"/>
      <c r="G6" s="428"/>
      <c r="H6" s="428"/>
      <c r="I6" s="428"/>
      <c r="J6" s="428"/>
      <c r="K6" s="428"/>
      <c r="L6" s="428"/>
      <c r="M6" s="428"/>
      <c r="N6" s="428"/>
      <c r="O6" s="428"/>
      <c r="P6" s="428"/>
      <c r="Q6" s="428"/>
      <c r="R6" s="428"/>
      <c r="S6" s="193"/>
      <c r="T6" s="193"/>
      <c r="U6" s="193"/>
      <c r="V6" s="193"/>
      <c r="W6" s="193"/>
      <c r="X6" s="193"/>
      <c r="Y6" s="193"/>
      <c r="Z6" s="193"/>
      <c r="AA6" s="193"/>
      <c r="AB6" s="194"/>
    </row>
    <row r="7" spans="2:47" ht="19.5" thickBot="1" x14ac:dyDescent="0.4">
      <c r="B7" s="420" t="s">
        <v>747</v>
      </c>
      <c r="C7" s="421"/>
      <c r="D7" s="656" t="str">
        <f>IF(様式第１!G27="","",様式第１!G27)</f>
        <v/>
      </c>
      <c r="E7" s="657"/>
      <c r="F7" s="657"/>
      <c r="G7" s="657"/>
      <c r="H7" s="657"/>
      <c r="I7" s="657"/>
      <c r="J7" s="657"/>
      <c r="K7" s="657"/>
      <c r="L7" s="657"/>
      <c r="M7" s="657"/>
      <c r="N7" s="657"/>
      <c r="O7" s="657"/>
      <c r="P7" s="657"/>
      <c r="Q7" s="657"/>
      <c r="R7" s="657"/>
      <c r="S7" s="658" t="s">
        <v>748</v>
      </c>
      <c r="T7" s="658"/>
      <c r="U7" s="658"/>
      <c r="V7" s="658"/>
      <c r="W7" s="658" t="s">
        <v>749</v>
      </c>
      <c r="X7" s="658"/>
      <c r="Y7" s="658"/>
      <c r="Z7" s="658"/>
      <c r="AA7" s="672"/>
      <c r="AB7" s="195"/>
      <c r="AC7" s="196"/>
      <c r="AD7" s="196"/>
      <c r="AE7" s="197"/>
      <c r="AF7" s="198"/>
      <c r="AG7" s="198"/>
      <c r="AH7" s="198"/>
      <c r="AI7" s="198"/>
      <c r="AR7" s="715" t="s">
        <v>886</v>
      </c>
      <c r="AS7" s="716"/>
      <c r="AT7" s="716"/>
      <c r="AU7" s="717"/>
    </row>
    <row r="8" spans="2:47" ht="12.95" customHeight="1" x14ac:dyDescent="0.35">
      <c r="AR8" s="718"/>
      <c r="AS8" s="719"/>
      <c r="AT8" s="719"/>
      <c r="AU8" s="720"/>
    </row>
    <row r="9" spans="2:47" x14ac:dyDescent="0.35">
      <c r="B9" s="199" t="s">
        <v>746</v>
      </c>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R9" s="718"/>
      <c r="AS9" s="719"/>
      <c r="AT9" s="719"/>
      <c r="AU9" s="720"/>
    </row>
    <row r="10" spans="2:47" ht="19.5" thickBot="1" x14ac:dyDescent="0.4">
      <c r="B10" s="659" t="s">
        <v>753</v>
      </c>
      <c r="C10" s="660"/>
      <c r="D10" s="660"/>
      <c r="E10" s="660"/>
      <c r="F10" s="660"/>
      <c r="G10" s="661"/>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R10" s="718"/>
      <c r="AS10" s="719"/>
      <c r="AT10" s="719"/>
      <c r="AU10" s="720"/>
    </row>
    <row r="11" spans="2:47" x14ac:dyDescent="0.35">
      <c r="B11" s="644"/>
      <c r="C11" s="645"/>
      <c r="D11" s="645"/>
      <c r="E11" s="645"/>
      <c r="F11" s="645"/>
      <c r="G11" s="645"/>
      <c r="H11" s="645"/>
      <c r="I11" s="645"/>
      <c r="J11" s="645"/>
      <c r="K11" s="645"/>
      <c r="L11" s="645"/>
      <c r="M11" s="645"/>
      <c r="N11" s="645"/>
      <c r="O11" s="645"/>
      <c r="P11" s="645"/>
      <c r="Q11" s="645"/>
      <c r="R11" s="645"/>
      <c r="S11" s="645"/>
      <c r="T11" s="645"/>
      <c r="U11" s="645"/>
      <c r="V11" s="645"/>
      <c r="W11" s="645"/>
      <c r="X11" s="645"/>
      <c r="Y11" s="645"/>
      <c r="Z11" s="645"/>
      <c r="AA11" s="645"/>
      <c r="AB11" s="645"/>
      <c r="AC11" s="645"/>
      <c r="AD11" s="645"/>
      <c r="AE11" s="645"/>
      <c r="AF11" s="645"/>
      <c r="AG11" s="645"/>
      <c r="AH11" s="645"/>
      <c r="AI11" s="645"/>
      <c r="AJ11" s="645"/>
      <c r="AK11" s="645"/>
      <c r="AL11" s="645"/>
      <c r="AM11" s="645"/>
      <c r="AN11" s="645"/>
      <c r="AO11" s="646"/>
      <c r="AR11" s="721"/>
      <c r="AS11" s="722"/>
      <c r="AT11" s="722"/>
      <c r="AU11" s="723"/>
    </row>
    <row r="12" spans="2:47" ht="19.5" thickBot="1" x14ac:dyDescent="0.4">
      <c r="B12" s="650"/>
      <c r="C12" s="651"/>
      <c r="D12" s="651"/>
      <c r="E12" s="651"/>
      <c r="F12" s="651"/>
      <c r="G12" s="651"/>
      <c r="H12" s="651"/>
      <c r="I12" s="651"/>
      <c r="J12" s="651"/>
      <c r="K12" s="651"/>
      <c r="L12" s="651"/>
      <c r="M12" s="651"/>
      <c r="N12" s="651"/>
      <c r="O12" s="651"/>
      <c r="P12" s="651"/>
      <c r="Q12" s="651"/>
      <c r="R12" s="651"/>
      <c r="S12" s="651"/>
      <c r="T12" s="651"/>
      <c r="U12" s="651"/>
      <c r="V12" s="651"/>
      <c r="W12" s="651"/>
      <c r="X12" s="651"/>
      <c r="Y12" s="651"/>
      <c r="Z12" s="651"/>
      <c r="AA12" s="651"/>
      <c r="AB12" s="651"/>
      <c r="AC12" s="651"/>
      <c r="AD12" s="651"/>
      <c r="AE12" s="651"/>
      <c r="AF12" s="651"/>
      <c r="AG12" s="651"/>
      <c r="AH12" s="651"/>
      <c r="AI12" s="651"/>
      <c r="AJ12" s="651"/>
      <c r="AK12" s="651"/>
      <c r="AL12" s="651"/>
      <c r="AM12" s="651"/>
      <c r="AN12" s="651"/>
      <c r="AO12" s="652"/>
    </row>
    <row r="13" spans="2:47" x14ac:dyDescent="0.35">
      <c r="B13" s="192"/>
      <c r="C13" s="192"/>
      <c r="D13" s="192"/>
      <c r="E13" s="192"/>
      <c r="F13" s="192"/>
      <c r="G13" s="192"/>
      <c r="H13" s="192"/>
      <c r="I13" s="192"/>
      <c r="J13" s="192"/>
      <c r="K13" s="192"/>
      <c r="L13" s="224" t="s">
        <v>759</v>
      </c>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row>
    <row r="14" spans="2:47" ht="19.5" thickBot="1" x14ac:dyDescent="0.4">
      <c r="B14" s="663" t="s">
        <v>754</v>
      </c>
      <c r="C14" s="664"/>
      <c r="D14" s="664"/>
      <c r="E14" s="664"/>
      <c r="F14" s="664"/>
      <c r="G14" s="665"/>
      <c r="H14" s="192"/>
      <c r="I14" s="192"/>
      <c r="J14" s="192"/>
      <c r="K14" s="192"/>
      <c r="L14" s="192"/>
      <c r="M14" s="192"/>
      <c r="N14" s="192"/>
      <c r="O14" s="192"/>
      <c r="P14" s="192"/>
      <c r="Q14" s="192"/>
      <c r="R14" s="192"/>
      <c r="S14" s="192"/>
      <c r="T14" s="192"/>
      <c r="U14" s="192"/>
      <c r="V14" s="192"/>
      <c r="W14" s="192"/>
      <c r="X14" s="192"/>
      <c r="Y14" s="192"/>
      <c r="Z14" s="192"/>
      <c r="AA14" s="192"/>
      <c r="AB14" s="192"/>
      <c r="AC14" s="192"/>
      <c r="AD14" s="192"/>
      <c r="AE14" s="192"/>
      <c r="AF14" s="192"/>
      <c r="AG14" s="192"/>
      <c r="AH14" s="192"/>
      <c r="AI14" s="192"/>
      <c r="AJ14" s="192"/>
      <c r="AK14" s="192"/>
      <c r="AL14" s="192"/>
      <c r="AM14" s="192"/>
      <c r="AN14" s="192"/>
      <c r="AO14" s="192"/>
    </row>
    <row r="15" spans="2:47" x14ac:dyDescent="0.35">
      <c r="B15" s="644"/>
      <c r="C15" s="645"/>
      <c r="D15" s="645"/>
      <c r="E15" s="645"/>
      <c r="F15" s="645"/>
      <c r="G15" s="645"/>
      <c r="H15" s="645"/>
      <c r="I15" s="645"/>
      <c r="J15" s="645"/>
      <c r="K15" s="645"/>
      <c r="L15" s="645"/>
      <c r="M15" s="645"/>
      <c r="N15" s="645"/>
      <c r="O15" s="645"/>
      <c r="P15" s="645"/>
      <c r="Q15" s="645"/>
      <c r="R15" s="645"/>
      <c r="S15" s="645"/>
      <c r="T15" s="645"/>
      <c r="U15" s="645"/>
      <c r="V15" s="645"/>
      <c r="W15" s="645"/>
      <c r="X15" s="645"/>
      <c r="Y15" s="645"/>
      <c r="Z15" s="645"/>
      <c r="AA15" s="645"/>
      <c r="AB15" s="645"/>
      <c r="AC15" s="645"/>
      <c r="AD15" s="645"/>
      <c r="AE15" s="645"/>
      <c r="AF15" s="645"/>
      <c r="AG15" s="645"/>
      <c r="AH15" s="645"/>
      <c r="AI15" s="645"/>
      <c r="AJ15" s="645"/>
      <c r="AK15" s="645"/>
      <c r="AL15" s="645"/>
      <c r="AM15" s="645"/>
      <c r="AN15" s="645"/>
      <c r="AO15" s="646"/>
    </row>
    <row r="16" spans="2:47" ht="19.5" thickBot="1" x14ac:dyDescent="0.4">
      <c r="B16" s="650"/>
      <c r="C16" s="651"/>
      <c r="D16" s="651"/>
      <c r="E16" s="651"/>
      <c r="F16" s="651"/>
      <c r="G16" s="651"/>
      <c r="H16" s="651"/>
      <c r="I16" s="651"/>
      <c r="J16" s="651"/>
      <c r="K16" s="651"/>
      <c r="L16" s="651"/>
      <c r="M16" s="651"/>
      <c r="N16" s="651"/>
      <c r="O16" s="651"/>
      <c r="P16" s="651"/>
      <c r="Q16" s="651"/>
      <c r="R16" s="651"/>
      <c r="S16" s="651"/>
      <c r="T16" s="651"/>
      <c r="U16" s="651"/>
      <c r="V16" s="651"/>
      <c r="W16" s="651"/>
      <c r="X16" s="651"/>
      <c r="Y16" s="651"/>
      <c r="Z16" s="651"/>
      <c r="AA16" s="651"/>
      <c r="AB16" s="651"/>
      <c r="AC16" s="651"/>
      <c r="AD16" s="651"/>
      <c r="AE16" s="651"/>
      <c r="AF16" s="651"/>
      <c r="AG16" s="651"/>
      <c r="AH16" s="651"/>
      <c r="AI16" s="651"/>
      <c r="AJ16" s="651"/>
      <c r="AK16" s="651"/>
      <c r="AL16" s="651"/>
      <c r="AM16" s="651"/>
      <c r="AN16" s="651"/>
      <c r="AO16" s="652"/>
    </row>
    <row r="17" spans="2:41" x14ac:dyDescent="0.35">
      <c r="B17" s="192"/>
      <c r="C17" s="192"/>
      <c r="D17" s="192"/>
      <c r="E17" s="192"/>
      <c r="F17" s="192"/>
      <c r="G17" s="192"/>
      <c r="H17" s="192"/>
      <c r="I17" s="192"/>
      <c r="J17" s="192"/>
      <c r="K17" s="192"/>
      <c r="L17" s="224" t="s">
        <v>759</v>
      </c>
      <c r="M17" s="192"/>
      <c r="N17" s="192"/>
      <c r="O17" s="192"/>
      <c r="P17" s="192"/>
      <c r="Q17" s="192"/>
      <c r="R17" s="192"/>
      <c r="S17" s="192"/>
      <c r="T17" s="192"/>
      <c r="U17" s="192"/>
      <c r="V17" s="192"/>
      <c r="W17" s="192"/>
      <c r="X17" s="192"/>
      <c r="Y17" s="192"/>
      <c r="Z17" s="192"/>
      <c r="AA17" s="192"/>
      <c r="AB17" s="192"/>
      <c r="AC17" s="192"/>
      <c r="AD17" s="192"/>
      <c r="AE17" s="192"/>
      <c r="AF17" s="192"/>
      <c r="AG17" s="192"/>
      <c r="AH17" s="192"/>
      <c r="AI17" s="192"/>
      <c r="AJ17" s="192"/>
      <c r="AK17" s="192"/>
      <c r="AL17" s="192"/>
      <c r="AM17" s="192"/>
      <c r="AN17" s="192"/>
      <c r="AO17" s="192"/>
    </row>
    <row r="18" spans="2:41" x14ac:dyDescent="0.35">
      <c r="B18" s="666" t="s">
        <v>755</v>
      </c>
      <c r="C18" s="667"/>
      <c r="D18" s="667"/>
      <c r="E18" s="667"/>
      <c r="F18" s="667"/>
      <c r="G18" s="668"/>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row>
    <row r="19" spans="2:41" ht="19.5" thickBot="1" x14ac:dyDescent="0.4">
      <c r="B19" s="669"/>
      <c r="C19" s="670"/>
      <c r="D19" s="670"/>
      <c r="E19" s="670"/>
      <c r="F19" s="670"/>
      <c r="G19" s="671"/>
      <c r="H19" s="192"/>
      <c r="I19" s="192"/>
      <c r="J19" s="192"/>
      <c r="K19" s="192"/>
      <c r="L19" s="192"/>
      <c r="M19" s="192"/>
      <c r="N19" s="192"/>
      <c r="O19" s="192"/>
      <c r="P19" s="192"/>
      <c r="Q19" s="192"/>
      <c r="R19" s="192"/>
      <c r="S19" s="192"/>
      <c r="T19" s="192"/>
      <c r="U19" s="192"/>
      <c r="V19" s="192"/>
      <c r="W19" s="192"/>
      <c r="X19" s="192"/>
      <c r="Y19" s="192"/>
      <c r="Z19" s="192"/>
      <c r="AA19" s="192"/>
      <c r="AB19" s="192"/>
      <c r="AC19" s="192"/>
      <c r="AD19" s="192"/>
      <c r="AE19" s="192"/>
      <c r="AF19" s="192"/>
      <c r="AG19" s="192"/>
      <c r="AH19" s="192"/>
      <c r="AI19" s="192"/>
      <c r="AJ19" s="192"/>
      <c r="AK19" s="192"/>
      <c r="AL19" s="192"/>
      <c r="AM19" s="192"/>
      <c r="AN19" s="192"/>
      <c r="AO19" s="192"/>
    </row>
    <row r="20" spans="2:41" x14ac:dyDescent="0.35">
      <c r="B20" s="644"/>
      <c r="C20" s="645"/>
      <c r="D20" s="645"/>
      <c r="E20" s="645"/>
      <c r="F20" s="645"/>
      <c r="G20" s="645"/>
      <c r="H20" s="645"/>
      <c r="I20" s="645"/>
      <c r="J20" s="645"/>
      <c r="K20" s="645"/>
      <c r="L20" s="645"/>
      <c r="M20" s="645"/>
      <c r="N20" s="645"/>
      <c r="O20" s="645"/>
      <c r="P20" s="645"/>
      <c r="Q20" s="645"/>
      <c r="R20" s="645"/>
      <c r="S20" s="645"/>
      <c r="T20" s="645"/>
      <c r="U20" s="645"/>
      <c r="V20" s="645"/>
      <c r="W20" s="645"/>
      <c r="X20" s="645"/>
      <c r="Y20" s="645"/>
      <c r="Z20" s="645"/>
      <c r="AA20" s="645"/>
      <c r="AB20" s="645"/>
      <c r="AC20" s="645"/>
      <c r="AD20" s="645"/>
      <c r="AE20" s="645"/>
      <c r="AF20" s="645"/>
      <c r="AG20" s="645"/>
      <c r="AH20" s="645"/>
      <c r="AI20" s="645"/>
      <c r="AJ20" s="645"/>
      <c r="AK20" s="645"/>
      <c r="AL20" s="645"/>
      <c r="AM20" s="645"/>
      <c r="AN20" s="645"/>
      <c r="AO20" s="646"/>
    </row>
    <row r="21" spans="2:41" ht="19.5" thickBot="1" x14ac:dyDescent="0.4">
      <c r="B21" s="650"/>
      <c r="C21" s="651"/>
      <c r="D21" s="651"/>
      <c r="E21" s="651"/>
      <c r="F21" s="651"/>
      <c r="G21" s="651"/>
      <c r="H21" s="651"/>
      <c r="I21" s="651"/>
      <c r="J21" s="651"/>
      <c r="K21" s="651"/>
      <c r="L21" s="651"/>
      <c r="M21" s="651"/>
      <c r="N21" s="651"/>
      <c r="O21" s="651"/>
      <c r="P21" s="651"/>
      <c r="Q21" s="651"/>
      <c r="R21" s="651"/>
      <c r="S21" s="651"/>
      <c r="T21" s="651"/>
      <c r="U21" s="651"/>
      <c r="V21" s="651"/>
      <c r="W21" s="651"/>
      <c r="X21" s="651"/>
      <c r="Y21" s="651"/>
      <c r="Z21" s="651"/>
      <c r="AA21" s="651"/>
      <c r="AB21" s="651"/>
      <c r="AC21" s="651"/>
      <c r="AD21" s="651"/>
      <c r="AE21" s="651"/>
      <c r="AF21" s="651"/>
      <c r="AG21" s="651"/>
      <c r="AH21" s="651"/>
      <c r="AI21" s="651"/>
      <c r="AJ21" s="651"/>
      <c r="AK21" s="651"/>
      <c r="AL21" s="651"/>
      <c r="AM21" s="651"/>
      <c r="AN21" s="651"/>
      <c r="AO21" s="652"/>
    </row>
    <row r="22" spans="2:41" x14ac:dyDescent="0.35">
      <c r="B22" s="192"/>
      <c r="C22" s="192"/>
      <c r="D22" s="192"/>
      <c r="E22" s="192"/>
      <c r="F22" s="192"/>
      <c r="G22" s="192"/>
      <c r="H22" s="192"/>
      <c r="I22" s="192"/>
      <c r="J22" s="192"/>
      <c r="K22" s="192"/>
      <c r="L22" s="224" t="s">
        <v>759</v>
      </c>
      <c r="M22" s="192"/>
      <c r="N22" s="192"/>
      <c r="O22" s="192"/>
      <c r="P22" s="192"/>
      <c r="Q22" s="19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row>
    <row r="23" spans="2:41" ht="19.5" thickBot="1" x14ac:dyDescent="0.4">
      <c r="B23" s="641" t="s">
        <v>756</v>
      </c>
      <c r="C23" s="642"/>
      <c r="D23" s="642"/>
      <c r="E23" s="642"/>
      <c r="F23" s="642"/>
      <c r="G23" s="643"/>
      <c r="H23" s="192"/>
      <c r="I23" s="192"/>
      <c r="J23" s="192"/>
      <c r="K23" s="192"/>
      <c r="L23" s="192"/>
      <c r="M23" s="192"/>
      <c r="N23" s="192"/>
      <c r="O23" s="192"/>
      <c r="P23" s="192"/>
      <c r="Q23" s="192"/>
      <c r="R23" s="192"/>
      <c r="S23" s="192"/>
      <c r="T23" s="192"/>
      <c r="U23" s="192"/>
      <c r="V23" s="192"/>
      <c r="W23" s="192"/>
      <c r="X23" s="192"/>
      <c r="Y23" s="192"/>
      <c r="Z23" s="192"/>
      <c r="AA23" s="192"/>
      <c r="AB23" s="192"/>
      <c r="AC23" s="192"/>
      <c r="AD23" s="192"/>
      <c r="AE23" s="192"/>
      <c r="AF23" s="192"/>
      <c r="AG23" s="192"/>
      <c r="AH23" s="192"/>
      <c r="AI23" s="192"/>
      <c r="AJ23" s="192"/>
      <c r="AK23" s="192"/>
      <c r="AL23" s="192"/>
      <c r="AM23" s="192"/>
      <c r="AN23" s="192"/>
      <c r="AO23" s="192"/>
    </row>
    <row r="24" spans="2:41" x14ac:dyDescent="0.35">
      <c r="B24" s="644"/>
      <c r="C24" s="645"/>
      <c r="D24" s="645"/>
      <c r="E24" s="645"/>
      <c r="F24" s="645"/>
      <c r="G24" s="645"/>
      <c r="H24" s="645"/>
      <c r="I24" s="645"/>
      <c r="J24" s="645"/>
      <c r="K24" s="645"/>
      <c r="L24" s="645"/>
      <c r="M24" s="645"/>
      <c r="N24" s="645"/>
      <c r="O24" s="645"/>
      <c r="P24" s="645"/>
      <c r="Q24" s="645"/>
      <c r="R24" s="645"/>
      <c r="S24" s="645"/>
      <c r="T24" s="645"/>
      <c r="U24" s="645"/>
      <c r="V24" s="645"/>
      <c r="W24" s="645"/>
      <c r="X24" s="645"/>
      <c r="Y24" s="645"/>
      <c r="Z24" s="645"/>
      <c r="AA24" s="645"/>
      <c r="AB24" s="645"/>
      <c r="AC24" s="645"/>
      <c r="AD24" s="645"/>
      <c r="AE24" s="645"/>
      <c r="AF24" s="645"/>
      <c r="AG24" s="645"/>
      <c r="AH24" s="645"/>
      <c r="AI24" s="645"/>
      <c r="AJ24" s="645"/>
      <c r="AK24" s="645"/>
      <c r="AL24" s="645"/>
      <c r="AM24" s="645"/>
      <c r="AN24" s="645"/>
      <c r="AO24" s="646"/>
    </row>
    <row r="25" spans="2:41" x14ac:dyDescent="0.35">
      <c r="B25" s="647"/>
      <c r="C25" s="648"/>
      <c r="D25" s="648"/>
      <c r="E25" s="648"/>
      <c r="F25" s="648"/>
      <c r="G25" s="648"/>
      <c r="H25" s="648"/>
      <c r="I25" s="648"/>
      <c r="J25" s="648"/>
      <c r="K25" s="648"/>
      <c r="L25" s="648"/>
      <c r="M25" s="648"/>
      <c r="N25" s="648"/>
      <c r="O25" s="648"/>
      <c r="P25" s="648"/>
      <c r="Q25" s="648"/>
      <c r="R25" s="648"/>
      <c r="S25" s="648"/>
      <c r="T25" s="648"/>
      <c r="U25" s="648"/>
      <c r="V25" s="648"/>
      <c r="W25" s="648"/>
      <c r="X25" s="648"/>
      <c r="Y25" s="648"/>
      <c r="Z25" s="648"/>
      <c r="AA25" s="648"/>
      <c r="AB25" s="648"/>
      <c r="AC25" s="648"/>
      <c r="AD25" s="648"/>
      <c r="AE25" s="648"/>
      <c r="AF25" s="648"/>
      <c r="AG25" s="648"/>
      <c r="AH25" s="648"/>
      <c r="AI25" s="648"/>
      <c r="AJ25" s="648"/>
      <c r="AK25" s="648"/>
      <c r="AL25" s="648"/>
      <c r="AM25" s="648"/>
      <c r="AN25" s="648"/>
      <c r="AO25" s="649"/>
    </row>
    <row r="26" spans="2:41" x14ac:dyDescent="0.35">
      <c r="B26" s="647"/>
      <c r="C26" s="648"/>
      <c r="D26" s="648"/>
      <c r="E26" s="648"/>
      <c r="F26" s="648"/>
      <c r="G26" s="648"/>
      <c r="H26" s="648"/>
      <c r="I26" s="648"/>
      <c r="J26" s="648"/>
      <c r="K26" s="648"/>
      <c r="L26" s="648"/>
      <c r="M26" s="648"/>
      <c r="N26" s="648"/>
      <c r="O26" s="648"/>
      <c r="P26" s="648"/>
      <c r="Q26" s="648"/>
      <c r="R26" s="648"/>
      <c r="S26" s="648"/>
      <c r="T26" s="648"/>
      <c r="U26" s="648"/>
      <c r="V26" s="648"/>
      <c r="W26" s="648"/>
      <c r="X26" s="648"/>
      <c r="Y26" s="648"/>
      <c r="Z26" s="648"/>
      <c r="AA26" s="648"/>
      <c r="AB26" s="648"/>
      <c r="AC26" s="648"/>
      <c r="AD26" s="648"/>
      <c r="AE26" s="648"/>
      <c r="AF26" s="648"/>
      <c r="AG26" s="648"/>
      <c r="AH26" s="648"/>
      <c r="AI26" s="648"/>
      <c r="AJ26" s="648"/>
      <c r="AK26" s="648"/>
      <c r="AL26" s="648"/>
      <c r="AM26" s="648"/>
      <c r="AN26" s="648"/>
      <c r="AO26" s="649"/>
    </row>
    <row r="27" spans="2:41" ht="19.5" thickBot="1" x14ac:dyDescent="0.4">
      <c r="B27" s="650"/>
      <c r="C27" s="651"/>
      <c r="D27" s="651"/>
      <c r="E27" s="651"/>
      <c r="F27" s="651"/>
      <c r="G27" s="651"/>
      <c r="H27" s="651"/>
      <c r="I27" s="651"/>
      <c r="J27" s="651"/>
      <c r="K27" s="651"/>
      <c r="L27" s="651"/>
      <c r="M27" s="651"/>
      <c r="N27" s="651"/>
      <c r="O27" s="651"/>
      <c r="P27" s="651"/>
      <c r="Q27" s="651"/>
      <c r="R27" s="651"/>
      <c r="S27" s="651"/>
      <c r="T27" s="651"/>
      <c r="U27" s="651"/>
      <c r="V27" s="651"/>
      <c r="W27" s="651"/>
      <c r="X27" s="651"/>
      <c r="Y27" s="651"/>
      <c r="Z27" s="651"/>
      <c r="AA27" s="651"/>
      <c r="AB27" s="651"/>
      <c r="AC27" s="651"/>
      <c r="AD27" s="651"/>
      <c r="AE27" s="651"/>
      <c r="AF27" s="651"/>
      <c r="AG27" s="651"/>
      <c r="AH27" s="651"/>
      <c r="AI27" s="651"/>
      <c r="AJ27" s="651"/>
      <c r="AK27" s="651"/>
      <c r="AL27" s="651"/>
      <c r="AM27" s="651"/>
      <c r="AN27" s="651"/>
      <c r="AO27" s="652"/>
    </row>
    <row r="28" spans="2:41" x14ac:dyDescent="0.35">
      <c r="B28" s="192"/>
      <c r="C28" s="192"/>
      <c r="D28" s="192"/>
      <c r="E28" s="192"/>
      <c r="F28" s="192"/>
      <c r="G28" s="192"/>
      <c r="H28" s="192"/>
      <c r="I28" s="192"/>
      <c r="J28" s="192"/>
      <c r="K28" s="192"/>
      <c r="L28" s="224" t="s">
        <v>759</v>
      </c>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2"/>
      <c r="AK28" s="192"/>
      <c r="AL28" s="192"/>
      <c r="AM28" s="192"/>
      <c r="AN28" s="192"/>
      <c r="AO28" s="192"/>
    </row>
    <row r="29" spans="2:41" ht="18" customHeight="1" x14ac:dyDescent="0.35">
      <c r="B29" s="635" t="s">
        <v>757</v>
      </c>
      <c r="C29" s="636"/>
      <c r="D29" s="636"/>
      <c r="E29" s="636"/>
      <c r="F29" s="636"/>
      <c r="G29" s="636"/>
      <c r="H29" s="636"/>
      <c r="I29" s="636"/>
      <c r="J29" s="636"/>
      <c r="K29" s="637"/>
      <c r="L29" s="201"/>
      <c r="M29" s="201"/>
      <c r="N29" s="201"/>
      <c r="O29" s="201"/>
      <c r="U29" s="635" t="s">
        <v>758</v>
      </c>
      <c r="V29" s="636"/>
      <c r="W29" s="636"/>
      <c r="X29" s="636"/>
      <c r="Y29" s="636"/>
      <c r="Z29" s="636"/>
      <c r="AA29" s="636"/>
      <c r="AB29" s="636"/>
      <c r="AC29" s="636"/>
      <c r="AD29" s="636"/>
      <c r="AE29" s="637"/>
      <c r="AF29" s="201"/>
      <c r="AG29" s="201"/>
      <c r="AH29" s="201"/>
      <c r="AI29" s="201"/>
      <c r="AJ29" s="201"/>
      <c r="AK29" s="201"/>
      <c r="AL29" s="201"/>
      <c r="AM29" s="201"/>
      <c r="AN29" s="201"/>
    </row>
    <row r="30" spans="2:41" ht="19.5" thickBot="1" x14ac:dyDescent="0.4">
      <c r="B30" s="638"/>
      <c r="C30" s="639"/>
      <c r="D30" s="639"/>
      <c r="E30" s="639"/>
      <c r="F30" s="639"/>
      <c r="G30" s="639"/>
      <c r="H30" s="639"/>
      <c r="I30" s="639"/>
      <c r="J30" s="639"/>
      <c r="K30" s="640"/>
      <c r="L30" s="201"/>
      <c r="M30" s="201"/>
      <c r="N30" s="201"/>
      <c r="O30" s="201"/>
      <c r="U30" s="638"/>
      <c r="V30" s="639"/>
      <c r="W30" s="639"/>
      <c r="X30" s="639"/>
      <c r="Y30" s="639"/>
      <c r="Z30" s="639"/>
      <c r="AA30" s="639"/>
      <c r="AB30" s="639"/>
      <c r="AC30" s="639"/>
      <c r="AD30" s="639"/>
      <c r="AE30" s="640"/>
      <c r="AF30" s="201"/>
      <c r="AG30" s="201"/>
      <c r="AH30" s="201"/>
      <c r="AI30" s="201"/>
      <c r="AJ30" s="201"/>
      <c r="AK30" s="201"/>
      <c r="AL30" s="201"/>
      <c r="AM30" s="201"/>
      <c r="AN30" s="201"/>
    </row>
    <row r="31" spans="2:41" x14ac:dyDescent="0.35">
      <c r="B31" s="644"/>
      <c r="C31" s="645"/>
      <c r="D31" s="645"/>
      <c r="E31" s="645"/>
      <c r="F31" s="645"/>
      <c r="G31" s="645"/>
      <c r="H31" s="645"/>
      <c r="I31" s="645"/>
      <c r="J31" s="645"/>
      <c r="K31" s="645"/>
      <c r="L31" s="645"/>
      <c r="M31" s="645"/>
      <c r="N31" s="645"/>
      <c r="O31" s="645"/>
      <c r="P31" s="646"/>
      <c r="Q31" s="192"/>
      <c r="R31" s="653" t="s">
        <v>760</v>
      </c>
      <c r="S31" s="192"/>
      <c r="T31" s="192"/>
      <c r="U31" s="644"/>
      <c r="V31" s="645"/>
      <c r="W31" s="645"/>
      <c r="X31" s="645"/>
      <c r="Y31" s="645"/>
      <c r="Z31" s="645"/>
      <c r="AA31" s="645"/>
      <c r="AB31" s="645"/>
      <c r="AC31" s="645"/>
      <c r="AD31" s="645"/>
      <c r="AE31" s="645"/>
      <c r="AF31" s="645"/>
      <c r="AG31" s="645"/>
      <c r="AH31" s="645"/>
      <c r="AI31" s="645"/>
      <c r="AJ31" s="645"/>
      <c r="AK31" s="645"/>
      <c r="AL31" s="645"/>
      <c r="AM31" s="645"/>
      <c r="AN31" s="645"/>
      <c r="AO31" s="646"/>
    </row>
    <row r="32" spans="2:41" x14ac:dyDescent="0.35">
      <c r="B32" s="647"/>
      <c r="C32" s="648"/>
      <c r="D32" s="648"/>
      <c r="E32" s="648"/>
      <c r="F32" s="648"/>
      <c r="G32" s="648"/>
      <c r="H32" s="648"/>
      <c r="I32" s="648"/>
      <c r="J32" s="648"/>
      <c r="K32" s="648"/>
      <c r="L32" s="648"/>
      <c r="M32" s="648"/>
      <c r="N32" s="648"/>
      <c r="O32" s="648"/>
      <c r="P32" s="649"/>
      <c r="Q32" s="192"/>
      <c r="R32" s="653"/>
      <c r="S32" s="192"/>
      <c r="T32" s="192"/>
      <c r="U32" s="647"/>
      <c r="V32" s="648"/>
      <c r="W32" s="648"/>
      <c r="X32" s="648"/>
      <c r="Y32" s="648"/>
      <c r="Z32" s="648"/>
      <c r="AA32" s="648"/>
      <c r="AB32" s="648"/>
      <c r="AC32" s="648"/>
      <c r="AD32" s="648"/>
      <c r="AE32" s="648"/>
      <c r="AF32" s="648"/>
      <c r="AG32" s="648"/>
      <c r="AH32" s="648"/>
      <c r="AI32" s="648"/>
      <c r="AJ32" s="648"/>
      <c r="AK32" s="648"/>
      <c r="AL32" s="648"/>
      <c r="AM32" s="648"/>
      <c r="AN32" s="648"/>
      <c r="AO32" s="649"/>
    </row>
    <row r="33" spans="2:41" ht="19.5" thickBot="1" x14ac:dyDescent="0.4">
      <c r="B33" s="650"/>
      <c r="C33" s="651"/>
      <c r="D33" s="651"/>
      <c r="E33" s="651"/>
      <c r="F33" s="651"/>
      <c r="G33" s="651"/>
      <c r="H33" s="651"/>
      <c r="I33" s="651"/>
      <c r="J33" s="651"/>
      <c r="K33" s="651"/>
      <c r="L33" s="651"/>
      <c r="M33" s="651"/>
      <c r="N33" s="651"/>
      <c r="O33" s="651"/>
      <c r="P33" s="652"/>
      <c r="Q33" s="192"/>
      <c r="R33" s="653"/>
      <c r="S33" s="192"/>
      <c r="T33" s="192"/>
      <c r="U33" s="650"/>
      <c r="V33" s="651"/>
      <c r="W33" s="651"/>
      <c r="X33" s="651"/>
      <c r="Y33" s="651"/>
      <c r="Z33" s="651"/>
      <c r="AA33" s="651"/>
      <c r="AB33" s="651"/>
      <c r="AC33" s="651"/>
      <c r="AD33" s="651"/>
      <c r="AE33" s="651"/>
      <c r="AF33" s="651"/>
      <c r="AG33" s="651"/>
      <c r="AH33" s="651"/>
      <c r="AI33" s="651"/>
      <c r="AJ33" s="651"/>
      <c r="AK33" s="651"/>
      <c r="AL33" s="651"/>
      <c r="AM33" s="651"/>
      <c r="AN33" s="651"/>
      <c r="AO33" s="652"/>
    </row>
    <row r="34" spans="2:41" x14ac:dyDescent="0.35">
      <c r="B34" s="19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2"/>
      <c r="AL34" s="192"/>
      <c r="AM34" s="192"/>
      <c r="AN34" s="192"/>
      <c r="AO34" s="192"/>
    </row>
    <row r="35" spans="2:41" x14ac:dyDescent="0.35">
      <c r="B35" s="19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92"/>
      <c r="AL35" s="192"/>
      <c r="AM35" s="192"/>
      <c r="AN35" s="192"/>
      <c r="AO35" s="192"/>
    </row>
    <row r="36" spans="2:41" ht="2.1" customHeight="1" x14ac:dyDescent="0.35">
      <c r="B36" s="192"/>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92"/>
      <c r="AI36" s="192"/>
      <c r="AJ36" s="192"/>
      <c r="AK36" s="192"/>
      <c r="AL36" s="192"/>
      <c r="AM36" s="192"/>
      <c r="AN36" s="192"/>
      <c r="AO36" s="192"/>
    </row>
    <row r="37" spans="2:41" ht="11.1" customHeight="1" x14ac:dyDescent="0.35">
      <c r="B37" s="192"/>
      <c r="C37" s="200"/>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2"/>
      <c r="AC37" s="192"/>
      <c r="AD37" s="192"/>
      <c r="AE37" s="192"/>
      <c r="AF37" s="192"/>
      <c r="AG37" s="192"/>
      <c r="AH37" s="192"/>
      <c r="AI37" s="192"/>
      <c r="AJ37" s="192"/>
      <c r="AK37" s="192"/>
      <c r="AL37" s="192"/>
      <c r="AM37" s="192"/>
      <c r="AN37" s="192"/>
      <c r="AO37" s="192"/>
    </row>
    <row r="38" spans="2:41" x14ac:dyDescent="0.35">
      <c r="B38" s="19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2"/>
      <c r="AL38" s="192"/>
      <c r="AM38" s="192"/>
      <c r="AN38" s="192"/>
      <c r="AO38" s="192"/>
    </row>
    <row r="39" spans="2:41" x14ac:dyDescent="0.35">
      <c r="B39" s="192"/>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2"/>
      <c r="AL39" s="192"/>
      <c r="AM39" s="192"/>
      <c r="AN39" s="192"/>
      <c r="AO39" s="192"/>
    </row>
    <row r="40" spans="2:41" x14ac:dyDescent="0.35">
      <c r="B40" s="192"/>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c r="AK40" s="192"/>
      <c r="AL40" s="192"/>
      <c r="AM40" s="192"/>
      <c r="AN40" s="192"/>
      <c r="AO40" s="192"/>
    </row>
    <row r="41" spans="2:41" x14ac:dyDescent="0.35">
      <c r="B41" s="19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2"/>
      <c r="AL41" s="192"/>
      <c r="AM41" s="192"/>
      <c r="AN41" s="192"/>
      <c r="AO41" s="192"/>
    </row>
    <row r="42" spans="2:41" x14ac:dyDescent="0.35">
      <c r="B42" s="192"/>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2"/>
      <c r="AL42" s="192"/>
      <c r="AM42" s="192"/>
      <c r="AN42" s="192"/>
      <c r="AO42" s="192"/>
    </row>
    <row r="43" spans="2:41" x14ac:dyDescent="0.35">
      <c r="B43" s="192"/>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92"/>
      <c r="AL43" s="192"/>
      <c r="AM43" s="192"/>
      <c r="AN43" s="192"/>
      <c r="AO43" s="192"/>
    </row>
    <row r="44" spans="2:41" x14ac:dyDescent="0.35">
      <c r="B44" s="192"/>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92"/>
      <c r="AL44" s="192"/>
      <c r="AM44" s="192"/>
      <c r="AN44" s="192"/>
      <c r="AO44" s="192"/>
    </row>
    <row r="45" spans="2:41" x14ac:dyDescent="0.35">
      <c r="B45" s="192"/>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92"/>
      <c r="AL45" s="192"/>
      <c r="AM45" s="192"/>
      <c r="AN45" s="192"/>
      <c r="AO45" s="192"/>
    </row>
    <row r="46" spans="2:41" x14ac:dyDescent="0.35">
      <c r="B46" s="192"/>
      <c r="C46" s="192"/>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c r="AG46" s="192"/>
      <c r="AH46" s="192"/>
      <c r="AI46" s="192"/>
      <c r="AJ46" s="192"/>
      <c r="AK46" s="192"/>
      <c r="AL46" s="192"/>
      <c r="AM46" s="192"/>
      <c r="AN46" s="192"/>
      <c r="AO46" s="192"/>
    </row>
    <row r="47" spans="2:41" x14ac:dyDescent="0.35">
      <c r="B47" s="192"/>
      <c r="C47" s="192"/>
      <c r="D47" s="192"/>
      <c r="E47" s="192"/>
      <c r="F47" s="192"/>
      <c r="G47" s="192"/>
      <c r="H47" s="192"/>
      <c r="I47" s="192"/>
      <c r="J47" s="192"/>
      <c r="K47" s="192"/>
      <c r="L47" s="192"/>
      <c r="M47" s="192"/>
      <c r="N47" s="192"/>
      <c r="O47" s="192"/>
      <c r="P47" s="192"/>
      <c r="Q47" s="192"/>
      <c r="R47" s="192"/>
      <c r="S47" s="192"/>
      <c r="T47" s="192"/>
      <c r="U47" s="192"/>
      <c r="V47" s="192"/>
      <c r="W47" s="192"/>
      <c r="X47" s="192"/>
      <c r="Y47" s="192"/>
      <c r="Z47" s="192"/>
      <c r="AA47" s="192"/>
      <c r="AB47" s="192"/>
      <c r="AC47" s="192"/>
      <c r="AD47" s="192"/>
      <c r="AE47" s="192"/>
      <c r="AF47" s="192"/>
      <c r="AG47" s="192"/>
      <c r="AH47" s="192"/>
      <c r="AI47" s="192"/>
      <c r="AJ47" s="192"/>
      <c r="AK47" s="192"/>
      <c r="AL47" s="192"/>
      <c r="AM47" s="192"/>
      <c r="AN47" s="192"/>
      <c r="AO47" s="192"/>
    </row>
    <row r="48" spans="2:41" x14ac:dyDescent="0.35">
      <c r="B48" s="192"/>
      <c r="C48" s="192"/>
      <c r="D48" s="192"/>
      <c r="E48" s="192"/>
      <c r="F48" s="192"/>
      <c r="G48" s="192"/>
      <c r="H48" s="192"/>
      <c r="I48" s="192"/>
      <c r="J48" s="192"/>
      <c r="K48" s="192"/>
      <c r="L48" s="192"/>
      <c r="M48" s="192"/>
      <c r="N48" s="192"/>
      <c r="O48" s="192"/>
      <c r="P48" s="192"/>
      <c r="Q48" s="192"/>
      <c r="R48" s="192"/>
      <c r="S48" s="192"/>
      <c r="T48" s="192"/>
      <c r="U48" s="192"/>
      <c r="V48" s="192"/>
      <c r="W48" s="192"/>
      <c r="X48" s="192"/>
      <c r="Y48" s="192"/>
      <c r="Z48" s="192"/>
      <c r="AA48" s="192"/>
      <c r="AB48" s="192"/>
      <c r="AC48" s="192"/>
      <c r="AD48" s="192"/>
      <c r="AE48" s="192"/>
      <c r="AF48" s="192"/>
      <c r="AG48" s="192"/>
      <c r="AH48" s="192"/>
      <c r="AI48" s="192"/>
      <c r="AJ48" s="192"/>
      <c r="AK48" s="192"/>
      <c r="AL48" s="192"/>
      <c r="AM48" s="192"/>
      <c r="AN48" s="192"/>
      <c r="AO48" s="192"/>
    </row>
    <row r="49" spans="2:41" x14ac:dyDescent="0.35">
      <c r="B49" s="192"/>
      <c r="C49" s="192"/>
      <c r="D49" s="192"/>
      <c r="E49" s="192"/>
      <c r="F49" s="192"/>
      <c r="G49" s="192"/>
      <c r="H49" s="192"/>
      <c r="I49" s="192"/>
      <c r="J49" s="192"/>
      <c r="K49" s="192"/>
      <c r="L49" s="192"/>
      <c r="M49" s="192"/>
      <c r="N49" s="192"/>
      <c r="O49" s="192"/>
      <c r="P49" s="192"/>
      <c r="Q49" s="192"/>
      <c r="R49" s="192"/>
      <c r="S49" s="192"/>
      <c r="T49" s="192"/>
      <c r="U49" s="192"/>
      <c r="V49" s="192"/>
      <c r="W49" s="192"/>
      <c r="X49" s="192"/>
      <c r="Y49" s="192"/>
      <c r="Z49" s="192"/>
      <c r="AA49" s="192"/>
      <c r="AB49" s="192"/>
      <c r="AC49" s="192"/>
      <c r="AD49" s="192"/>
      <c r="AE49" s="192"/>
      <c r="AF49" s="192"/>
      <c r="AG49" s="192"/>
      <c r="AH49" s="192"/>
      <c r="AI49" s="192"/>
      <c r="AJ49" s="192"/>
      <c r="AK49" s="192"/>
      <c r="AL49" s="192"/>
      <c r="AM49" s="192"/>
      <c r="AN49" s="192"/>
      <c r="AO49" s="192"/>
    </row>
    <row r="50" spans="2:41" x14ac:dyDescent="0.35">
      <c r="B50" s="192"/>
      <c r="C50" s="192"/>
      <c r="D50" s="192"/>
      <c r="E50" s="192"/>
      <c r="F50" s="192"/>
      <c r="G50" s="192"/>
      <c r="H50" s="192"/>
      <c r="I50" s="192"/>
      <c r="J50" s="192"/>
      <c r="K50" s="192"/>
      <c r="L50" s="192"/>
      <c r="M50" s="192"/>
      <c r="N50" s="192"/>
      <c r="O50" s="192"/>
      <c r="P50" s="192"/>
      <c r="Q50" s="192"/>
      <c r="R50" s="192"/>
      <c r="S50" s="192"/>
      <c r="T50" s="192"/>
      <c r="U50" s="192"/>
      <c r="V50" s="192"/>
      <c r="W50" s="192"/>
      <c r="X50" s="192"/>
      <c r="Y50" s="192"/>
      <c r="Z50" s="192"/>
      <c r="AA50" s="192"/>
      <c r="AB50" s="192"/>
      <c r="AC50" s="192"/>
      <c r="AD50" s="192"/>
      <c r="AE50" s="192"/>
      <c r="AF50" s="192"/>
      <c r="AG50" s="192"/>
      <c r="AH50" s="192"/>
      <c r="AI50" s="192"/>
      <c r="AJ50" s="192"/>
      <c r="AK50" s="192"/>
      <c r="AL50" s="192"/>
      <c r="AM50" s="192"/>
      <c r="AN50" s="192"/>
      <c r="AO50" s="192"/>
    </row>
    <row r="51" spans="2:41" x14ac:dyDescent="0.35">
      <c r="B51" s="192"/>
      <c r="C51" s="192"/>
      <c r="D51" s="192"/>
      <c r="E51" s="192"/>
      <c r="F51" s="192"/>
      <c r="G51" s="192"/>
      <c r="H51" s="192"/>
      <c r="I51" s="192"/>
      <c r="J51" s="192"/>
      <c r="K51" s="192"/>
      <c r="L51" s="192"/>
      <c r="M51" s="192"/>
      <c r="N51" s="192"/>
      <c r="O51" s="192"/>
      <c r="P51" s="192"/>
      <c r="Q51" s="192"/>
      <c r="R51" s="192"/>
      <c r="S51" s="192"/>
      <c r="T51" s="192"/>
      <c r="U51" s="192"/>
      <c r="V51" s="192"/>
      <c r="W51" s="192"/>
      <c r="X51" s="192"/>
      <c r="Y51" s="192"/>
      <c r="Z51" s="192"/>
      <c r="AA51" s="192"/>
      <c r="AB51" s="192"/>
      <c r="AC51" s="192"/>
      <c r="AD51" s="192"/>
      <c r="AE51" s="192"/>
      <c r="AF51" s="192"/>
      <c r="AG51" s="192"/>
      <c r="AH51" s="192"/>
      <c r="AI51" s="192"/>
      <c r="AJ51" s="192"/>
      <c r="AK51" s="192"/>
      <c r="AL51" s="192"/>
      <c r="AM51" s="192"/>
      <c r="AN51" s="192"/>
      <c r="AO51" s="192"/>
    </row>
    <row r="52" spans="2:41" x14ac:dyDescent="0.35">
      <c r="B52" s="192"/>
      <c r="C52" s="192"/>
      <c r="D52" s="192"/>
      <c r="E52" s="192"/>
      <c r="F52" s="192"/>
      <c r="G52" s="192"/>
      <c r="H52" s="192"/>
      <c r="I52" s="192"/>
      <c r="J52" s="192"/>
      <c r="K52" s="192"/>
      <c r="L52" s="192"/>
      <c r="M52" s="192"/>
      <c r="N52" s="192"/>
      <c r="O52" s="192"/>
      <c r="P52" s="192"/>
      <c r="Q52" s="192"/>
      <c r="R52" s="192"/>
      <c r="S52" s="192"/>
      <c r="T52" s="192"/>
      <c r="U52" s="192"/>
      <c r="V52" s="192"/>
      <c r="W52" s="192"/>
      <c r="X52" s="192"/>
      <c r="Y52" s="192"/>
      <c r="Z52" s="192"/>
      <c r="AA52" s="192"/>
      <c r="AB52" s="192"/>
      <c r="AC52" s="192"/>
      <c r="AD52" s="192"/>
      <c r="AE52" s="192"/>
      <c r="AF52" s="192"/>
      <c r="AG52" s="192"/>
      <c r="AH52" s="192"/>
      <c r="AI52" s="192"/>
      <c r="AJ52" s="192"/>
      <c r="AK52" s="192"/>
      <c r="AL52" s="192"/>
      <c r="AM52" s="192"/>
      <c r="AN52" s="192"/>
      <c r="AO52" s="192"/>
    </row>
    <row r="53" spans="2:41" x14ac:dyDescent="0.35">
      <c r="B53" s="192"/>
      <c r="C53" s="192"/>
      <c r="D53" s="192"/>
      <c r="E53" s="192"/>
      <c r="F53" s="192"/>
      <c r="G53" s="192"/>
      <c r="H53" s="192"/>
      <c r="I53" s="192"/>
      <c r="J53" s="192"/>
      <c r="K53" s="192"/>
      <c r="L53" s="192"/>
      <c r="M53" s="192"/>
      <c r="N53" s="192"/>
      <c r="O53" s="192"/>
      <c r="P53" s="192"/>
      <c r="Q53" s="192"/>
      <c r="R53" s="192"/>
      <c r="S53" s="192"/>
      <c r="T53" s="192"/>
      <c r="U53" s="192"/>
      <c r="V53" s="192"/>
      <c r="W53" s="192"/>
      <c r="X53" s="192"/>
      <c r="Y53" s="192"/>
      <c r="Z53" s="192"/>
      <c r="AA53" s="192"/>
      <c r="AB53" s="192"/>
      <c r="AC53" s="192"/>
      <c r="AD53" s="192"/>
      <c r="AE53" s="192"/>
      <c r="AF53" s="192"/>
      <c r="AG53" s="192"/>
      <c r="AH53" s="192"/>
      <c r="AI53" s="192"/>
      <c r="AJ53" s="192"/>
      <c r="AK53" s="192"/>
      <c r="AL53" s="192"/>
      <c r="AM53" s="192"/>
      <c r="AN53" s="192"/>
      <c r="AO53" s="192"/>
    </row>
    <row r="54" spans="2:41" x14ac:dyDescent="0.35">
      <c r="B54" s="192"/>
      <c r="C54" s="192"/>
      <c r="D54" s="192"/>
      <c r="E54" s="192"/>
      <c r="F54" s="192"/>
      <c r="G54" s="192"/>
      <c r="H54" s="192"/>
      <c r="I54" s="192"/>
      <c r="J54" s="192"/>
      <c r="K54" s="192"/>
      <c r="L54" s="192"/>
      <c r="M54" s="192"/>
      <c r="N54" s="192"/>
      <c r="O54" s="192"/>
      <c r="P54" s="192"/>
      <c r="Q54" s="192"/>
      <c r="R54" s="192"/>
      <c r="S54" s="192"/>
      <c r="T54" s="192"/>
      <c r="U54" s="192"/>
      <c r="V54" s="192"/>
      <c r="W54" s="192"/>
      <c r="X54" s="192"/>
      <c r="Y54" s="192"/>
      <c r="Z54" s="192"/>
      <c r="AA54" s="192"/>
      <c r="AB54" s="192"/>
      <c r="AC54" s="192"/>
      <c r="AD54" s="192"/>
      <c r="AE54" s="192"/>
      <c r="AF54" s="192"/>
      <c r="AG54" s="192"/>
      <c r="AH54" s="192"/>
      <c r="AI54" s="192"/>
      <c r="AJ54" s="192"/>
      <c r="AK54" s="192"/>
      <c r="AL54" s="192"/>
      <c r="AM54" s="192"/>
      <c r="AN54" s="192"/>
      <c r="AO54" s="192"/>
    </row>
    <row r="55" spans="2:41" x14ac:dyDescent="0.35">
      <c r="B55" s="192"/>
      <c r="C55" s="192"/>
      <c r="D55" s="192"/>
      <c r="E55" s="192"/>
      <c r="F55" s="192"/>
      <c r="G55" s="192"/>
      <c r="H55" s="192"/>
      <c r="I55" s="192"/>
      <c r="J55" s="192"/>
      <c r="K55" s="192"/>
      <c r="L55" s="192"/>
      <c r="M55" s="192"/>
      <c r="N55" s="192"/>
      <c r="O55" s="192"/>
      <c r="P55" s="192"/>
      <c r="Q55" s="192"/>
      <c r="R55" s="192"/>
      <c r="S55" s="192"/>
      <c r="T55" s="192"/>
      <c r="U55" s="192"/>
      <c r="V55" s="192"/>
      <c r="W55" s="192"/>
      <c r="X55" s="192"/>
      <c r="Y55" s="192"/>
      <c r="Z55" s="192"/>
      <c r="AA55" s="192"/>
      <c r="AB55" s="192"/>
      <c r="AC55" s="192"/>
      <c r="AD55" s="192"/>
      <c r="AE55" s="192"/>
      <c r="AF55" s="192"/>
      <c r="AG55" s="192"/>
      <c r="AH55" s="192"/>
      <c r="AI55" s="192"/>
      <c r="AJ55" s="192"/>
      <c r="AK55" s="192"/>
      <c r="AL55" s="192"/>
      <c r="AM55" s="192"/>
      <c r="AN55" s="192"/>
      <c r="AO55" s="192"/>
    </row>
    <row r="56" spans="2:41" x14ac:dyDescent="0.35">
      <c r="B56" s="192"/>
      <c r="C56" s="192"/>
      <c r="D56" s="192"/>
      <c r="E56" s="192"/>
      <c r="F56" s="192"/>
      <c r="G56" s="192"/>
      <c r="H56" s="192"/>
      <c r="I56" s="192"/>
      <c r="J56" s="192"/>
      <c r="K56" s="192"/>
      <c r="L56" s="192"/>
      <c r="M56" s="192"/>
      <c r="N56" s="192"/>
      <c r="O56" s="192"/>
      <c r="P56" s="192"/>
      <c r="Q56" s="192"/>
      <c r="R56" s="192"/>
      <c r="S56" s="192"/>
      <c r="T56" s="192"/>
      <c r="U56" s="192"/>
      <c r="V56" s="192"/>
      <c r="W56" s="192"/>
      <c r="X56" s="192"/>
      <c r="Y56" s="192"/>
      <c r="Z56" s="192"/>
      <c r="AA56" s="192"/>
      <c r="AB56" s="192"/>
      <c r="AC56" s="192"/>
      <c r="AD56" s="192"/>
      <c r="AE56" s="192"/>
      <c r="AF56" s="192"/>
      <c r="AG56" s="192"/>
      <c r="AH56" s="192"/>
      <c r="AI56" s="192"/>
      <c r="AJ56" s="192"/>
      <c r="AK56" s="192"/>
      <c r="AL56" s="192"/>
      <c r="AM56" s="192"/>
      <c r="AN56" s="192"/>
      <c r="AO56" s="192"/>
    </row>
    <row r="57" spans="2:41" x14ac:dyDescent="0.35">
      <c r="B57" s="192"/>
      <c r="C57" s="192"/>
      <c r="D57" s="192"/>
      <c r="E57" s="192"/>
      <c r="F57" s="192"/>
      <c r="G57" s="192"/>
      <c r="H57" s="192"/>
      <c r="I57" s="192"/>
      <c r="J57" s="192"/>
      <c r="K57" s="192"/>
      <c r="L57" s="192"/>
      <c r="M57" s="192"/>
      <c r="N57" s="192"/>
      <c r="O57" s="192"/>
      <c r="P57" s="192"/>
      <c r="Q57" s="192"/>
      <c r="R57" s="192"/>
      <c r="S57" s="192"/>
      <c r="T57" s="192"/>
      <c r="U57" s="192"/>
      <c r="V57" s="192"/>
      <c r="W57" s="192"/>
      <c r="X57" s="192"/>
      <c r="Y57" s="192"/>
      <c r="Z57" s="192"/>
      <c r="AA57" s="192"/>
      <c r="AB57" s="192"/>
      <c r="AC57" s="192"/>
      <c r="AD57" s="192"/>
      <c r="AE57" s="192"/>
      <c r="AF57" s="192"/>
      <c r="AG57" s="192"/>
      <c r="AH57" s="192"/>
      <c r="AI57" s="192"/>
      <c r="AJ57" s="192"/>
      <c r="AK57" s="192"/>
      <c r="AL57" s="192"/>
      <c r="AM57" s="192"/>
      <c r="AN57" s="192"/>
      <c r="AO57" s="192"/>
    </row>
    <row r="104" spans="2:19" x14ac:dyDescent="0.35">
      <c r="B104" s="153"/>
      <c r="C104" s="153"/>
      <c r="D104" s="153"/>
      <c r="E104" s="153"/>
      <c r="F104" s="153"/>
      <c r="G104" s="153"/>
      <c r="H104" s="153"/>
      <c r="I104" s="153"/>
      <c r="J104" s="153"/>
      <c r="K104" s="153"/>
      <c r="L104" s="153"/>
      <c r="M104" s="153"/>
      <c r="N104" s="153"/>
      <c r="O104" s="153"/>
      <c r="P104" s="153"/>
      <c r="Q104" s="153"/>
      <c r="R104" s="153"/>
      <c r="S104" s="153"/>
    </row>
    <row r="105" spans="2:19" x14ac:dyDescent="0.35">
      <c r="B105" s="154"/>
      <c r="C105" s="153"/>
      <c r="D105" s="153"/>
      <c r="E105" s="153"/>
      <c r="F105" s="153"/>
      <c r="G105" s="153"/>
      <c r="H105" s="153"/>
      <c r="I105" s="153"/>
      <c r="J105" s="153"/>
      <c r="K105" s="153"/>
      <c r="L105" s="153"/>
      <c r="M105" s="153"/>
      <c r="N105" s="153"/>
      <c r="O105" s="153"/>
      <c r="P105" s="153"/>
      <c r="Q105" s="153"/>
      <c r="R105" s="153"/>
      <c r="S105" s="153"/>
    </row>
    <row r="106" spans="2:19" x14ac:dyDescent="0.35">
      <c r="B106" s="154"/>
      <c r="C106" s="153"/>
      <c r="D106" s="153"/>
      <c r="E106" s="153"/>
      <c r="F106" s="153"/>
      <c r="G106" s="153"/>
      <c r="H106" s="153"/>
      <c r="I106" s="153"/>
      <c r="J106" s="153"/>
      <c r="K106" s="153"/>
      <c r="L106" s="153"/>
      <c r="M106" s="153"/>
      <c r="N106" s="153"/>
      <c r="O106" s="153"/>
      <c r="P106" s="153"/>
      <c r="Q106" s="153"/>
      <c r="R106" s="153"/>
      <c r="S106" s="153"/>
    </row>
    <row r="107" spans="2:19" x14ac:dyDescent="0.35">
      <c r="B107" s="154"/>
      <c r="C107" s="153"/>
      <c r="D107" s="153"/>
      <c r="E107" s="153"/>
      <c r="F107" s="153"/>
      <c r="G107" s="153"/>
      <c r="H107" s="153"/>
      <c r="I107" s="153"/>
      <c r="J107" s="153"/>
      <c r="K107" s="153"/>
      <c r="L107" s="153"/>
      <c r="M107" s="153"/>
      <c r="N107" s="153"/>
      <c r="O107" s="153"/>
      <c r="P107" s="153"/>
      <c r="Q107" s="153"/>
      <c r="R107" s="153"/>
      <c r="S107" s="153"/>
    </row>
    <row r="108" spans="2:19" x14ac:dyDescent="0.35">
      <c r="B108" s="154"/>
      <c r="C108" s="153"/>
      <c r="D108" s="153"/>
      <c r="E108" s="153"/>
      <c r="F108" s="153"/>
      <c r="G108" s="153"/>
      <c r="H108" s="153"/>
      <c r="I108" s="153"/>
      <c r="J108" s="153"/>
      <c r="K108" s="153"/>
      <c r="L108" s="153"/>
      <c r="M108" s="153"/>
      <c r="N108" s="153"/>
      <c r="O108" s="153"/>
      <c r="P108" s="153"/>
      <c r="Q108" s="153"/>
      <c r="R108" s="153"/>
      <c r="S108" s="153"/>
    </row>
    <row r="109" spans="2:19" x14ac:dyDescent="0.35">
      <c r="B109" s="154"/>
      <c r="C109" s="153"/>
      <c r="D109" s="153"/>
      <c r="E109" s="153"/>
      <c r="F109" s="153"/>
      <c r="G109" s="153"/>
      <c r="H109" s="153"/>
      <c r="I109" s="153"/>
      <c r="J109" s="153"/>
      <c r="K109" s="153"/>
      <c r="L109" s="153"/>
      <c r="M109" s="153"/>
      <c r="N109" s="153"/>
      <c r="O109" s="153"/>
      <c r="P109" s="153"/>
      <c r="Q109" s="153"/>
      <c r="R109" s="153"/>
      <c r="S109" s="153"/>
    </row>
    <row r="110" spans="2:19" x14ac:dyDescent="0.35">
      <c r="B110" s="153"/>
      <c r="C110" s="153"/>
      <c r="D110" s="153"/>
      <c r="E110" s="153"/>
      <c r="F110" s="153"/>
      <c r="G110" s="153"/>
      <c r="H110" s="153"/>
      <c r="I110" s="153"/>
      <c r="J110" s="153"/>
      <c r="K110" s="153"/>
      <c r="L110" s="153"/>
      <c r="M110" s="153"/>
      <c r="N110" s="153"/>
      <c r="O110" s="153"/>
      <c r="P110" s="153"/>
      <c r="Q110" s="153"/>
      <c r="R110" s="153"/>
      <c r="S110" s="153"/>
    </row>
  </sheetData>
  <mergeCells count="22">
    <mergeCell ref="AR7:AU11"/>
    <mergeCell ref="B10:G10"/>
    <mergeCell ref="B6:C6"/>
    <mergeCell ref="B7:C7"/>
    <mergeCell ref="B20:AO21"/>
    <mergeCell ref="B14:G14"/>
    <mergeCell ref="B18:G19"/>
    <mergeCell ref="B11:AO12"/>
    <mergeCell ref="B15:AO16"/>
    <mergeCell ref="W7:AA7"/>
    <mergeCell ref="AG4:AH4"/>
    <mergeCell ref="AC4:AF4"/>
    <mergeCell ref="D7:R7"/>
    <mergeCell ref="D6:R6"/>
    <mergeCell ref="S7:V7"/>
    <mergeCell ref="U29:AE30"/>
    <mergeCell ref="B23:G23"/>
    <mergeCell ref="B31:P33"/>
    <mergeCell ref="B29:K30"/>
    <mergeCell ref="U31:AO33"/>
    <mergeCell ref="B24:AO27"/>
    <mergeCell ref="R31:R33"/>
  </mergeCells>
  <phoneticPr fontId="12"/>
  <conditionalFormatting sqref="B11:AO12 B15:AO16 B20:AO21 B24:AO27 B31:P33 U31:AO33">
    <cfRule type="cellIs" dxfId="1" priority="1" operator="equal">
      <formula>""</formula>
    </cfRule>
  </conditionalFormatting>
  <pageMargins left="0.43307086614173229" right="0.43307086614173229" top="0.31496062992125984" bottom="0.23622047244094491" header="0.31496062992125984" footer="0.23622047244094491"/>
  <pageSetup paperSize="9" scale="92" orientation="landscape"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C3B8A-A00F-4AAB-883E-54388C82C4F1}">
  <dimension ref="B1:T84"/>
  <sheetViews>
    <sheetView showGridLines="0" topLeftCell="A10" zoomScaleNormal="100" workbookViewId="0">
      <selection activeCell="J20" sqref="J20"/>
    </sheetView>
  </sheetViews>
  <sheetFormatPr defaultColWidth="9.140625" defaultRowHeight="16.5" x14ac:dyDescent="0.35"/>
  <cols>
    <col min="1" max="1" width="1.42578125" customWidth="1"/>
    <col min="2" max="2" width="2.85546875" customWidth="1"/>
    <col min="3" max="3" width="14.140625" customWidth="1"/>
    <col min="12" max="12" width="9.140625" style="117"/>
    <col min="13" max="15" width="9.140625" style="115"/>
    <col min="16" max="20" width="9.140625" style="117"/>
  </cols>
  <sheetData>
    <row r="1" spans="2:11" ht="4.5" customHeight="1" x14ac:dyDescent="0.35"/>
    <row r="2" spans="2:11" x14ac:dyDescent="0.35">
      <c r="B2" s="327" t="str">
        <f>list!A2</f>
        <v>令和4年度二酸化炭素排出抑制対策事業費等補助金（ナッジ手法の社会実装促進事業）</v>
      </c>
      <c r="C2" s="327"/>
      <c r="D2" s="327"/>
      <c r="E2" s="327"/>
      <c r="F2" s="327"/>
      <c r="G2" s="327"/>
      <c r="H2" s="327"/>
      <c r="I2" s="327"/>
      <c r="J2" s="327"/>
    </row>
    <row r="3" spans="2:11" x14ac:dyDescent="0.35">
      <c r="B3" s="327" t="s">
        <v>103</v>
      </c>
      <c r="C3" s="327"/>
      <c r="D3" s="327"/>
      <c r="E3" s="327"/>
      <c r="F3" s="327"/>
      <c r="G3" s="327"/>
      <c r="H3" s="327"/>
      <c r="I3" s="327"/>
      <c r="J3" s="327"/>
    </row>
    <row r="6" spans="2:11" ht="33" customHeight="1" x14ac:dyDescent="0.35">
      <c r="D6" s="28" t="s">
        <v>105</v>
      </c>
      <c r="E6" s="28"/>
      <c r="F6" s="116" t="s">
        <v>106</v>
      </c>
      <c r="G6" s="679" t="str">
        <f>IF(様式第１!G37="","",様式第１!G37)</f>
        <v/>
      </c>
      <c r="H6" s="680"/>
      <c r="I6" s="680"/>
      <c r="J6" s="680"/>
      <c r="K6" s="681"/>
    </row>
    <row r="7" spans="2:11" ht="32.25" customHeight="1" x14ac:dyDescent="0.35">
      <c r="F7" s="116" t="s">
        <v>107</v>
      </c>
      <c r="G7" s="682" t="str">
        <f>IF(様式第１!G25="","",様式第１!G25)</f>
        <v/>
      </c>
      <c r="H7" s="683"/>
      <c r="I7" s="683"/>
      <c r="J7" s="683"/>
      <c r="K7" s="684"/>
    </row>
    <row r="8" spans="2:11" x14ac:dyDescent="0.35">
      <c r="F8" s="26" t="s">
        <v>108</v>
      </c>
      <c r="G8" s="685" t="str">
        <f>IF(様式第１!G27="","",様式第１!G28&amp;"　"&amp;様式第１!G27)</f>
        <v/>
      </c>
      <c r="H8" s="686"/>
      <c r="I8" s="686"/>
      <c r="J8" s="686"/>
      <c r="K8" s="687"/>
    </row>
    <row r="11" spans="2:11" x14ac:dyDescent="0.35">
      <c r="B11" s="675" t="s">
        <v>104</v>
      </c>
      <c r="C11" s="675"/>
      <c r="D11" s="675"/>
      <c r="E11" s="675"/>
      <c r="F11" s="675"/>
      <c r="G11" s="675"/>
      <c r="H11" s="675"/>
      <c r="I11" s="675"/>
      <c r="J11" s="675"/>
      <c r="K11" s="675"/>
    </row>
    <row r="12" spans="2:11" x14ac:dyDescent="0.35">
      <c r="B12" s="675"/>
      <c r="C12" s="675"/>
      <c r="D12" s="675"/>
      <c r="E12" s="675"/>
      <c r="F12" s="675"/>
      <c r="G12" s="675"/>
      <c r="H12" s="675"/>
      <c r="I12" s="675"/>
      <c r="J12" s="675"/>
      <c r="K12" s="675"/>
    </row>
    <row r="13" spans="2:11" ht="16.5" customHeight="1" x14ac:dyDescent="0.35">
      <c r="B13" s="125" t="s">
        <v>33</v>
      </c>
      <c r="C13" s="675" t="s">
        <v>127</v>
      </c>
      <c r="D13" s="675"/>
      <c r="E13" s="675"/>
      <c r="F13" s="675"/>
      <c r="G13" s="675"/>
      <c r="H13" s="675"/>
      <c r="I13" s="675"/>
      <c r="J13" s="675"/>
      <c r="K13" s="675"/>
    </row>
    <row r="14" spans="2:11" x14ac:dyDescent="0.35">
      <c r="B14" s="119"/>
      <c r="C14" s="675"/>
      <c r="D14" s="675"/>
      <c r="E14" s="675"/>
      <c r="F14" s="675"/>
      <c r="G14" s="675"/>
      <c r="H14" s="675"/>
      <c r="I14" s="675"/>
      <c r="J14" s="675"/>
      <c r="K14" s="675"/>
    </row>
    <row r="15" spans="2:11" x14ac:dyDescent="0.35">
      <c r="B15" s="119"/>
      <c r="C15" s="675"/>
      <c r="D15" s="675"/>
      <c r="E15" s="675"/>
      <c r="F15" s="675"/>
      <c r="G15" s="675"/>
      <c r="H15" s="675"/>
      <c r="I15" s="675"/>
      <c r="J15" s="675"/>
      <c r="K15" s="675"/>
    </row>
    <row r="16" spans="2:11" x14ac:dyDescent="0.35">
      <c r="B16" s="119"/>
      <c r="C16" s="119"/>
      <c r="D16" s="119"/>
      <c r="E16" s="119"/>
      <c r="F16" s="119"/>
      <c r="G16" s="119"/>
      <c r="H16" s="119"/>
      <c r="I16" s="119"/>
      <c r="J16" s="119"/>
      <c r="K16" s="119"/>
    </row>
    <row r="17" spans="2:13" x14ac:dyDescent="0.35">
      <c r="B17" t="s">
        <v>109</v>
      </c>
    </row>
    <row r="19" spans="2:13" x14ac:dyDescent="0.35">
      <c r="B19" s="126" t="s">
        <v>128</v>
      </c>
      <c r="C19" s="688" t="s">
        <v>129</v>
      </c>
      <c r="D19" s="688"/>
      <c r="E19" s="688"/>
      <c r="F19" s="688"/>
      <c r="G19" s="688"/>
      <c r="H19" s="688"/>
      <c r="I19" s="689"/>
      <c r="J19" s="108" t="s">
        <v>110</v>
      </c>
      <c r="K19" s="120" t="s">
        <v>111</v>
      </c>
    </row>
    <row r="20" spans="2:13" x14ac:dyDescent="0.35">
      <c r="B20" s="127"/>
      <c r="C20" s="690"/>
      <c r="D20" s="690"/>
      <c r="E20" s="690"/>
      <c r="F20" s="690"/>
      <c r="G20" s="690"/>
      <c r="H20" s="690"/>
      <c r="I20" s="691"/>
      <c r="J20" s="247" t="s">
        <v>112</v>
      </c>
      <c r="K20" s="246" t="s">
        <v>112</v>
      </c>
      <c r="M20" s="115">
        <f>IF(J20="■",10,0)</f>
        <v>0</v>
      </c>
    </row>
    <row r="21" spans="2:13" x14ac:dyDescent="0.35">
      <c r="B21" s="128" t="s">
        <v>33</v>
      </c>
      <c r="C21" s="365" t="s">
        <v>130</v>
      </c>
      <c r="D21" s="365"/>
      <c r="E21" s="365"/>
      <c r="F21" s="365"/>
      <c r="G21" s="365"/>
      <c r="H21" s="365"/>
      <c r="I21" s="365"/>
      <c r="J21" s="365"/>
      <c r="K21" s="365"/>
    </row>
    <row r="22" spans="2:13" x14ac:dyDescent="0.35">
      <c r="B22" s="119"/>
      <c r="C22" s="332"/>
      <c r="D22" s="332"/>
      <c r="E22" s="332"/>
      <c r="F22" s="332"/>
      <c r="G22" s="332"/>
      <c r="H22" s="332"/>
      <c r="I22" s="332"/>
      <c r="J22" s="332"/>
      <c r="K22" s="332"/>
    </row>
    <row r="24" spans="2:13" x14ac:dyDescent="0.35">
      <c r="B24" s="126" t="s">
        <v>131</v>
      </c>
      <c r="C24" s="688" t="s">
        <v>132</v>
      </c>
      <c r="D24" s="688"/>
      <c r="E24" s="688"/>
      <c r="F24" s="688"/>
      <c r="G24" s="688"/>
      <c r="H24" s="688"/>
      <c r="I24" s="688"/>
      <c r="J24" s="688"/>
      <c r="K24" s="689"/>
    </row>
    <row r="25" spans="2:13" x14ac:dyDescent="0.35">
      <c r="B25" s="127"/>
      <c r="C25" s="690"/>
      <c r="D25" s="690"/>
      <c r="E25" s="690"/>
      <c r="F25" s="690"/>
      <c r="G25" s="690"/>
      <c r="H25" s="690"/>
      <c r="I25" s="690"/>
      <c r="J25" s="690"/>
      <c r="K25" s="691"/>
    </row>
    <row r="26" spans="2:13" x14ac:dyDescent="0.35">
      <c r="B26" s="122" t="s">
        <v>133</v>
      </c>
      <c r="C26" s="673" t="s">
        <v>134</v>
      </c>
      <c r="D26" s="673"/>
      <c r="E26" s="673"/>
      <c r="F26" s="673"/>
      <c r="G26" s="673"/>
      <c r="H26" s="673"/>
      <c r="I26" s="674"/>
      <c r="J26" s="108" t="s">
        <v>110</v>
      </c>
      <c r="K26" s="108" t="s">
        <v>111</v>
      </c>
    </row>
    <row r="27" spans="2:13" x14ac:dyDescent="0.35">
      <c r="B27" s="123"/>
      <c r="C27" s="675"/>
      <c r="D27" s="675"/>
      <c r="E27" s="675"/>
      <c r="F27" s="675"/>
      <c r="G27" s="675"/>
      <c r="H27" s="675"/>
      <c r="I27" s="676"/>
      <c r="J27" s="245" t="s">
        <v>112</v>
      </c>
      <c r="K27" s="246" t="s">
        <v>113</v>
      </c>
      <c r="M27" s="115">
        <f>IF(J27="■",20,0)</f>
        <v>0</v>
      </c>
    </row>
    <row r="28" spans="2:13" x14ac:dyDescent="0.35">
      <c r="B28" s="124"/>
      <c r="C28" s="677"/>
      <c r="D28" s="677"/>
      <c r="E28" s="677"/>
      <c r="F28" s="677"/>
      <c r="G28" s="677"/>
      <c r="H28" s="677"/>
      <c r="I28" s="678"/>
      <c r="J28" s="109" t="s">
        <v>114</v>
      </c>
      <c r="K28" s="112"/>
    </row>
    <row r="29" spans="2:13" x14ac:dyDescent="0.35">
      <c r="B29" s="122" t="s">
        <v>133</v>
      </c>
      <c r="C29" s="673" t="s">
        <v>135</v>
      </c>
      <c r="D29" s="673"/>
      <c r="E29" s="673"/>
      <c r="F29" s="673"/>
      <c r="G29" s="673"/>
      <c r="H29" s="673"/>
      <c r="I29" s="674"/>
      <c r="J29" s="110" t="s">
        <v>110</v>
      </c>
      <c r="K29" s="110" t="s">
        <v>111</v>
      </c>
    </row>
    <row r="30" spans="2:13" x14ac:dyDescent="0.35">
      <c r="B30" s="123"/>
      <c r="C30" s="675"/>
      <c r="D30" s="675"/>
      <c r="E30" s="675"/>
      <c r="F30" s="675"/>
      <c r="G30" s="675"/>
      <c r="H30" s="675"/>
      <c r="I30" s="676"/>
      <c r="J30" s="245" t="s">
        <v>112</v>
      </c>
      <c r="K30" s="246" t="s">
        <v>113</v>
      </c>
      <c r="M30" s="115">
        <f>IF(J30="■",30,0)</f>
        <v>0</v>
      </c>
    </row>
    <row r="31" spans="2:13" x14ac:dyDescent="0.35">
      <c r="B31" s="124"/>
      <c r="C31" s="677"/>
      <c r="D31" s="677"/>
      <c r="E31" s="677"/>
      <c r="F31" s="677"/>
      <c r="G31" s="677"/>
      <c r="H31" s="677"/>
      <c r="I31" s="678"/>
      <c r="J31" s="109" t="s">
        <v>115</v>
      </c>
      <c r="K31" s="112"/>
    </row>
    <row r="32" spans="2:13" x14ac:dyDescent="0.35">
      <c r="B32" s="122" t="s">
        <v>133</v>
      </c>
      <c r="C32" s="673" t="s">
        <v>136</v>
      </c>
      <c r="D32" s="673"/>
      <c r="E32" s="673"/>
      <c r="F32" s="673"/>
      <c r="G32" s="673"/>
      <c r="H32" s="673"/>
      <c r="I32" s="674"/>
      <c r="J32" s="108" t="s">
        <v>110</v>
      </c>
      <c r="K32" s="108" t="s">
        <v>111</v>
      </c>
    </row>
    <row r="33" spans="2:14" x14ac:dyDescent="0.35">
      <c r="B33" s="123"/>
      <c r="C33" s="675"/>
      <c r="D33" s="675"/>
      <c r="E33" s="675"/>
      <c r="F33" s="675"/>
      <c r="G33" s="675"/>
      <c r="H33" s="675"/>
      <c r="I33" s="676"/>
      <c r="J33" s="245" t="s">
        <v>112</v>
      </c>
      <c r="K33" s="246" t="s">
        <v>113</v>
      </c>
      <c r="M33" s="115">
        <f>IF(J33="■",40,0)</f>
        <v>0</v>
      </c>
    </row>
    <row r="34" spans="2:14" x14ac:dyDescent="0.35">
      <c r="B34" s="124"/>
      <c r="C34" s="677"/>
      <c r="D34" s="677"/>
      <c r="E34" s="677"/>
      <c r="F34" s="677"/>
      <c r="G34" s="677"/>
      <c r="H34" s="677"/>
      <c r="I34" s="678"/>
      <c r="J34" s="109" t="s">
        <v>116</v>
      </c>
      <c r="K34" s="112"/>
    </row>
    <row r="35" spans="2:14" x14ac:dyDescent="0.35">
      <c r="B35" s="122" t="s">
        <v>133</v>
      </c>
      <c r="C35" s="673" t="s">
        <v>137</v>
      </c>
      <c r="D35" s="673"/>
      <c r="E35" s="673"/>
      <c r="F35" s="673"/>
      <c r="G35" s="673"/>
      <c r="H35" s="673"/>
      <c r="I35" s="674"/>
      <c r="J35" s="110" t="s">
        <v>110</v>
      </c>
      <c r="K35" s="110" t="s">
        <v>111</v>
      </c>
    </row>
    <row r="36" spans="2:14" x14ac:dyDescent="0.35">
      <c r="B36" s="123"/>
      <c r="C36" s="675"/>
      <c r="D36" s="675"/>
      <c r="E36" s="675"/>
      <c r="F36" s="675"/>
      <c r="G36" s="675"/>
      <c r="H36" s="675"/>
      <c r="I36" s="676"/>
      <c r="J36" s="245" t="s">
        <v>112</v>
      </c>
      <c r="K36" s="246" t="s">
        <v>113</v>
      </c>
      <c r="M36" s="115">
        <f>IF(J36="■",50,0)</f>
        <v>0</v>
      </c>
    </row>
    <row r="37" spans="2:14" x14ac:dyDescent="0.35">
      <c r="B37" s="124"/>
      <c r="C37" s="677"/>
      <c r="D37" s="677"/>
      <c r="E37" s="677"/>
      <c r="F37" s="677"/>
      <c r="G37" s="677"/>
      <c r="H37" s="677"/>
      <c r="I37" s="678"/>
      <c r="J37" s="109" t="s">
        <v>117</v>
      </c>
      <c r="K37" s="112"/>
    </row>
    <row r="38" spans="2:14" ht="66" x14ac:dyDescent="0.35">
      <c r="B38" s="121"/>
      <c r="C38" s="118"/>
      <c r="D38" s="118"/>
      <c r="E38" s="118"/>
      <c r="F38" s="118"/>
      <c r="G38" s="118"/>
      <c r="H38" s="118"/>
      <c r="I38" s="118"/>
      <c r="J38" s="113"/>
      <c r="K38" s="114" t="s">
        <v>120</v>
      </c>
    </row>
    <row r="39" spans="2:14" x14ac:dyDescent="0.35">
      <c r="B39" t="s">
        <v>33</v>
      </c>
      <c r="C39" s="694" t="s">
        <v>138</v>
      </c>
      <c r="D39" s="694"/>
      <c r="E39" s="694"/>
      <c r="F39" s="694"/>
      <c r="G39" s="694"/>
      <c r="H39" s="694"/>
      <c r="I39" s="694"/>
      <c r="J39" s="694"/>
      <c r="K39" s="694"/>
    </row>
    <row r="40" spans="2:14" x14ac:dyDescent="0.35">
      <c r="B40" s="119"/>
      <c r="C40" s="675" t="s">
        <v>118</v>
      </c>
      <c r="D40" s="675"/>
      <c r="E40" s="675"/>
      <c r="F40" s="675"/>
      <c r="G40" s="675"/>
      <c r="H40" s="675"/>
      <c r="I40" s="675"/>
      <c r="J40" s="675"/>
      <c r="K40" s="675"/>
    </row>
    <row r="41" spans="2:14" x14ac:dyDescent="0.35">
      <c r="B41" s="119"/>
      <c r="C41" s="675"/>
      <c r="D41" s="675"/>
      <c r="E41" s="675"/>
      <c r="F41" s="675"/>
      <c r="G41" s="675"/>
      <c r="H41" s="675"/>
      <c r="I41" s="675"/>
      <c r="J41" s="675"/>
      <c r="K41" s="675"/>
    </row>
    <row r="43" spans="2:14" x14ac:dyDescent="0.35">
      <c r="B43" t="s">
        <v>119</v>
      </c>
    </row>
    <row r="44" spans="2:14" x14ac:dyDescent="0.35">
      <c r="B44" s="126" t="s">
        <v>139</v>
      </c>
      <c r="C44" s="688" t="s">
        <v>140</v>
      </c>
      <c r="D44" s="688"/>
      <c r="E44" s="688"/>
      <c r="F44" s="688"/>
      <c r="G44" s="688"/>
      <c r="H44" s="688"/>
      <c r="I44" s="688"/>
      <c r="J44" s="688"/>
      <c r="K44" s="689"/>
    </row>
    <row r="45" spans="2:14" x14ac:dyDescent="0.35">
      <c r="B45" s="127"/>
      <c r="C45" s="690"/>
      <c r="D45" s="690"/>
      <c r="E45" s="690"/>
      <c r="F45" s="690"/>
      <c r="G45" s="690"/>
      <c r="H45" s="690"/>
      <c r="I45" s="690"/>
      <c r="J45" s="690"/>
      <c r="K45" s="691"/>
    </row>
    <row r="46" spans="2:14" ht="16.5" customHeight="1" x14ac:dyDescent="0.35">
      <c r="B46" s="122" t="s">
        <v>133</v>
      </c>
      <c r="C46" s="673" t="s">
        <v>141</v>
      </c>
      <c r="D46" s="673"/>
      <c r="E46" s="673"/>
      <c r="F46" s="673"/>
      <c r="G46" s="673"/>
      <c r="H46" s="673"/>
      <c r="I46" s="674"/>
      <c r="J46" s="108" t="s">
        <v>110</v>
      </c>
      <c r="K46" s="120" t="s">
        <v>111</v>
      </c>
    </row>
    <row r="47" spans="2:14" x14ac:dyDescent="0.35">
      <c r="B47" s="124"/>
      <c r="C47" s="677"/>
      <c r="D47" s="677"/>
      <c r="E47" s="677"/>
      <c r="F47" s="677"/>
      <c r="G47" s="677"/>
      <c r="H47" s="677"/>
      <c r="I47" s="678"/>
      <c r="J47" s="245" t="s">
        <v>112</v>
      </c>
      <c r="K47" s="246" t="s">
        <v>113</v>
      </c>
      <c r="N47" s="115">
        <f>IF(J47="■",1,0)</f>
        <v>0</v>
      </c>
    </row>
    <row r="48" spans="2:14" ht="16.5" customHeight="1" x14ac:dyDescent="0.35">
      <c r="B48" s="122" t="s">
        <v>133</v>
      </c>
      <c r="C48" s="673" t="s">
        <v>142</v>
      </c>
      <c r="D48" s="673"/>
      <c r="E48" s="673"/>
      <c r="F48" s="673"/>
      <c r="G48" s="673"/>
      <c r="H48" s="673"/>
      <c r="I48" s="674"/>
      <c r="J48" s="108" t="s">
        <v>110</v>
      </c>
      <c r="K48" s="120" t="s">
        <v>111</v>
      </c>
    </row>
    <row r="49" spans="2:14" x14ac:dyDescent="0.35">
      <c r="B49" s="124"/>
      <c r="C49" s="677"/>
      <c r="D49" s="677"/>
      <c r="E49" s="677"/>
      <c r="F49" s="677"/>
      <c r="G49" s="677"/>
      <c r="H49" s="677"/>
      <c r="I49" s="678"/>
      <c r="J49" s="245" t="s">
        <v>112</v>
      </c>
      <c r="K49" s="246" t="s">
        <v>113</v>
      </c>
      <c r="N49" s="115">
        <f>IF(J49="■",1,0)</f>
        <v>0</v>
      </c>
    </row>
    <row r="50" spans="2:14" ht="16.5" customHeight="1" x14ac:dyDescent="0.35">
      <c r="B50" s="122" t="s">
        <v>133</v>
      </c>
      <c r="C50" s="673" t="s">
        <v>143</v>
      </c>
      <c r="D50" s="673"/>
      <c r="E50" s="673"/>
      <c r="F50" s="673"/>
      <c r="G50" s="673"/>
      <c r="H50" s="673"/>
      <c r="I50" s="674"/>
      <c r="J50" s="108" t="s">
        <v>110</v>
      </c>
      <c r="K50" s="120" t="s">
        <v>111</v>
      </c>
    </row>
    <row r="51" spans="2:14" x14ac:dyDescent="0.35">
      <c r="B51" s="124"/>
      <c r="C51" s="677"/>
      <c r="D51" s="677"/>
      <c r="E51" s="677"/>
      <c r="F51" s="677"/>
      <c r="G51" s="677"/>
      <c r="H51" s="677"/>
      <c r="I51" s="678"/>
      <c r="J51" s="245" t="s">
        <v>112</v>
      </c>
      <c r="K51" s="246" t="s">
        <v>113</v>
      </c>
      <c r="N51" s="115">
        <f>IF(J51="■",1,0)</f>
        <v>0</v>
      </c>
    </row>
    <row r="52" spans="2:14" ht="16.5" customHeight="1" x14ac:dyDescent="0.35">
      <c r="B52" s="122" t="s">
        <v>133</v>
      </c>
      <c r="C52" s="673" t="s">
        <v>144</v>
      </c>
      <c r="D52" s="673"/>
      <c r="E52" s="673"/>
      <c r="F52" s="673"/>
      <c r="G52" s="673"/>
      <c r="H52" s="673"/>
      <c r="I52" s="674"/>
      <c r="J52" s="108" t="s">
        <v>110</v>
      </c>
      <c r="K52" s="120" t="s">
        <v>111</v>
      </c>
    </row>
    <row r="53" spans="2:14" x14ac:dyDescent="0.35">
      <c r="B53" s="124"/>
      <c r="C53" s="677"/>
      <c r="D53" s="677"/>
      <c r="E53" s="677"/>
      <c r="F53" s="677"/>
      <c r="G53" s="677"/>
      <c r="H53" s="677"/>
      <c r="I53" s="678"/>
      <c r="J53" s="245" t="s">
        <v>112</v>
      </c>
      <c r="K53" s="246" t="s">
        <v>113</v>
      </c>
      <c r="N53" s="115">
        <f>IF(J53="■",1,0)</f>
        <v>0</v>
      </c>
    </row>
    <row r="54" spans="2:14" x14ac:dyDescent="0.35">
      <c r="B54" s="116" t="s">
        <v>33</v>
      </c>
      <c r="C54" s="694" t="s">
        <v>145</v>
      </c>
      <c r="D54" s="694"/>
      <c r="E54" s="694"/>
      <c r="F54" s="694"/>
      <c r="G54" s="694"/>
      <c r="H54" s="694"/>
      <c r="I54" s="694"/>
      <c r="J54" s="694"/>
      <c r="K54" s="694"/>
      <c r="M54" s="115">
        <f>N47*N49*N51*N53*2</f>
        <v>0</v>
      </c>
    </row>
    <row r="56" spans="2:14" x14ac:dyDescent="0.35">
      <c r="B56" t="s">
        <v>121</v>
      </c>
    </row>
    <row r="57" spans="2:14" x14ac:dyDescent="0.35">
      <c r="B57" s="126" t="s">
        <v>146</v>
      </c>
      <c r="C57" s="688" t="s">
        <v>147</v>
      </c>
      <c r="D57" s="688"/>
      <c r="E57" s="688"/>
      <c r="F57" s="688"/>
      <c r="G57" s="688"/>
      <c r="H57" s="688"/>
      <c r="I57" s="688"/>
      <c r="J57" s="688"/>
      <c r="K57" s="689"/>
    </row>
    <row r="58" spans="2:14" x14ac:dyDescent="0.35">
      <c r="B58" s="127"/>
      <c r="C58" s="690"/>
      <c r="D58" s="690"/>
      <c r="E58" s="690"/>
      <c r="F58" s="690"/>
      <c r="G58" s="690"/>
      <c r="H58" s="690"/>
      <c r="I58" s="690"/>
      <c r="J58" s="690"/>
      <c r="K58" s="691"/>
    </row>
    <row r="59" spans="2:14" ht="16.5" customHeight="1" x14ac:dyDescent="0.35">
      <c r="B59" s="692"/>
      <c r="C59" s="673" t="s">
        <v>148</v>
      </c>
      <c r="D59" s="673"/>
      <c r="E59" s="673"/>
      <c r="F59" s="673"/>
      <c r="G59" s="673"/>
      <c r="H59" s="673"/>
      <c r="I59" s="674"/>
      <c r="J59" s="108" t="s">
        <v>110</v>
      </c>
      <c r="K59" s="120" t="s">
        <v>111</v>
      </c>
    </row>
    <row r="60" spans="2:14" x14ac:dyDescent="0.35">
      <c r="B60" s="693"/>
      <c r="C60" s="677"/>
      <c r="D60" s="677"/>
      <c r="E60" s="677"/>
      <c r="F60" s="677"/>
      <c r="G60" s="677"/>
      <c r="H60" s="677"/>
      <c r="I60" s="678"/>
      <c r="J60" s="245" t="s">
        <v>112</v>
      </c>
      <c r="K60" s="246" t="s">
        <v>113</v>
      </c>
      <c r="N60" s="115">
        <f>IF(J60="■",1,0)</f>
        <v>0</v>
      </c>
    </row>
    <row r="61" spans="2:14" ht="16.5" customHeight="1" x14ac:dyDescent="0.35">
      <c r="B61" s="692" t="s">
        <v>133</v>
      </c>
      <c r="C61" s="673" t="s">
        <v>149</v>
      </c>
      <c r="D61" s="673"/>
      <c r="E61" s="673"/>
      <c r="F61" s="673"/>
      <c r="G61" s="673"/>
      <c r="H61" s="673"/>
      <c r="I61" s="674"/>
      <c r="J61" s="108" t="s">
        <v>110</v>
      </c>
      <c r="K61" s="120" t="s">
        <v>111</v>
      </c>
    </row>
    <row r="62" spans="2:14" x14ac:dyDescent="0.35">
      <c r="B62" s="693"/>
      <c r="C62" s="677"/>
      <c r="D62" s="677"/>
      <c r="E62" s="677"/>
      <c r="F62" s="677"/>
      <c r="G62" s="677"/>
      <c r="H62" s="677"/>
      <c r="I62" s="678"/>
      <c r="J62" s="245" t="s">
        <v>112</v>
      </c>
      <c r="K62" s="246" t="s">
        <v>113</v>
      </c>
      <c r="N62" s="115">
        <f>IF(J62="■",1,0)</f>
        <v>0</v>
      </c>
    </row>
    <row r="63" spans="2:14" ht="16.5" customHeight="1" x14ac:dyDescent="0.35">
      <c r="B63" s="692" t="s">
        <v>133</v>
      </c>
      <c r="C63" s="673" t="s">
        <v>150</v>
      </c>
      <c r="D63" s="673"/>
      <c r="E63" s="673"/>
      <c r="F63" s="673"/>
      <c r="G63" s="673"/>
      <c r="H63" s="673"/>
      <c r="I63" s="674"/>
      <c r="J63" s="108" t="s">
        <v>110</v>
      </c>
      <c r="K63" s="120" t="s">
        <v>111</v>
      </c>
    </row>
    <row r="64" spans="2:14" x14ac:dyDescent="0.35">
      <c r="B64" s="693"/>
      <c r="C64" s="677"/>
      <c r="D64" s="677"/>
      <c r="E64" s="677"/>
      <c r="F64" s="677"/>
      <c r="G64" s="677"/>
      <c r="H64" s="677"/>
      <c r="I64" s="678"/>
      <c r="J64" s="245" t="s">
        <v>112</v>
      </c>
      <c r="K64" s="246" t="s">
        <v>113</v>
      </c>
      <c r="N64" s="115">
        <f>IF(J64="■",1,0)</f>
        <v>0</v>
      </c>
    </row>
    <row r="65" spans="2:14" ht="16.5" customHeight="1" x14ac:dyDescent="0.35">
      <c r="B65" s="692" t="s">
        <v>133</v>
      </c>
      <c r="C65" s="673" t="s">
        <v>151</v>
      </c>
      <c r="D65" s="673"/>
      <c r="E65" s="673"/>
      <c r="F65" s="673"/>
      <c r="G65" s="673"/>
      <c r="H65" s="673"/>
      <c r="I65" s="674"/>
      <c r="J65" s="108" t="s">
        <v>110</v>
      </c>
      <c r="K65" s="120" t="s">
        <v>111</v>
      </c>
    </row>
    <row r="66" spans="2:14" x14ac:dyDescent="0.35">
      <c r="B66" s="693"/>
      <c r="C66" s="677"/>
      <c r="D66" s="677"/>
      <c r="E66" s="677"/>
      <c r="F66" s="677"/>
      <c r="G66" s="677"/>
      <c r="H66" s="677"/>
      <c r="I66" s="678"/>
      <c r="J66" s="245" t="s">
        <v>112</v>
      </c>
      <c r="K66" s="246" t="s">
        <v>113</v>
      </c>
      <c r="N66" s="115">
        <f>IF(J66="■",1,0)</f>
        <v>0</v>
      </c>
    </row>
    <row r="67" spans="2:14" x14ac:dyDescent="0.35">
      <c r="B67" s="129" t="s">
        <v>33</v>
      </c>
      <c r="C67" s="697" t="s">
        <v>145</v>
      </c>
      <c r="D67" s="697"/>
      <c r="E67" s="697"/>
      <c r="F67" s="697"/>
      <c r="G67" s="697"/>
      <c r="H67" s="697"/>
      <c r="I67" s="697"/>
      <c r="J67" s="697"/>
      <c r="K67" s="697"/>
      <c r="M67" s="115">
        <f>N60*N62*N64*N66*3</f>
        <v>0</v>
      </c>
    </row>
    <row r="69" spans="2:14" x14ac:dyDescent="0.35">
      <c r="B69" t="s">
        <v>122</v>
      </c>
    </row>
    <row r="70" spans="2:14" x14ac:dyDescent="0.35">
      <c r="B70" s="698" t="s">
        <v>152</v>
      </c>
      <c r="C70" s="700" t="s">
        <v>153</v>
      </c>
      <c r="D70" s="700"/>
      <c r="E70" s="700"/>
      <c r="F70" s="700"/>
      <c r="G70" s="700"/>
      <c r="H70" s="700"/>
      <c r="I70" s="700"/>
      <c r="J70" s="700"/>
      <c r="K70" s="701"/>
    </row>
    <row r="71" spans="2:14" x14ac:dyDescent="0.35">
      <c r="B71" s="699"/>
      <c r="C71" s="702"/>
      <c r="D71" s="702"/>
      <c r="E71" s="702"/>
      <c r="F71" s="702"/>
      <c r="G71" s="702"/>
      <c r="H71" s="702"/>
      <c r="I71" s="702"/>
      <c r="J71" s="702"/>
      <c r="K71" s="703"/>
    </row>
    <row r="72" spans="2:14" ht="16.5" customHeight="1" x14ac:dyDescent="0.35">
      <c r="B72" s="692" t="s">
        <v>133</v>
      </c>
      <c r="C72" s="673" t="s">
        <v>154</v>
      </c>
      <c r="D72" s="673"/>
      <c r="E72" s="673"/>
      <c r="F72" s="673"/>
      <c r="G72" s="673"/>
      <c r="H72" s="673"/>
      <c r="I72" s="674"/>
      <c r="J72" s="111" t="s">
        <v>110</v>
      </c>
      <c r="K72" s="111" t="s">
        <v>111</v>
      </c>
    </row>
    <row r="73" spans="2:14" x14ac:dyDescent="0.35">
      <c r="B73" s="693"/>
      <c r="C73" s="677"/>
      <c r="D73" s="677"/>
      <c r="E73" s="677"/>
      <c r="F73" s="677"/>
      <c r="G73" s="677"/>
      <c r="H73" s="677"/>
      <c r="I73" s="678"/>
      <c r="J73" s="245" t="s">
        <v>112</v>
      </c>
      <c r="K73" s="246" t="s">
        <v>113</v>
      </c>
      <c r="N73" s="115">
        <f>IF(J73="■",1,0)</f>
        <v>0</v>
      </c>
    </row>
    <row r="74" spans="2:14" ht="16.5" customHeight="1" x14ac:dyDescent="0.35">
      <c r="B74" s="692" t="s">
        <v>133</v>
      </c>
      <c r="C74" s="673" t="s">
        <v>155</v>
      </c>
      <c r="D74" s="673"/>
      <c r="E74" s="673"/>
      <c r="F74" s="673"/>
      <c r="G74" s="673"/>
      <c r="H74" s="673"/>
      <c r="I74" s="674"/>
      <c r="J74" s="120" t="s">
        <v>110</v>
      </c>
      <c r="K74" s="120" t="s">
        <v>111</v>
      </c>
    </row>
    <row r="75" spans="2:14" x14ac:dyDescent="0.35">
      <c r="B75" s="693"/>
      <c r="C75" s="677"/>
      <c r="D75" s="677"/>
      <c r="E75" s="677"/>
      <c r="F75" s="677"/>
      <c r="G75" s="677"/>
      <c r="H75" s="677"/>
      <c r="I75" s="678"/>
      <c r="J75" s="245" t="s">
        <v>112</v>
      </c>
      <c r="K75" s="246" t="s">
        <v>113</v>
      </c>
      <c r="N75" s="115">
        <f>IF(J75="■",1,0)</f>
        <v>0</v>
      </c>
    </row>
    <row r="76" spans="2:14" x14ac:dyDescent="0.35">
      <c r="B76" t="s">
        <v>123</v>
      </c>
      <c r="M76" s="115">
        <f>N73*N75*4</f>
        <v>0</v>
      </c>
    </row>
    <row r="78" spans="2:14" x14ac:dyDescent="0.35">
      <c r="B78" t="s">
        <v>124</v>
      </c>
    </row>
    <row r="79" spans="2:14" x14ac:dyDescent="0.35">
      <c r="B79" s="130" t="s">
        <v>156</v>
      </c>
      <c r="C79" s="365" t="s">
        <v>157</v>
      </c>
      <c r="D79" s="365"/>
      <c r="E79" s="365"/>
      <c r="F79" s="365"/>
      <c r="G79" s="365"/>
      <c r="H79" s="365"/>
      <c r="I79" s="365"/>
      <c r="J79" s="365"/>
      <c r="K79" s="695"/>
    </row>
    <row r="80" spans="2:14" x14ac:dyDescent="0.35">
      <c r="B80" s="124"/>
      <c r="C80" s="336"/>
      <c r="D80" s="336"/>
      <c r="E80" s="336"/>
      <c r="F80" s="336"/>
      <c r="G80" s="336"/>
      <c r="H80" s="336"/>
      <c r="I80" s="336"/>
      <c r="J80" s="336"/>
      <c r="K80" s="696"/>
    </row>
    <row r="81" spans="2:14" ht="16.5" customHeight="1" x14ac:dyDescent="0.35">
      <c r="B81" s="692" t="s">
        <v>133</v>
      </c>
      <c r="C81" s="673" t="s">
        <v>158</v>
      </c>
      <c r="D81" s="673"/>
      <c r="E81" s="673"/>
      <c r="F81" s="673"/>
      <c r="G81" s="673"/>
      <c r="H81" s="673"/>
      <c r="I81" s="674"/>
      <c r="J81" s="111" t="s">
        <v>110</v>
      </c>
      <c r="K81" s="111" t="s">
        <v>111</v>
      </c>
    </row>
    <row r="82" spans="2:14" x14ac:dyDescent="0.35">
      <c r="B82" s="693"/>
      <c r="C82" s="677"/>
      <c r="D82" s="677"/>
      <c r="E82" s="677"/>
      <c r="F82" s="677"/>
      <c r="G82" s="677"/>
      <c r="H82" s="677"/>
      <c r="I82" s="678"/>
      <c r="J82" s="245" t="s">
        <v>112</v>
      </c>
      <c r="K82" s="246" t="s">
        <v>113</v>
      </c>
      <c r="N82" s="115">
        <f>IF(J82="■",1,0)</f>
        <v>0</v>
      </c>
    </row>
    <row r="83" spans="2:14" x14ac:dyDescent="0.35">
      <c r="B83" s="26" t="s">
        <v>33</v>
      </c>
      <c r="C83" s="697" t="s">
        <v>159</v>
      </c>
      <c r="D83" s="697"/>
      <c r="E83" s="697"/>
      <c r="F83" s="697"/>
      <c r="G83" s="697"/>
      <c r="H83" s="697"/>
      <c r="I83" s="697"/>
      <c r="J83" s="697"/>
      <c r="K83" s="697"/>
      <c r="M83" s="115">
        <f>N82*5</f>
        <v>0</v>
      </c>
    </row>
    <row r="84" spans="2:14" x14ac:dyDescent="0.35">
      <c r="M84" s="115">
        <f>SUM(M20:M83)</f>
        <v>0</v>
      </c>
    </row>
  </sheetData>
  <sheetProtection algorithmName="SHA-512" hashValue="XAFskHvsPfhaaHwjavFwvAAYIU3SdX7GJJmMFpzMp37gPYxjquuhbrv1qal2z+gMljbmFJBOuiLKp5pV2yrVww==" saltValue="HpP+Cv3rfmtzecpiXxXZ4Q==" spinCount="100000" sheet="1" selectLockedCells="1"/>
  <mergeCells count="42">
    <mergeCell ref="C79:K80"/>
    <mergeCell ref="B81:B82"/>
    <mergeCell ref="C81:I82"/>
    <mergeCell ref="C83:K83"/>
    <mergeCell ref="C67:K67"/>
    <mergeCell ref="B70:B71"/>
    <mergeCell ref="C70:K71"/>
    <mergeCell ref="B72:B73"/>
    <mergeCell ref="C72:I73"/>
    <mergeCell ref="B74:B75"/>
    <mergeCell ref="C74:I75"/>
    <mergeCell ref="B61:B62"/>
    <mergeCell ref="C61:I62"/>
    <mergeCell ref="B63:B64"/>
    <mergeCell ref="C63:I64"/>
    <mergeCell ref="B65:B66"/>
    <mergeCell ref="C65:I66"/>
    <mergeCell ref="B59:B60"/>
    <mergeCell ref="C59:I60"/>
    <mergeCell ref="C32:I34"/>
    <mergeCell ref="C35:I37"/>
    <mergeCell ref="C39:K39"/>
    <mergeCell ref="C40:K41"/>
    <mergeCell ref="C44:K45"/>
    <mergeCell ref="C46:I47"/>
    <mergeCell ref="C48:I49"/>
    <mergeCell ref="C50:I51"/>
    <mergeCell ref="C52:I53"/>
    <mergeCell ref="C54:K54"/>
    <mergeCell ref="C57:K58"/>
    <mergeCell ref="C29:I31"/>
    <mergeCell ref="B2:J2"/>
    <mergeCell ref="B3:J3"/>
    <mergeCell ref="G6:K6"/>
    <mergeCell ref="G7:K7"/>
    <mergeCell ref="G8:K8"/>
    <mergeCell ref="B11:K12"/>
    <mergeCell ref="C13:K15"/>
    <mergeCell ref="C19:I20"/>
    <mergeCell ref="C21:K22"/>
    <mergeCell ref="C24:K25"/>
    <mergeCell ref="C26:I28"/>
  </mergeCells>
  <phoneticPr fontId="12"/>
  <conditionalFormatting sqref="J20:K20 J27:K27 J30:K30 J33:K33 J36:K36 J47:K47 J49:K49 J51:K51 J53:K53 J60:K60 J62:K62 J64:K64 J66:K66 J73:K73 J75:K75 J82:K82">
    <cfRule type="cellIs" dxfId="0" priority="1" operator="equal">
      <formula>"□"</formula>
    </cfRule>
  </conditionalFormatting>
  <pageMargins left="0.46" right="0.44" top="0.64" bottom="0.5699999999999999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EDDEFBFB-0646-4FBB-B3BA-AE52DAF6A381}">
          <x14:formula1>
            <xm:f>list!$Z$2:$Z$3</xm:f>
          </x14:formula1>
          <xm:sqref>J20:K20 J82:K82 J75:K75 J73:K73 J66:K66 J64:K64 J62:K62 J60:K60 J53:K53 J51:K51 J49:K49 J47:K47 J36:K36 J33 J30:K30 J27:K27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69873-3912-4659-89EA-8E0D40DEE18D}">
  <dimension ref="A1:AD531"/>
  <sheetViews>
    <sheetView workbookViewId="0">
      <selection activeCell="A10" sqref="A10"/>
    </sheetView>
  </sheetViews>
  <sheetFormatPr defaultColWidth="19.85546875" defaultRowHeight="15.75" x14ac:dyDescent="0.35"/>
  <cols>
    <col min="1" max="2" width="19.85546875" style="25"/>
    <col min="3" max="3" width="33.7109375" style="25" customWidth="1"/>
    <col min="4" max="14" width="19.85546875" style="25"/>
    <col min="15" max="15" width="3.85546875" style="25" customWidth="1"/>
    <col min="16" max="16" width="19.85546875" style="25"/>
    <col min="17" max="17" width="4.140625" style="25" customWidth="1"/>
    <col min="18" max="18" width="3.85546875" style="25" customWidth="1"/>
    <col min="19" max="19" width="19.85546875" style="25"/>
    <col min="20" max="20" width="3.85546875" style="25" customWidth="1"/>
    <col min="21" max="21" width="19.85546875" style="25"/>
    <col min="22" max="22" width="3.85546875" style="25" customWidth="1"/>
    <col min="23" max="23" width="19.85546875" style="25"/>
    <col min="24" max="24" width="4.28515625" style="25" customWidth="1"/>
    <col min="25" max="26" width="19.85546875" style="25"/>
    <col min="27" max="28" width="9.42578125" style="25" customWidth="1"/>
    <col min="29" max="29" width="5.5703125" style="25" customWidth="1"/>
    <col min="30" max="30" width="9.42578125" style="25" customWidth="1"/>
    <col min="31" max="16384" width="19.85546875" style="25"/>
  </cols>
  <sheetData>
    <row r="1" spans="1:30" x14ac:dyDescent="0.35">
      <c r="A1" s="182" t="s">
        <v>674</v>
      </c>
      <c r="B1" s="182" t="s">
        <v>17</v>
      </c>
      <c r="C1" s="182" t="s">
        <v>0</v>
      </c>
      <c r="D1" s="182" t="s">
        <v>26</v>
      </c>
      <c r="E1" s="182" t="s">
        <v>51</v>
      </c>
      <c r="F1" s="182" t="s">
        <v>666</v>
      </c>
      <c r="G1" s="182" t="s">
        <v>724</v>
      </c>
      <c r="H1" s="182" t="s">
        <v>680</v>
      </c>
      <c r="K1" s="25" t="s">
        <v>815</v>
      </c>
      <c r="M1" s="182" t="s">
        <v>762</v>
      </c>
      <c r="N1" s="182" t="s">
        <v>75</v>
      </c>
      <c r="P1" s="25" t="s">
        <v>729</v>
      </c>
      <c r="S1" s="25" t="s">
        <v>677</v>
      </c>
      <c r="U1" s="25" t="s">
        <v>678</v>
      </c>
      <c r="W1" s="25" t="s">
        <v>679</v>
      </c>
      <c r="Y1" s="182" t="s">
        <v>100</v>
      </c>
      <c r="Z1" s="182" t="s">
        <v>126</v>
      </c>
      <c r="AA1" s="25" t="s">
        <v>176</v>
      </c>
      <c r="AD1" s="25" t="s">
        <v>176</v>
      </c>
    </row>
    <row r="2" spans="1:30" x14ac:dyDescent="0.35">
      <c r="A2" s="25" t="s">
        <v>675</v>
      </c>
      <c r="B2" s="25" t="s">
        <v>34</v>
      </c>
      <c r="C2" s="25" t="s">
        <v>35</v>
      </c>
      <c r="D2" s="25" t="s">
        <v>34</v>
      </c>
      <c r="E2" s="25" t="s">
        <v>52</v>
      </c>
      <c r="G2" s="25" t="s">
        <v>52</v>
      </c>
      <c r="H2" s="178" t="s">
        <v>681</v>
      </c>
      <c r="I2" s="178" t="s">
        <v>681</v>
      </c>
      <c r="J2" s="178" t="s">
        <v>682</v>
      </c>
      <c r="K2" s="25" t="s">
        <v>830</v>
      </c>
      <c r="M2" s="25">
        <v>6000000</v>
      </c>
      <c r="N2" s="25" t="s">
        <v>52</v>
      </c>
      <c r="P2" s="25" t="s">
        <v>738</v>
      </c>
      <c r="U2" s="25" t="s">
        <v>738</v>
      </c>
      <c r="Y2" s="25" t="s">
        <v>101</v>
      </c>
      <c r="Z2" s="25" t="s">
        <v>113</v>
      </c>
      <c r="AA2" s="25">
        <v>410100</v>
      </c>
      <c r="AB2" s="25" t="s">
        <v>835</v>
      </c>
      <c r="AC2" s="25">
        <v>1</v>
      </c>
      <c r="AD2" s="155" t="s">
        <v>884</v>
      </c>
    </row>
    <row r="3" spans="1:30" x14ac:dyDescent="0.35">
      <c r="B3" s="25" t="s">
        <v>18</v>
      </c>
      <c r="C3" s="25" t="str">
        <f>"■税抜きで"&amp;A10</f>
        <v>■税抜きで応募申請する</v>
      </c>
      <c r="D3" s="25" t="s">
        <v>673</v>
      </c>
      <c r="E3" s="25" t="str">
        <f>A2&amp;A5</f>
        <v>令和4年度二酸化炭素排出抑制対策事業費等補助金（ナッジ手法の社会実装促進事業）応募申請書</v>
      </c>
      <c r="F3" s="25" t="s">
        <v>659</v>
      </c>
      <c r="G3" s="25" t="s">
        <v>725</v>
      </c>
      <c r="H3" s="176" t="s">
        <v>683</v>
      </c>
      <c r="I3" s="178" t="s">
        <v>13</v>
      </c>
      <c r="J3" s="178" t="s">
        <v>684</v>
      </c>
      <c r="K3" s="25" t="s">
        <v>809</v>
      </c>
      <c r="N3" s="25">
        <v>1</v>
      </c>
      <c r="P3" s="25" t="s">
        <v>735</v>
      </c>
      <c r="U3" s="25" t="s">
        <v>735</v>
      </c>
      <c r="Y3" s="25" t="s">
        <v>102</v>
      </c>
      <c r="Z3" s="25" t="s">
        <v>125</v>
      </c>
      <c r="AA3" s="25">
        <v>410200</v>
      </c>
      <c r="AC3" s="25">
        <v>2</v>
      </c>
      <c r="AD3" s="155" t="s">
        <v>885</v>
      </c>
    </row>
    <row r="4" spans="1:30" x14ac:dyDescent="0.35">
      <c r="A4" s="182" t="s">
        <v>676</v>
      </c>
      <c r="B4" s="25" t="s">
        <v>667</v>
      </c>
      <c r="C4" s="25" t="str">
        <f>"■税込で"&amp;A10&amp;"（地方公共団体等）"</f>
        <v>■税込で応募申請する（地方公共団体等）</v>
      </c>
      <c r="D4" s="25" t="s">
        <v>673</v>
      </c>
      <c r="E4" s="25" t="str">
        <f>A2&amp;A6</f>
        <v>令和4年度二酸化炭素排出抑制対策事業費等補助金（ナッジ手法の社会実装促進事業）交付申請書</v>
      </c>
      <c r="F4" s="25" t="s">
        <v>660</v>
      </c>
      <c r="G4" s="25" t="s">
        <v>726</v>
      </c>
      <c r="H4" s="176"/>
      <c r="I4" s="178" t="s">
        <v>14</v>
      </c>
      <c r="J4" s="178" t="s">
        <v>685</v>
      </c>
      <c r="K4" s="25" t="s">
        <v>810</v>
      </c>
      <c r="N4" s="32">
        <v>0.5</v>
      </c>
      <c r="P4" s="25" t="s">
        <v>739</v>
      </c>
      <c r="U4" s="25" t="s">
        <v>739</v>
      </c>
      <c r="AA4" s="25">
        <v>410300</v>
      </c>
      <c r="AC4" s="25">
        <v>3</v>
      </c>
      <c r="AD4" s="155" t="s">
        <v>836</v>
      </c>
    </row>
    <row r="5" spans="1:30" x14ac:dyDescent="0.35">
      <c r="A5" s="25" t="s">
        <v>771</v>
      </c>
      <c r="B5" s="25" t="s">
        <v>668</v>
      </c>
      <c r="C5" s="25" t="str">
        <f>"■税込で"&amp;A10&amp;"（消費税法第９条該当）"</f>
        <v>■税込で応募申請する（消費税法第９条該当）</v>
      </c>
      <c r="D5" s="25" t="s">
        <v>673</v>
      </c>
      <c r="F5" s="25" t="s">
        <v>661</v>
      </c>
      <c r="H5" s="176"/>
      <c r="I5" s="178" t="s">
        <v>7</v>
      </c>
      <c r="J5" s="178" t="s">
        <v>686</v>
      </c>
      <c r="K5" s="25" t="s">
        <v>811</v>
      </c>
      <c r="N5" s="32">
        <v>0.66666666666666663</v>
      </c>
      <c r="P5" s="25" t="str">
        <f>list!Q5&amp;IF(様式第１!B8=list!A5,list!S5,IF(様式第１!B8=list!A6,list!U5,IF(様式第１!B8=list!A7,list!W5,"")))</f>
        <v>(4) 補助対象経費支出予定額</v>
      </c>
      <c r="Q5" s="25" t="s">
        <v>780</v>
      </c>
      <c r="S5" s="25" t="s">
        <v>778</v>
      </c>
      <c r="U5" s="25" t="s">
        <v>778</v>
      </c>
      <c r="W5" s="25" t="s">
        <v>779</v>
      </c>
      <c r="AA5" s="25">
        <v>410400</v>
      </c>
      <c r="AC5" s="25">
        <v>4</v>
      </c>
      <c r="AD5" s="155" t="s">
        <v>837</v>
      </c>
    </row>
    <row r="6" spans="1:30" x14ac:dyDescent="0.35">
      <c r="A6" s="25" t="s">
        <v>772</v>
      </c>
      <c r="B6" s="25" t="s">
        <v>669</v>
      </c>
      <c r="C6" s="25" t="str">
        <f>"■税込で"&amp;A10&amp;"（消費税法第３７条該当）"</f>
        <v>■税込で応募申請する（消費税法第３７条該当）</v>
      </c>
      <c r="F6" s="25" t="s">
        <v>662</v>
      </c>
      <c r="H6" s="176"/>
      <c r="I6" s="178" t="s">
        <v>687</v>
      </c>
      <c r="J6" s="178" t="s">
        <v>687</v>
      </c>
      <c r="K6" s="25" t="s">
        <v>812</v>
      </c>
      <c r="P6" s="25" t="str">
        <f>IF(様式第１!$B$8=list!$A$5,list!S6,IF(様式第１!$B$8=list!$A$6,list!U6,IF(様式第１!$B$8=list!$A$7,list!W6,"")))</f>
        <v>(5) 交付率</v>
      </c>
      <c r="Q6" s="25" t="str">
        <f>IF(様式第１!$B$8=list!$A$5,list!T6,IF(様式第１!$B$8=list!$A$6,list!V6,IF(様式第１!$B$8=list!$A$7,list!X6,"")))</f>
        <v>※交付率：1</v>
      </c>
      <c r="S6" s="25" t="s">
        <v>737</v>
      </c>
      <c r="T6" s="32" t="str">
        <f>"※交付率："&amp;別紙２!L5</f>
        <v>※交付率：1</v>
      </c>
      <c r="U6" s="25" t="s">
        <v>781</v>
      </c>
      <c r="V6" s="25" t="s">
        <v>782</v>
      </c>
      <c r="W6" s="25" t="s">
        <v>781</v>
      </c>
      <c r="X6" s="25" t="s">
        <v>785</v>
      </c>
      <c r="AA6" s="25">
        <v>410500</v>
      </c>
      <c r="AC6" s="25">
        <v>5</v>
      </c>
      <c r="AD6" s="155" t="s">
        <v>838</v>
      </c>
    </row>
    <row r="7" spans="1:30" x14ac:dyDescent="0.35">
      <c r="A7" s="25" t="s">
        <v>773</v>
      </c>
      <c r="B7" s="25" t="s">
        <v>670</v>
      </c>
      <c r="C7" s="25" t="str">
        <f>"■税込で"&amp;A10&amp;"（消費税法第６０条該当）"</f>
        <v>■税込で応募申請する（消費税法第６０条該当）</v>
      </c>
      <c r="F7" s="25" t="s">
        <v>663</v>
      </c>
      <c r="H7" s="176"/>
      <c r="I7" s="178" t="s">
        <v>12</v>
      </c>
      <c r="J7" s="178" t="s">
        <v>688</v>
      </c>
      <c r="K7" s="25" t="s">
        <v>813</v>
      </c>
      <c r="N7" s="25">
        <f>IF(AJ18+AK18&gt;0,"",IF(E9=AG6,1/2,IF(AJ16=1,1,IF((AJ17+AK17)=2,1/2,IF((AJ17-AK16)=0,1,1/2)))))</f>
        <v>0.5</v>
      </c>
      <c r="P7" s="25" t="s">
        <v>740</v>
      </c>
      <c r="Q7" s="25" t="str">
        <f>IF(様式第１!$B$8=list!$A$5,list!T7,IF(様式第１!$B$8=list!$A$6,list!V7,IF(様式第１!$B$8=list!$A$7,list!X7,"")))</f>
        <v>※上限6,000,000円</v>
      </c>
      <c r="R7" s="25" t="str">
        <f>IF(様式第１!$B$8=list!$A$5,"",IF(様式第１!$B$8=list!$A$6,list!T7,IF(様式第１!$B$8=list!$A$7,list!T7,"")))</f>
        <v/>
      </c>
      <c r="T7" s="25" t="str">
        <f>"※上限"&amp;FIXED(list!M2,0)&amp;"円"</f>
        <v>※上限6,000,000円</v>
      </c>
      <c r="U7" s="25" t="s">
        <v>740</v>
      </c>
      <c r="V7" s="25" t="s">
        <v>783</v>
      </c>
      <c r="X7" s="25" t="s">
        <v>783</v>
      </c>
      <c r="AA7" s="25">
        <v>410600</v>
      </c>
      <c r="AC7" s="25">
        <v>6</v>
      </c>
      <c r="AD7" s="155" t="s">
        <v>839</v>
      </c>
    </row>
    <row r="8" spans="1:30" x14ac:dyDescent="0.35">
      <c r="B8" s="25" t="s">
        <v>671</v>
      </c>
      <c r="C8" s="25" t="str">
        <f>"■税込で"&amp;A10&amp;"（その他）"</f>
        <v>■税込で応募申請する（その他）</v>
      </c>
      <c r="H8" s="176"/>
      <c r="I8" s="178" t="s">
        <v>8</v>
      </c>
      <c r="J8" s="178" t="s">
        <v>689</v>
      </c>
      <c r="K8" s="25" t="s">
        <v>814</v>
      </c>
      <c r="P8" s="25" t="str">
        <f>IF(様式第１!$B$8=list!$A$5,list!S8,IF(様式第１!$B$8=list!$A$6,list!U8,IF(様式第１!$B$8=list!$A$7,list!W8,"")))</f>
        <v>(7) 交付要望額</v>
      </c>
      <c r="Q8" s="25">
        <f>IF(様式第１!$B$8=list!$A$5,list!T8,IF(様式第１!$B$8=list!$A$6,list!V8,IF(様式第１!$B$8=list!$A$7,list!X8,"")))</f>
        <v>0</v>
      </c>
      <c r="S8" s="25" t="s">
        <v>736</v>
      </c>
      <c r="U8" s="25" t="s">
        <v>736</v>
      </c>
      <c r="W8" s="25" t="s">
        <v>774</v>
      </c>
      <c r="X8" s="25" t="s">
        <v>784</v>
      </c>
      <c r="AA8" s="25">
        <v>410203</v>
      </c>
      <c r="AC8" s="25">
        <v>7</v>
      </c>
      <c r="AD8" s="155" t="s">
        <v>840</v>
      </c>
    </row>
    <row r="9" spans="1:30" x14ac:dyDescent="0.35">
      <c r="B9" s="25" t="s">
        <v>102</v>
      </c>
      <c r="H9" s="176"/>
      <c r="I9" s="178" t="s">
        <v>10</v>
      </c>
      <c r="J9" s="178" t="s">
        <v>690</v>
      </c>
      <c r="P9" s="25" t="str">
        <f>IF(様式第１!$B$8=list!$A$5,list!S9,IF(様式第１!$B$8=list!$A$6,list!U9,IF(様式第１!$B$8=list!$A$7,list!W9,"")))</f>
        <v>備考</v>
      </c>
      <c r="Q9" s="25" t="str">
        <f>IF(様式第１!$B$8=list!$A$5,list!T9,IF(様式第１!$B$8=list!$A$6,list!V9,IF(様式第１!$B$8=list!$A$7,list!X9,"")))</f>
        <v>　</v>
      </c>
      <c r="S9" s="25" t="s">
        <v>777</v>
      </c>
      <c r="T9" s="25" t="s">
        <v>133</v>
      </c>
      <c r="U9" s="25" t="s">
        <v>777</v>
      </c>
      <c r="V9" s="25" t="s">
        <v>133</v>
      </c>
      <c r="W9" s="25" t="s">
        <v>775</v>
      </c>
      <c r="X9" s="25" t="s">
        <v>776</v>
      </c>
      <c r="AA9" s="25">
        <v>410204</v>
      </c>
      <c r="AC9" s="25">
        <v>8</v>
      </c>
      <c r="AD9" s="155" t="s">
        <v>841</v>
      </c>
    </row>
    <row r="10" spans="1:30" x14ac:dyDescent="0.35">
      <c r="A10" s="178" t="str">
        <f>IF(様式第１!B8=A5,A11,IF(様式第１!B8=A6,A12,IF(様式第１!B8=A7,A13,"")))</f>
        <v>応募申請する</v>
      </c>
      <c r="B10" s="25" t="s">
        <v>102</v>
      </c>
      <c r="H10" s="176"/>
      <c r="I10" s="178" t="s">
        <v>11</v>
      </c>
      <c r="J10" s="178" t="s">
        <v>691</v>
      </c>
      <c r="N10" s="37"/>
      <c r="P10" s="25">
        <f>IF(様式第１!$B$8=list!$A$5,list!S10,IF(様式第１!$B$8=list!$A$6,list!U10,IF(様式第１!$B$8=list!$A$7,list!W10,"")))</f>
        <v>0</v>
      </c>
      <c r="Q10" s="25">
        <f>IF(様式第１!$B$8=list!$A$5,list!T10,IF(様式第１!$B$8=list!$A$6,list!V10,IF(様式第１!$B$8=list!$A$7,list!X10,"")))</f>
        <v>0</v>
      </c>
      <c r="W10" s="25" t="s">
        <v>763</v>
      </c>
      <c r="X10" s="25" t="s">
        <v>767</v>
      </c>
      <c r="Y10" s="205" t="s">
        <v>786</v>
      </c>
      <c r="AA10" s="25">
        <v>410102</v>
      </c>
      <c r="AC10" s="25">
        <v>9</v>
      </c>
      <c r="AD10" s="155" t="s">
        <v>842</v>
      </c>
    </row>
    <row r="11" spans="1:30" x14ac:dyDescent="0.35">
      <c r="A11" s="25" t="s">
        <v>769</v>
      </c>
      <c r="H11" s="176"/>
      <c r="I11" s="178" t="s">
        <v>806</v>
      </c>
      <c r="J11" s="178" t="s">
        <v>807</v>
      </c>
      <c r="N11" s="37"/>
      <c r="P11" s="25">
        <f>IF(様式第１!$B$8=list!$A$5,list!S11,IF(様式第１!$B$8=list!$A$6,list!U11,IF(様式第１!$B$8=list!$A$7,list!W11,"")))</f>
        <v>0</v>
      </c>
      <c r="Q11" s="25">
        <f>IF(様式第１!$B$8=list!$A$5,list!T11,IF(様式第１!$B$8=list!$A$6,list!V11,IF(様式第１!$B$8=list!$A$7,list!X11,"")))</f>
        <v>0</v>
      </c>
      <c r="W11" s="25" t="s">
        <v>764</v>
      </c>
      <c r="X11" s="25" t="s">
        <v>133</v>
      </c>
      <c r="AA11" s="25">
        <v>410103</v>
      </c>
      <c r="AC11" s="25">
        <v>10</v>
      </c>
      <c r="AD11" s="155" t="s">
        <v>843</v>
      </c>
    </row>
    <row r="12" spans="1:30" x14ac:dyDescent="0.35">
      <c r="A12" s="25" t="s">
        <v>770</v>
      </c>
      <c r="H12" s="176"/>
      <c r="I12" s="178" t="s">
        <v>692</v>
      </c>
      <c r="J12" s="178" t="s">
        <v>693</v>
      </c>
      <c r="N12" s="37"/>
      <c r="P12" s="25">
        <f>IF(様式第１!$B$8=list!$A$5,list!S12,IF(様式第１!$B$8=list!$A$6,list!U12,IF(様式第１!$B$8=list!$A$7,list!W12,"")))</f>
        <v>0</v>
      </c>
      <c r="Q12" s="25">
        <f>IF(様式第１!$B$8=list!$A$5,list!T12,IF(様式第１!$B$8=list!$A$6,list!V12,IF(様式第１!$B$8=list!$A$7,list!X12,"")))</f>
        <v>0</v>
      </c>
      <c r="W12" s="25" t="s">
        <v>765</v>
      </c>
      <c r="X12" s="25" t="s">
        <v>766</v>
      </c>
      <c r="AA12" s="25">
        <v>410104</v>
      </c>
      <c r="AC12" s="25">
        <v>11</v>
      </c>
      <c r="AD12" s="155" t="s">
        <v>844</v>
      </c>
    </row>
    <row r="13" spans="1:30" x14ac:dyDescent="0.35">
      <c r="A13" s="25" t="s">
        <v>768</v>
      </c>
      <c r="H13" s="176"/>
      <c r="I13" s="178" t="s">
        <v>9</v>
      </c>
      <c r="J13" s="178" t="s">
        <v>694</v>
      </c>
      <c r="N13" s="37"/>
      <c r="P13" s="25">
        <f>IF(様式第１!$B$8=list!$A$5,list!S13,IF(様式第１!$B$8=list!$A$6,list!U13,IF(様式第１!$B$8=list!$A$7,list!W13,"")))</f>
        <v>0</v>
      </c>
      <c r="W13" s="25" t="s">
        <v>777</v>
      </c>
      <c r="AA13" s="25">
        <v>410203</v>
      </c>
      <c r="AC13" s="25">
        <v>12</v>
      </c>
      <c r="AD13" s="155" t="s">
        <v>845</v>
      </c>
    </row>
    <row r="14" spans="1:30" x14ac:dyDescent="0.35">
      <c r="H14" s="176"/>
      <c r="I14" s="178" t="s">
        <v>695</v>
      </c>
      <c r="J14" s="178" t="s">
        <v>696</v>
      </c>
      <c r="AA14" s="25">
        <v>410204</v>
      </c>
      <c r="AC14" s="25">
        <v>13</v>
      </c>
      <c r="AD14" s="155" t="s">
        <v>846</v>
      </c>
    </row>
    <row r="15" spans="1:30" x14ac:dyDescent="0.35">
      <c r="H15" s="177"/>
      <c r="I15" s="178"/>
      <c r="J15" s="178"/>
      <c r="AA15" s="25">
        <v>410304</v>
      </c>
      <c r="AC15" s="25">
        <v>14</v>
      </c>
      <c r="AD15" s="155" t="s">
        <v>847</v>
      </c>
    </row>
    <row r="16" spans="1:30" x14ac:dyDescent="0.35">
      <c r="AC16" s="25">
        <v>15</v>
      </c>
      <c r="AD16" s="155" t="s">
        <v>848</v>
      </c>
    </row>
    <row r="17" spans="5:30" x14ac:dyDescent="0.35">
      <c r="E17" s="25" t="s">
        <v>47</v>
      </c>
      <c r="F17" s="25" t="s">
        <v>50</v>
      </c>
      <c r="G17" s="25" t="s">
        <v>49</v>
      </c>
      <c r="K17" s="25" t="s">
        <v>828</v>
      </c>
      <c r="AA17" s="25">
        <v>31016</v>
      </c>
      <c r="AC17" s="25">
        <v>16</v>
      </c>
      <c r="AD17" s="155" t="s">
        <v>849</v>
      </c>
    </row>
    <row r="18" spans="5:30" x14ac:dyDescent="0.35">
      <c r="F18" s="25">
        <v>1</v>
      </c>
      <c r="G18" s="25">
        <v>1</v>
      </c>
      <c r="K18" s="25" t="s">
        <v>832</v>
      </c>
      <c r="AA18" s="25">
        <v>31017</v>
      </c>
      <c r="AC18" s="25">
        <v>17</v>
      </c>
      <c r="AD18" s="155" t="s">
        <v>850</v>
      </c>
    </row>
    <row r="19" spans="5:30" x14ac:dyDescent="0.35">
      <c r="F19" s="25">
        <v>2</v>
      </c>
      <c r="G19" s="25">
        <v>2</v>
      </c>
      <c r="K19" s="25" t="s">
        <v>810</v>
      </c>
      <c r="AA19" s="25">
        <v>31018</v>
      </c>
      <c r="AC19" s="25">
        <v>18</v>
      </c>
      <c r="AD19" s="155" t="s">
        <v>851</v>
      </c>
    </row>
    <row r="20" spans="5:30" x14ac:dyDescent="0.35">
      <c r="F20" s="25">
        <v>3</v>
      </c>
      <c r="G20" s="25">
        <v>3</v>
      </c>
      <c r="K20" s="25" t="s">
        <v>833</v>
      </c>
      <c r="AA20" s="25">
        <v>31019</v>
      </c>
      <c r="AC20" s="25">
        <v>19</v>
      </c>
      <c r="AD20" s="155" t="s">
        <v>852</v>
      </c>
    </row>
    <row r="21" spans="5:30" x14ac:dyDescent="0.35">
      <c r="F21" s="25">
        <v>4</v>
      </c>
      <c r="G21" s="25">
        <v>4</v>
      </c>
      <c r="K21" s="25" t="s">
        <v>834</v>
      </c>
      <c r="AA21" s="25">
        <v>31020</v>
      </c>
      <c r="AC21" s="25">
        <v>20</v>
      </c>
      <c r="AD21" s="155" t="s">
        <v>853</v>
      </c>
    </row>
    <row r="22" spans="5:30" x14ac:dyDescent="0.35">
      <c r="F22" s="25">
        <v>5</v>
      </c>
      <c r="G22" s="25">
        <v>5</v>
      </c>
      <c r="AA22" s="25">
        <v>31021</v>
      </c>
      <c r="AC22" s="25">
        <v>21</v>
      </c>
      <c r="AD22" s="155" t="s">
        <v>854</v>
      </c>
    </row>
    <row r="23" spans="5:30" x14ac:dyDescent="0.35">
      <c r="F23" s="25">
        <v>6</v>
      </c>
      <c r="G23" s="25">
        <v>6</v>
      </c>
      <c r="AA23" s="25">
        <v>31022</v>
      </c>
      <c r="AC23" s="25">
        <v>22</v>
      </c>
      <c r="AD23" s="155" t="s">
        <v>855</v>
      </c>
    </row>
    <row r="24" spans="5:30" x14ac:dyDescent="0.35">
      <c r="F24" s="25">
        <v>7</v>
      </c>
      <c r="G24" s="25">
        <v>7</v>
      </c>
      <c r="AA24" s="25">
        <v>31023</v>
      </c>
      <c r="AC24" s="25">
        <v>23</v>
      </c>
      <c r="AD24" s="155" t="s">
        <v>856</v>
      </c>
    </row>
    <row r="25" spans="5:30" x14ac:dyDescent="0.35">
      <c r="F25" s="25">
        <v>8</v>
      </c>
      <c r="G25" s="25">
        <v>8</v>
      </c>
      <c r="AA25" s="25">
        <v>31024</v>
      </c>
      <c r="AC25" s="25">
        <v>24</v>
      </c>
      <c r="AD25" s="155" t="s">
        <v>857</v>
      </c>
    </row>
    <row r="26" spans="5:30" x14ac:dyDescent="0.35">
      <c r="F26" s="25">
        <v>9</v>
      </c>
      <c r="G26" s="25">
        <v>9</v>
      </c>
      <c r="AA26" s="25">
        <v>31025</v>
      </c>
      <c r="AC26" s="25">
        <v>25</v>
      </c>
      <c r="AD26" s="155" t="s">
        <v>858</v>
      </c>
    </row>
    <row r="27" spans="5:30" x14ac:dyDescent="0.35">
      <c r="F27" s="25">
        <v>10</v>
      </c>
      <c r="G27" s="25">
        <v>10</v>
      </c>
      <c r="AA27" s="25">
        <v>31026</v>
      </c>
      <c r="AC27" s="25">
        <v>26</v>
      </c>
      <c r="AD27" s="155" t="s">
        <v>859</v>
      </c>
    </row>
    <row r="28" spans="5:30" x14ac:dyDescent="0.35">
      <c r="F28" s="25">
        <v>11</v>
      </c>
      <c r="G28" s="25">
        <v>11</v>
      </c>
      <c r="AA28" s="25">
        <v>31027</v>
      </c>
      <c r="AC28" s="25">
        <v>27</v>
      </c>
      <c r="AD28" s="155" t="s">
        <v>860</v>
      </c>
    </row>
    <row r="29" spans="5:30" x14ac:dyDescent="0.35">
      <c r="F29" s="25">
        <v>12</v>
      </c>
      <c r="G29" s="25">
        <v>12</v>
      </c>
      <c r="AA29" s="25">
        <v>31028</v>
      </c>
      <c r="AC29" s="25">
        <v>28</v>
      </c>
      <c r="AD29" s="155" t="s">
        <v>861</v>
      </c>
    </row>
    <row r="30" spans="5:30" x14ac:dyDescent="0.35">
      <c r="G30" s="25">
        <v>13</v>
      </c>
      <c r="AA30" s="25">
        <v>31029</v>
      </c>
      <c r="AC30" s="25">
        <v>29</v>
      </c>
      <c r="AD30" s="155" t="s">
        <v>862</v>
      </c>
    </row>
    <row r="31" spans="5:30" x14ac:dyDescent="0.35">
      <c r="G31" s="25">
        <v>14</v>
      </c>
      <c r="AA31" s="25">
        <v>31030</v>
      </c>
      <c r="AC31" s="25">
        <v>30</v>
      </c>
      <c r="AD31" s="155" t="s">
        <v>863</v>
      </c>
    </row>
    <row r="32" spans="5:30" x14ac:dyDescent="0.35">
      <c r="G32" s="25">
        <v>15</v>
      </c>
      <c r="AA32" s="25">
        <v>31031</v>
      </c>
      <c r="AC32" s="25">
        <v>31</v>
      </c>
      <c r="AD32" s="155" t="s">
        <v>864</v>
      </c>
    </row>
    <row r="33" spans="7:30" x14ac:dyDescent="0.35">
      <c r="G33" s="25">
        <v>16</v>
      </c>
      <c r="AA33" s="25">
        <v>31032</v>
      </c>
      <c r="AC33" s="25">
        <v>32</v>
      </c>
      <c r="AD33" s="155" t="s">
        <v>865</v>
      </c>
    </row>
    <row r="34" spans="7:30" x14ac:dyDescent="0.35">
      <c r="G34" s="25">
        <v>17</v>
      </c>
      <c r="AA34" s="25">
        <v>31033</v>
      </c>
      <c r="AC34" s="25">
        <v>33</v>
      </c>
      <c r="AD34" s="155" t="s">
        <v>866</v>
      </c>
    </row>
    <row r="35" spans="7:30" x14ac:dyDescent="0.35">
      <c r="G35" s="25">
        <v>18</v>
      </c>
      <c r="AA35" s="25">
        <v>31034</v>
      </c>
      <c r="AC35" s="25">
        <v>34</v>
      </c>
      <c r="AD35" s="155" t="s">
        <v>867</v>
      </c>
    </row>
    <row r="36" spans="7:30" x14ac:dyDescent="0.35">
      <c r="G36" s="25">
        <v>19</v>
      </c>
      <c r="AA36" s="25">
        <v>31035</v>
      </c>
      <c r="AC36" s="25">
        <v>101</v>
      </c>
      <c r="AD36" s="155" t="s">
        <v>868</v>
      </c>
    </row>
    <row r="37" spans="7:30" x14ac:dyDescent="0.35">
      <c r="G37" s="25">
        <v>20</v>
      </c>
      <c r="AA37" s="25">
        <v>31036</v>
      </c>
      <c r="AC37" s="25">
        <v>102</v>
      </c>
      <c r="AD37" s="155" t="s">
        <v>869</v>
      </c>
    </row>
    <row r="38" spans="7:30" x14ac:dyDescent="0.35">
      <c r="G38" s="25">
        <v>21</v>
      </c>
      <c r="AA38" s="25">
        <v>31037</v>
      </c>
      <c r="AC38" s="25">
        <v>103</v>
      </c>
      <c r="AD38" s="155" t="s">
        <v>870</v>
      </c>
    </row>
    <row r="39" spans="7:30" x14ac:dyDescent="0.35">
      <c r="G39" s="25">
        <v>22</v>
      </c>
      <c r="AA39" s="25">
        <v>31038</v>
      </c>
      <c r="AC39" s="25">
        <v>104</v>
      </c>
      <c r="AD39" s="155" t="s">
        <v>871</v>
      </c>
    </row>
    <row r="40" spans="7:30" x14ac:dyDescent="0.35">
      <c r="G40" s="25">
        <v>23</v>
      </c>
      <c r="AA40" s="25">
        <v>31039</v>
      </c>
      <c r="AC40" s="25">
        <v>105</v>
      </c>
      <c r="AD40" s="155" t="s">
        <v>872</v>
      </c>
    </row>
    <row r="41" spans="7:30" x14ac:dyDescent="0.35">
      <c r="G41" s="25">
        <v>24</v>
      </c>
      <c r="AA41" s="25">
        <v>31040</v>
      </c>
      <c r="AC41" s="25">
        <v>106</v>
      </c>
      <c r="AD41" s="155" t="s">
        <v>873</v>
      </c>
    </row>
    <row r="42" spans="7:30" x14ac:dyDescent="0.35">
      <c r="G42" s="25">
        <v>25</v>
      </c>
      <c r="AA42" s="25">
        <v>31041</v>
      </c>
      <c r="AC42" s="25">
        <v>107</v>
      </c>
      <c r="AD42" s="155" t="s">
        <v>874</v>
      </c>
    </row>
    <row r="43" spans="7:30" x14ac:dyDescent="0.35">
      <c r="G43" s="25">
        <v>26</v>
      </c>
      <c r="AA43" s="25">
        <v>31042</v>
      </c>
      <c r="AC43" s="25">
        <v>108</v>
      </c>
      <c r="AD43" s="155" t="s">
        <v>875</v>
      </c>
    </row>
    <row r="44" spans="7:30" x14ac:dyDescent="0.35">
      <c r="G44" s="25">
        <v>27</v>
      </c>
      <c r="AA44" s="25">
        <v>31043</v>
      </c>
      <c r="AC44" s="25">
        <v>109</v>
      </c>
      <c r="AD44" s="155" t="s">
        <v>876</v>
      </c>
    </row>
    <row r="45" spans="7:30" x14ac:dyDescent="0.35">
      <c r="G45" s="25">
        <v>28</v>
      </c>
      <c r="AA45" s="25">
        <v>31044</v>
      </c>
      <c r="AC45" s="25">
        <v>110</v>
      </c>
      <c r="AD45" s="155" t="s">
        <v>877</v>
      </c>
    </row>
    <row r="46" spans="7:30" x14ac:dyDescent="0.35">
      <c r="G46" s="25">
        <v>29</v>
      </c>
      <c r="AA46" s="25">
        <v>31045</v>
      </c>
      <c r="AC46" s="25">
        <v>111</v>
      </c>
      <c r="AD46" s="155" t="s">
        <v>878</v>
      </c>
    </row>
    <row r="47" spans="7:30" x14ac:dyDescent="0.35">
      <c r="G47" s="25">
        <v>30</v>
      </c>
      <c r="AA47" s="25">
        <v>31046</v>
      </c>
      <c r="AC47" s="25">
        <v>112</v>
      </c>
      <c r="AD47" s="155" t="s">
        <v>879</v>
      </c>
    </row>
    <row r="48" spans="7:30" x14ac:dyDescent="0.35">
      <c r="G48" s="25">
        <v>31</v>
      </c>
      <c r="AA48" s="25">
        <v>31047</v>
      </c>
      <c r="AC48" s="25">
        <v>113</v>
      </c>
      <c r="AD48" s="155" t="s">
        <v>880</v>
      </c>
    </row>
    <row r="49" spans="27:30" x14ac:dyDescent="0.35">
      <c r="AA49" s="25">
        <v>31048</v>
      </c>
      <c r="AC49" s="25">
        <v>114</v>
      </c>
      <c r="AD49" s="155" t="s">
        <v>881</v>
      </c>
    </row>
    <row r="50" spans="27:30" x14ac:dyDescent="0.35">
      <c r="AA50" s="25">
        <v>31049</v>
      </c>
      <c r="AC50" s="25">
        <v>115</v>
      </c>
      <c r="AD50" s="155" t="s">
        <v>882</v>
      </c>
    </row>
    <row r="51" spans="27:30" x14ac:dyDescent="0.35">
      <c r="AA51" s="25">
        <v>31050</v>
      </c>
      <c r="AC51" s="25">
        <v>116</v>
      </c>
      <c r="AD51" s="155" t="s">
        <v>883</v>
      </c>
    </row>
    <row r="52" spans="27:30" x14ac:dyDescent="0.35">
      <c r="AA52" s="25">
        <v>31051</v>
      </c>
      <c r="AC52" s="25">
        <v>117</v>
      </c>
      <c r="AD52" s="155" t="s">
        <v>196</v>
      </c>
    </row>
    <row r="53" spans="27:30" x14ac:dyDescent="0.35">
      <c r="AA53" s="25">
        <v>31052</v>
      </c>
      <c r="AC53" s="25">
        <v>118</v>
      </c>
      <c r="AD53" s="155" t="s">
        <v>197</v>
      </c>
    </row>
    <row r="54" spans="27:30" x14ac:dyDescent="0.35">
      <c r="AA54" s="25">
        <v>31053</v>
      </c>
      <c r="AC54" s="25">
        <v>119</v>
      </c>
      <c r="AD54" s="155" t="s">
        <v>198</v>
      </c>
    </row>
    <row r="55" spans="27:30" x14ac:dyDescent="0.35">
      <c r="AA55" s="25">
        <v>31054</v>
      </c>
      <c r="AC55" s="25">
        <v>120</v>
      </c>
      <c r="AD55" s="155" t="s">
        <v>199</v>
      </c>
    </row>
    <row r="56" spans="27:30" x14ac:dyDescent="0.35">
      <c r="AA56" s="25">
        <v>31055</v>
      </c>
      <c r="AC56" s="25">
        <v>121</v>
      </c>
      <c r="AD56" s="155" t="s">
        <v>200</v>
      </c>
    </row>
    <row r="57" spans="27:30" x14ac:dyDescent="0.35">
      <c r="AA57" s="25">
        <v>31056</v>
      </c>
      <c r="AC57" s="25">
        <v>122</v>
      </c>
      <c r="AD57" s="155" t="s">
        <v>201</v>
      </c>
    </row>
    <row r="58" spans="27:30" x14ac:dyDescent="0.35">
      <c r="AA58" s="25">
        <v>31057</v>
      </c>
      <c r="AC58" s="25">
        <v>123</v>
      </c>
      <c r="AD58" s="155" t="s">
        <v>202</v>
      </c>
    </row>
    <row r="59" spans="27:30" x14ac:dyDescent="0.35">
      <c r="AA59" s="25">
        <v>31058</v>
      </c>
      <c r="AC59" s="25">
        <v>124</v>
      </c>
      <c r="AD59" s="155" t="s">
        <v>203</v>
      </c>
    </row>
    <row r="60" spans="27:30" x14ac:dyDescent="0.35">
      <c r="AA60" s="25">
        <v>31059</v>
      </c>
      <c r="AC60" s="25">
        <v>125</v>
      </c>
      <c r="AD60" s="155" t="s">
        <v>204</v>
      </c>
    </row>
    <row r="61" spans="27:30" x14ac:dyDescent="0.35">
      <c r="AA61" s="25">
        <v>31060</v>
      </c>
      <c r="AC61" s="25">
        <v>126</v>
      </c>
      <c r="AD61" s="155" t="s">
        <v>205</v>
      </c>
    </row>
    <row r="62" spans="27:30" x14ac:dyDescent="0.35">
      <c r="AA62" s="25">
        <v>31061</v>
      </c>
      <c r="AC62" s="25">
        <v>127</v>
      </c>
      <c r="AD62" s="155" t="s">
        <v>206</v>
      </c>
    </row>
    <row r="63" spans="27:30" x14ac:dyDescent="0.35">
      <c r="AA63" s="25">
        <v>31062</v>
      </c>
      <c r="AC63" s="25">
        <v>128</v>
      </c>
      <c r="AD63" s="155" t="s">
        <v>207</v>
      </c>
    </row>
    <row r="64" spans="27:30" x14ac:dyDescent="0.35">
      <c r="AA64" s="25">
        <v>31063</v>
      </c>
      <c r="AC64" s="25">
        <v>129</v>
      </c>
      <c r="AD64" s="155" t="s">
        <v>208</v>
      </c>
    </row>
    <row r="65" spans="27:30" x14ac:dyDescent="0.35">
      <c r="AA65" s="25">
        <v>31064</v>
      </c>
      <c r="AC65" s="25">
        <v>130</v>
      </c>
      <c r="AD65" s="155" t="s">
        <v>209</v>
      </c>
    </row>
    <row r="66" spans="27:30" x14ac:dyDescent="0.35">
      <c r="AA66" s="25">
        <v>31065</v>
      </c>
      <c r="AC66" s="25">
        <v>131</v>
      </c>
      <c r="AD66" s="155" t="s">
        <v>210</v>
      </c>
    </row>
    <row r="67" spans="27:30" x14ac:dyDescent="0.35">
      <c r="AA67" s="25">
        <v>31066</v>
      </c>
      <c r="AC67" s="25">
        <v>132</v>
      </c>
      <c r="AD67" s="155" t="s">
        <v>211</v>
      </c>
    </row>
    <row r="68" spans="27:30" x14ac:dyDescent="0.35">
      <c r="AA68" s="25">
        <v>31067</v>
      </c>
      <c r="AC68" s="25">
        <v>133</v>
      </c>
      <c r="AD68" s="155" t="s">
        <v>212</v>
      </c>
    </row>
    <row r="69" spans="27:30" x14ac:dyDescent="0.35">
      <c r="AA69" s="25">
        <v>31068</v>
      </c>
      <c r="AC69" s="25">
        <v>134</v>
      </c>
      <c r="AD69" s="155" t="s">
        <v>213</v>
      </c>
    </row>
    <row r="70" spans="27:30" x14ac:dyDescent="0.35">
      <c r="AA70" s="25">
        <v>31069</v>
      </c>
      <c r="AC70" s="25">
        <v>135</v>
      </c>
      <c r="AD70" s="155" t="s">
        <v>214</v>
      </c>
    </row>
    <row r="71" spans="27:30" x14ac:dyDescent="0.35">
      <c r="AA71" s="25">
        <v>31070</v>
      </c>
      <c r="AC71" s="25">
        <v>136</v>
      </c>
      <c r="AD71" s="155" t="s">
        <v>215</v>
      </c>
    </row>
    <row r="72" spans="27:30" x14ac:dyDescent="0.35">
      <c r="AA72" s="25">
        <v>31071</v>
      </c>
      <c r="AC72" s="25">
        <v>137</v>
      </c>
      <c r="AD72" s="155" t="s">
        <v>216</v>
      </c>
    </row>
    <row r="73" spans="27:30" x14ac:dyDescent="0.35">
      <c r="AA73" s="25">
        <v>31072</v>
      </c>
      <c r="AC73" s="25">
        <v>138</v>
      </c>
      <c r="AD73" s="155" t="s">
        <v>217</v>
      </c>
    </row>
    <row r="74" spans="27:30" x14ac:dyDescent="0.35">
      <c r="AA74" s="25">
        <v>31073</v>
      </c>
      <c r="AC74" s="25">
        <v>139</v>
      </c>
      <c r="AD74" s="155" t="s">
        <v>218</v>
      </c>
    </row>
    <row r="75" spans="27:30" x14ac:dyDescent="0.35">
      <c r="AA75" s="25">
        <v>31074</v>
      </c>
      <c r="AC75" s="25">
        <v>140</v>
      </c>
      <c r="AD75" s="155" t="s">
        <v>219</v>
      </c>
    </row>
    <row r="76" spans="27:30" x14ac:dyDescent="0.35">
      <c r="AA76" s="25">
        <v>31075</v>
      </c>
      <c r="AC76" s="25">
        <v>141</v>
      </c>
      <c r="AD76" s="155" t="s">
        <v>220</v>
      </c>
    </row>
    <row r="77" spans="27:30" x14ac:dyDescent="0.35">
      <c r="AA77" s="25">
        <v>31076</v>
      </c>
      <c r="AC77" s="25">
        <v>142</v>
      </c>
      <c r="AD77" s="155" t="s">
        <v>221</v>
      </c>
    </row>
    <row r="78" spans="27:30" x14ac:dyDescent="0.35">
      <c r="AA78" s="25">
        <v>31077</v>
      </c>
      <c r="AC78" s="25">
        <v>143</v>
      </c>
      <c r="AD78" s="155" t="s">
        <v>222</v>
      </c>
    </row>
    <row r="79" spans="27:30" x14ac:dyDescent="0.35">
      <c r="AA79" s="25">
        <v>31078</v>
      </c>
      <c r="AC79" s="25">
        <v>144</v>
      </c>
      <c r="AD79" s="155" t="s">
        <v>223</v>
      </c>
    </row>
    <row r="80" spans="27:30" x14ac:dyDescent="0.35">
      <c r="AA80" s="25">
        <v>31079</v>
      </c>
      <c r="AC80" s="25">
        <v>145</v>
      </c>
      <c r="AD80" s="155" t="s">
        <v>224</v>
      </c>
    </row>
    <row r="81" spans="27:30" x14ac:dyDescent="0.35">
      <c r="AA81" s="25">
        <v>31080</v>
      </c>
      <c r="AC81" s="25">
        <v>146</v>
      </c>
      <c r="AD81" s="155" t="s">
        <v>225</v>
      </c>
    </row>
    <row r="82" spans="27:30" x14ac:dyDescent="0.35">
      <c r="AA82" s="25">
        <v>31081</v>
      </c>
      <c r="AC82" s="25">
        <v>147</v>
      </c>
      <c r="AD82" s="155" t="s">
        <v>226</v>
      </c>
    </row>
    <row r="83" spans="27:30" x14ac:dyDescent="0.35">
      <c r="AA83" s="25">
        <v>31082</v>
      </c>
      <c r="AC83" s="25">
        <v>148</v>
      </c>
      <c r="AD83" s="155" t="s">
        <v>227</v>
      </c>
    </row>
    <row r="84" spans="27:30" x14ac:dyDescent="0.35">
      <c r="AA84" s="25">
        <v>31083</v>
      </c>
      <c r="AC84" s="25">
        <v>149</v>
      </c>
      <c r="AD84" s="155" t="s">
        <v>228</v>
      </c>
    </row>
    <row r="85" spans="27:30" x14ac:dyDescent="0.35">
      <c r="AA85" s="25">
        <v>31084</v>
      </c>
      <c r="AC85" s="25">
        <v>150</v>
      </c>
      <c r="AD85" s="155" t="s">
        <v>229</v>
      </c>
    </row>
    <row r="86" spans="27:30" x14ac:dyDescent="0.35">
      <c r="AA86" s="25">
        <v>31085</v>
      </c>
      <c r="AC86" s="25">
        <v>151</v>
      </c>
      <c r="AD86" s="155" t="s">
        <v>230</v>
      </c>
    </row>
    <row r="87" spans="27:30" x14ac:dyDescent="0.35">
      <c r="AA87" s="25">
        <v>31086</v>
      </c>
      <c r="AC87" s="25">
        <v>152</v>
      </c>
      <c r="AD87" s="155" t="s">
        <v>231</v>
      </c>
    </row>
    <row r="88" spans="27:30" x14ac:dyDescent="0.35">
      <c r="AA88" s="25">
        <v>31087</v>
      </c>
      <c r="AC88" s="25">
        <v>153</v>
      </c>
      <c r="AD88" s="155" t="s">
        <v>232</v>
      </c>
    </row>
    <row r="89" spans="27:30" x14ac:dyDescent="0.35">
      <c r="AA89" s="25">
        <v>31088</v>
      </c>
      <c r="AC89" s="25">
        <v>154</v>
      </c>
      <c r="AD89" s="155" t="s">
        <v>233</v>
      </c>
    </row>
    <row r="90" spans="27:30" x14ac:dyDescent="0.35">
      <c r="AA90" s="25">
        <v>31089</v>
      </c>
      <c r="AC90" s="25">
        <v>155</v>
      </c>
      <c r="AD90" s="155" t="s">
        <v>234</v>
      </c>
    </row>
    <row r="91" spans="27:30" x14ac:dyDescent="0.35">
      <c r="AA91" s="25">
        <v>31090</v>
      </c>
      <c r="AC91" s="25">
        <v>156</v>
      </c>
      <c r="AD91" s="155" t="s">
        <v>235</v>
      </c>
    </row>
    <row r="92" spans="27:30" x14ac:dyDescent="0.35">
      <c r="AA92" s="25">
        <v>31091</v>
      </c>
      <c r="AC92" s="25">
        <v>157</v>
      </c>
      <c r="AD92" s="155" t="s">
        <v>236</v>
      </c>
    </row>
    <row r="93" spans="27:30" x14ac:dyDescent="0.35">
      <c r="AA93" s="25">
        <v>31092</v>
      </c>
      <c r="AC93" s="25">
        <v>158</v>
      </c>
      <c r="AD93" s="155" t="s">
        <v>237</v>
      </c>
    </row>
    <row r="94" spans="27:30" x14ac:dyDescent="0.35">
      <c r="AA94" s="25">
        <v>31093</v>
      </c>
      <c r="AC94" s="25">
        <v>201</v>
      </c>
      <c r="AD94" s="155" t="s">
        <v>238</v>
      </c>
    </row>
    <row r="95" spans="27:30" x14ac:dyDescent="0.35">
      <c r="AA95" s="25">
        <v>31094</v>
      </c>
      <c r="AC95" s="25">
        <v>202</v>
      </c>
      <c r="AD95" s="155" t="s">
        <v>239</v>
      </c>
    </row>
    <row r="96" spans="27:30" x14ac:dyDescent="0.35">
      <c r="AA96" s="25">
        <v>31095</v>
      </c>
      <c r="AC96" s="25">
        <v>203</v>
      </c>
      <c r="AD96" s="155" t="s">
        <v>240</v>
      </c>
    </row>
    <row r="97" spans="27:30" x14ac:dyDescent="0.35">
      <c r="AA97" s="25">
        <v>31096</v>
      </c>
      <c r="AC97" s="25">
        <v>204</v>
      </c>
      <c r="AD97" s="155" t="s">
        <v>241</v>
      </c>
    </row>
    <row r="98" spans="27:30" x14ac:dyDescent="0.35">
      <c r="AA98" s="25">
        <v>31097</v>
      </c>
      <c r="AC98" s="25">
        <v>205</v>
      </c>
      <c r="AD98" s="155" t="s">
        <v>242</v>
      </c>
    </row>
    <row r="99" spans="27:30" x14ac:dyDescent="0.35">
      <c r="AA99" s="25">
        <v>31098</v>
      </c>
      <c r="AC99" s="25">
        <v>206</v>
      </c>
      <c r="AD99" s="155" t="s">
        <v>243</v>
      </c>
    </row>
    <row r="100" spans="27:30" x14ac:dyDescent="0.35">
      <c r="AA100" s="25">
        <v>31099</v>
      </c>
      <c r="AC100" s="25">
        <v>207</v>
      </c>
      <c r="AD100" s="155" t="s">
        <v>244</v>
      </c>
    </row>
    <row r="101" spans="27:30" x14ac:dyDescent="0.35">
      <c r="AA101" s="25">
        <v>31100</v>
      </c>
      <c r="AC101" s="25">
        <v>208</v>
      </c>
      <c r="AD101" s="155" t="s">
        <v>245</v>
      </c>
    </row>
    <row r="102" spans="27:30" x14ac:dyDescent="0.35">
      <c r="AA102" s="25">
        <v>31101</v>
      </c>
      <c r="AC102" s="25">
        <v>209</v>
      </c>
      <c r="AD102" s="155" t="s">
        <v>246</v>
      </c>
    </row>
    <row r="103" spans="27:30" x14ac:dyDescent="0.35">
      <c r="AA103" s="25">
        <v>31102</v>
      </c>
      <c r="AC103" s="25">
        <v>210</v>
      </c>
      <c r="AD103" s="155" t="s">
        <v>247</v>
      </c>
    </row>
    <row r="104" spans="27:30" x14ac:dyDescent="0.35">
      <c r="AA104" s="25">
        <v>31103</v>
      </c>
      <c r="AC104" s="25">
        <v>211</v>
      </c>
      <c r="AD104" s="155" t="s">
        <v>248</v>
      </c>
    </row>
    <row r="105" spans="27:30" x14ac:dyDescent="0.35">
      <c r="AA105" s="25">
        <v>31104</v>
      </c>
      <c r="AC105" s="25">
        <v>212</v>
      </c>
      <c r="AD105" s="155" t="s">
        <v>249</v>
      </c>
    </row>
    <row r="106" spans="27:30" x14ac:dyDescent="0.35">
      <c r="AA106" s="25">
        <v>31105</v>
      </c>
      <c r="AC106" s="25">
        <v>213</v>
      </c>
      <c r="AD106" s="155" t="s">
        <v>250</v>
      </c>
    </row>
    <row r="107" spans="27:30" x14ac:dyDescent="0.35">
      <c r="AA107" s="25">
        <v>31106</v>
      </c>
      <c r="AC107" s="25">
        <v>214</v>
      </c>
      <c r="AD107" s="155" t="s">
        <v>251</v>
      </c>
    </row>
    <row r="108" spans="27:30" x14ac:dyDescent="0.35">
      <c r="AA108" s="25">
        <v>31107</v>
      </c>
      <c r="AC108" s="25">
        <v>215</v>
      </c>
      <c r="AD108" s="155" t="s">
        <v>252</v>
      </c>
    </row>
    <row r="109" spans="27:30" x14ac:dyDescent="0.35">
      <c r="AA109" s="25">
        <v>31108</v>
      </c>
      <c r="AC109" s="25">
        <v>216</v>
      </c>
      <c r="AD109" s="155" t="s">
        <v>253</v>
      </c>
    </row>
    <row r="110" spans="27:30" x14ac:dyDescent="0.35">
      <c r="AA110" s="25">
        <v>31109</v>
      </c>
      <c r="AC110" s="25">
        <v>217</v>
      </c>
      <c r="AD110" s="155" t="s">
        <v>254</v>
      </c>
    </row>
    <row r="111" spans="27:30" x14ac:dyDescent="0.35">
      <c r="AA111" s="25">
        <v>31110</v>
      </c>
      <c r="AC111" s="25">
        <v>218</v>
      </c>
      <c r="AD111" s="155" t="s">
        <v>177</v>
      </c>
    </row>
    <row r="112" spans="27:30" x14ac:dyDescent="0.35">
      <c r="AA112" s="25">
        <v>31111</v>
      </c>
      <c r="AC112" s="25">
        <v>219</v>
      </c>
      <c r="AD112" s="155" t="s">
        <v>178</v>
      </c>
    </row>
    <row r="113" spans="27:30" x14ac:dyDescent="0.35">
      <c r="AA113" s="25">
        <v>31112</v>
      </c>
      <c r="AC113" s="25">
        <v>220</v>
      </c>
      <c r="AD113" s="155" t="s">
        <v>179</v>
      </c>
    </row>
    <row r="114" spans="27:30" x14ac:dyDescent="0.35">
      <c r="AA114" s="25">
        <v>31113</v>
      </c>
      <c r="AC114" s="25">
        <v>221</v>
      </c>
      <c r="AD114" s="155" t="s">
        <v>180</v>
      </c>
    </row>
    <row r="115" spans="27:30" x14ac:dyDescent="0.35">
      <c r="AA115" s="25">
        <v>31114</v>
      </c>
      <c r="AC115" s="25">
        <v>222</v>
      </c>
      <c r="AD115" s="155" t="s">
        <v>181</v>
      </c>
    </row>
    <row r="116" spans="27:30" x14ac:dyDescent="0.35">
      <c r="AA116" s="25">
        <v>31115</v>
      </c>
      <c r="AC116" s="25">
        <v>223</v>
      </c>
      <c r="AD116" s="155" t="s">
        <v>182</v>
      </c>
    </row>
    <row r="117" spans="27:30" x14ac:dyDescent="0.35">
      <c r="AA117" s="25">
        <v>31116</v>
      </c>
      <c r="AC117" s="25">
        <v>224</v>
      </c>
      <c r="AD117" s="155" t="s">
        <v>183</v>
      </c>
    </row>
    <row r="118" spans="27:30" x14ac:dyDescent="0.35">
      <c r="AA118" s="25">
        <v>31117</v>
      </c>
      <c r="AC118" s="25">
        <v>225</v>
      </c>
      <c r="AD118" s="155" t="s">
        <v>184</v>
      </c>
    </row>
    <row r="119" spans="27:30" x14ac:dyDescent="0.35">
      <c r="AA119" s="25">
        <v>31118</v>
      </c>
      <c r="AC119" s="25">
        <v>226</v>
      </c>
      <c r="AD119" s="155" t="s">
        <v>185</v>
      </c>
    </row>
    <row r="120" spans="27:30" x14ac:dyDescent="0.35">
      <c r="AA120" s="25">
        <v>31119</v>
      </c>
      <c r="AC120" s="25">
        <v>227</v>
      </c>
      <c r="AD120" s="155" t="s">
        <v>186</v>
      </c>
    </row>
    <row r="121" spans="27:30" x14ac:dyDescent="0.35">
      <c r="AA121" s="25">
        <v>31120</v>
      </c>
      <c r="AC121" s="25">
        <v>228</v>
      </c>
      <c r="AD121" s="155" t="s">
        <v>255</v>
      </c>
    </row>
    <row r="122" spans="27:30" x14ac:dyDescent="0.35">
      <c r="AA122" s="25">
        <v>31121</v>
      </c>
      <c r="AC122" s="25">
        <v>229</v>
      </c>
      <c r="AD122" s="155" t="s">
        <v>256</v>
      </c>
    </row>
    <row r="123" spans="27:30" x14ac:dyDescent="0.35">
      <c r="AA123" s="25">
        <v>31122</v>
      </c>
      <c r="AC123" s="25">
        <v>230</v>
      </c>
      <c r="AD123" s="155" t="s">
        <v>257</v>
      </c>
    </row>
    <row r="124" spans="27:30" x14ac:dyDescent="0.35">
      <c r="AA124" s="25">
        <v>31123</v>
      </c>
      <c r="AC124" s="25">
        <v>231</v>
      </c>
      <c r="AD124" s="155" t="s">
        <v>258</v>
      </c>
    </row>
    <row r="125" spans="27:30" x14ac:dyDescent="0.35">
      <c r="AA125" s="25">
        <v>31124</v>
      </c>
      <c r="AC125" s="25">
        <v>232</v>
      </c>
      <c r="AD125" s="155" t="s">
        <v>259</v>
      </c>
    </row>
    <row r="126" spans="27:30" x14ac:dyDescent="0.35">
      <c r="AA126" s="25">
        <v>31125</v>
      </c>
      <c r="AC126" s="25">
        <v>233</v>
      </c>
      <c r="AD126" s="155" t="s">
        <v>260</v>
      </c>
    </row>
    <row r="127" spans="27:30" x14ac:dyDescent="0.35">
      <c r="AA127" s="25">
        <v>31126</v>
      </c>
      <c r="AC127" s="25">
        <v>234</v>
      </c>
      <c r="AD127" s="155" t="s">
        <v>261</v>
      </c>
    </row>
    <row r="128" spans="27:30" x14ac:dyDescent="0.35">
      <c r="AA128" s="25">
        <v>31127</v>
      </c>
      <c r="AC128" s="25">
        <v>235</v>
      </c>
      <c r="AD128" s="155" t="s">
        <v>262</v>
      </c>
    </row>
    <row r="129" spans="27:30" x14ac:dyDescent="0.35">
      <c r="AA129" s="25">
        <v>31128</v>
      </c>
      <c r="AC129" s="25">
        <v>236</v>
      </c>
      <c r="AD129" s="155" t="s">
        <v>263</v>
      </c>
    </row>
    <row r="130" spans="27:30" x14ac:dyDescent="0.35">
      <c r="AA130" s="25">
        <v>31129</v>
      </c>
      <c r="AC130" s="25">
        <v>237</v>
      </c>
      <c r="AD130" s="155" t="s">
        <v>264</v>
      </c>
    </row>
    <row r="131" spans="27:30" x14ac:dyDescent="0.35">
      <c r="AA131" s="25">
        <v>31130</v>
      </c>
      <c r="AC131" s="25">
        <v>238</v>
      </c>
      <c r="AD131" s="155" t="s">
        <v>265</v>
      </c>
    </row>
    <row r="132" spans="27:30" x14ac:dyDescent="0.35">
      <c r="AA132" s="25">
        <v>31131</v>
      </c>
      <c r="AC132" s="25">
        <v>239</v>
      </c>
      <c r="AD132" s="155" t="s">
        <v>266</v>
      </c>
    </row>
    <row r="133" spans="27:30" x14ac:dyDescent="0.35">
      <c r="AA133" s="25">
        <v>31132</v>
      </c>
      <c r="AC133" s="25">
        <v>240</v>
      </c>
      <c r="AD133" s="155" t="s">
        <v>267</v>
      </c>
    </row>
    <row r="134" spans="27:30" x14ac:dyDescent="0.35">
      <c r="AA134" s="25">
        <v>31133</v>
      </c>
      <c r="AC134" s="25">
        <v>241</v>
      </c>
      <c r="AD134" s="155" t="s">
        <v>268</v>
      </c>
    </row>
    <row r="135" spans="27:30" x14ac:dyDescent="0.35">
      <c r="AA135" s="25">
        <v>31134</v>
      </c>
      <c r="AC135" s="25">
        <v>242</v>
      </c>
      <c r="AD135" s="155" t="s">
        <v>269</v>
      </c>
    </row>
    <row r="136" spans="27:30" x14ac:dyDescent="0.35">
      <c r="AA136" s="25">
        <v>31135</v>
      </c>
      <c r="AC136" s="25">
        <v>243</v>
      </c>
      <c r="AD136" s="155" t="s">
        <v>270</v>
      </c>
    </row>
    <row r="137" spans="27:30" x14ac:dyDescent="0.35">
      <c r="AA137" s="25">
        <v>31136</v>
      </c>
      <c r="AC137" s="25">
        <v>244</v>
      </c>
      <c r="AD137" s="155" t="s">
        <v>271</v>
      </c>
    </row>
    <row r="138" spans="27:30" x14ac:dyDescent="0.35">
      <c r="AA138" s="25">
        <v>31137</v>
      </c>
      <c r="AC138" s="25">
        <v>245</v>
      </c>
      <c r="AD138" s="155" t="s">
        <v>272</v>
      </c>
    </row>
    <row r="139" spans="27:30" x14ac:dyDescent="0.35">
      <c r="AA139" s="25">
        <v>31138</v>
      </c>
      <c r="AC139" s="25">
        <v>246</v>
      </c>
      <c r="AD139" s="155" t="s">
        <v>273</v>
      </c>
    </row>
    <row r="140" spans="27:30" x14ac:dyDescent="0.35">
      <c r="AA140" s="25">
        <v>31139</v>
      </c>
      <c r="AC140" s="25">
        <v>247</v>
      </c>
      <c r="AD140" s="155" t="s">
        <v>274</v>
      </c>
    </row>
    <row r="141" spans="27:30" x14ac:dyDescent="0.35">
      <c r="AA141" s="25">
        <v>31140</v>
      </c>
      <c r="AC141" s="25">
        <v>248</v>
      </c>
      <c r="AD141" s="155" t="s">
        <v>275</v>
      </c>
    </row>
    <row r="142" spans="27:30" x14ac:dyDescent="0.35">
      <c r="AA142" s="25">
        <v>31141</v>
      </c>
      <c r="AC142" s="25">
        <v>249</v>
      </c>
      <c r="AD142" s="155" t="s">
        <v>276</v>
      </c>
    </row>
    <row r="143" spans="27:30" x14ac:dyDescent="0.35">
      <c r="AA143" s="25">
        <v>31142</v>
      </c>
      <c r="AC143" s="25">
        <v>250</v>
      </c>
      <c r="AD143" s="155" t="s">
        <v>277</v>
      </c>
    </row>
    <row r="144" spans="27:30" x14ac:dyDescent="0.35">
      <c r="AA144" s="25">
        <v>31143</v>
      </c>
      <c r="AC144" s="25">
        <v>251</v>
      </c>
      <c r="AD144" s="155" t="s">
        <v>278</v>
      </c>
    </row>
    <row r="145" spans="27:30" x14ac:dyDescent="0.35">
      <c r="AA145" s="25">
        <v>31144</v>
      </c>
      <c r="AC145" s="25">
        <v>252</v>
      </c>
      <c r="AD145" s="155" t="s">
        <v>279</v>
      </c>
    </row>
    <row r="146" spans="27:30" x14ac:dyDescent="0.35">
      <c r="AA146" s="25">
        <v>31145</v>
      </c>
      <c r="AC146" s="25">
        <v>253</v>
      </c>
      <c r="AD146" s="155" t="s">
        <v>280</v>
      </c>
    </row>
    <row r="147" spans="27:30" x14ac:dyDescent="0.35">
      <c r="AA147" s="25">
        <v>31146</v>
      </c>
      <c r="AC147" s="25">
        <v>254</v>
      </c>
      <c r="AD147" s="155" t="s">
        <v>281</v>
      </c>
    </row>
    <row r="148" spans="27:30" x14ac:dyDescent="0.35">
      <c r="AA148" s="25">
        <v>31147</v>
      </c>
      <c r="AC148" s="25">
        <v>255</v>
      </c>
      <c r="AD148" s="155" t="s">
        <v>282</v>
      </c>
    </row>
    <row r="149" spans="27:30" x14ac:dyDescent="0.35">
      <c r="AA149" s="25">
        <v>31148</v>
      </c>
      <c r="AC149" s="25">
        <v>256</v>
      </c>
      <c r="AD149" s="155" t="s">
        <v>283</v>
      </c>
    </row>
    <row r="150" spans="27:30" x14ac:dyDescent="0.35">
      <c r="AA150" s="25">
        <v>31149</v>
      </c>
      <c r="AC150" s="25">
        <v>257</v>
      </c>
      <c r="AD150" s="155" t="s">
        <v>284</v>
      </c>
    </row>
    <row r="151" spans="27:30" x14ac:dyDescent="0.35">
      <c r="AA151" s="25">
        <v>31150</v>
      </c>
      <c r="AC151" s="25">
        <v>258</v>
      </c>
      <c r="AD151" s="155" t="s">
        <v>285</v>
      </c>
    </row>
    <row r="152" spans="27:30" x14ac:dyDescent="0.35">
      <c r="AA152" s="25">
        <v>31151</v>
      </c>
      <c r="AC152" s="25">
        <v>259</v>
      </c>
      <c r="AD152" s="155" t="s">
        <v>286</v>
      </c>
    </row>
    <row r="153" spans="27:30" x14ac:dyDescent="0.35">
      <c r="AA153" s="25">
        <v>31152</v>
      </c>
      <c r="AC153" s="25">
        <v>260</v>
      </c>
      <c r="AD153" s="155" t="s">
        <v>287</v>
      </c>
    </row>
    <row r="154" spans="27:30" x14ac:dyDescent="0.35">
      <c r="AA154" s="25">
        <v>31153</v>
      </c>
      <c r="AC154" s="25">
        <v>261</v>
      </c>
      <c r="AD154" s="155" t="s">
        <v>288</v>
      </c>
    </row>
    <row r="155" spans="27:30" x14ac:dyDescent="0.35">
      <c r="AA155" s="25">
        <v>31154</v>
      </c>
      <c r="AC155" s="25">
        <v>262</v>
      </c>
      <c r="AD155" s="155" t="s">
        <v>289</v>
      </c>
    </row>
    <row r="156" spans="27:30" x14ac:dyDescent="0.35">
      <c r="AA156" s="25">
        <v>31155</v>
      </c>
      <c r="AC156" s="25">
        <v>263</v>
      </c>
      <c r="AD156" s="155" t="s">
        <v>290</v>
      </c>
    </row>
    <row r="157" spans="27:30" x14ac:dyDescent="0.35">
      <c r="AA157" s="25">
        <v>31156</v>
      </c>
      <c r="AC157" s="25">
        <v>264</v>
      </c>
      <c r="AD157" s="155" t="s">
        <v>291</v>
      </c>
    </row>
    <row r="158" spans="27:30" x14ac:dyDescent="0.35">
      <c r="AA158" s="25">
        <v>31157</v>
      </c>
      <c r="AC158" s="25">
        <v>265</v>
      </c>
      <c r="AD158" s="155" t="s">
        <v>292</v>
      </c>
    </row>
    <row r="159" spans="27:30" x14ac:dyDescent="0.35">
      <c r="AA159" s="25">
        <v>31158</v>
      </c>
      <c r="AC159" s="25">
        <v>266</v>
      </c>
      <c r="AD159" s="155" t="s">
        <v>293</v>
      </c>
    </row>
    <row r="160" spans="27:30" x14ac:dyDescent="0.35">
      <c r="AA160" s="25">
        <v>31159</v>
      </c>
      <c r="AC160" s="25">
        <v>267</v>
      </c>
      <c r="AD160" s="155" t="s">
        <v>294</v>
      </c>
    </row>
    <row r="161" spans="27:30" x14ac:dyDescent="0.35">
      <c r="AA161" s="25">
        <v>31160</v>
      </c>
      <c r="AC161" s="25">
        <v>268</v>
      </c>
      <c r="AD161" s="155" t="s">
        <v>295</v>
      </c>
    </row>
    <row r="162" spans="27:30" x14ac:dyDescent="0.35">
      <c r="AA162" s="25">
        <v>31161</v>
      </c>
      <c r="AC162" s="25">
        <v>269</v>
      </c>
      <c r="AD162" s="155" t="s">
        <v>296</v>
      </c>
    </row>
    <row r="163" spans="27:30" x14ac:dyDescent="0.35">
      <c r="AA163" s="25">
        <v>31162</v>
      </c>
      <c r="AC163" s="25">
        <v>270</v>
      </c>
      <c r="AD163" s="155" t="s">
        <v>297</v>
      </c>
    </row>
    <row r="164" spans="27:30" x14ac:dyDescent="0.35">
      <c r="AA164" s="25">
        <v>31163</v>
      </c>
      <c r="AC164" s="25">
        <v>271</v>
      </c>
      <c r="AD164" s="155" t="s">
        <v>298</v>
      </c>
    </row>
    <row r="165" spans="27:30" x14ac:dyDescent="0.35">
      <c r="AA165" s="25">
        <v>31164</v>
      </c>
      <c r="AC165" s="25">
        <v>272</v>
      </c>
      <c r="AD165" s="155" t="s">
        <v>299</v>
      </c>
    </row>
    <row r="166" spans="27:30" x14ac:dyDescent="0.35">
      <c r="AA166" s="25">
        <v>31165</v>
      </c>
      <c r="AC166" s="25">
        <v>273</v>
      </c>
      <c r="AD166" s="155" t="s">
        <v>300</v>
      </c>
    </row>
    <row r="167" spans="27:30" x14ac:dyDescent="0.35">
      <c r="AA167" s="25">
        <v>31166</v>
      </c>
      <c r="AC167" s="25">
        <v>274</v>
      </c>
      <c r="AD167" s="155" t="s">
        <v>301</v>
      </c>
    </row>
    <row r="168" spans="27:30" x14ac:dyDescent="0.35">
      <c r="AA168" s="25">
        <v>31167</v>
      </c>
      <c r="AC168" s="25">
        <v>275</v>
      </c>
      <c r="AD168" s="155" t="s">
        <v>302</v>
      </c>
    </row>
    <row r="169" spans="27:30" x14ac:dyDescent="0.35">
      <c r="AA169" s="25">
        <v>31168</v>
      </c>
      <c r="AC169" s="25">
        <v>276</v>
      </c>
      <c r="AD169" s="155" t="s">
        <v>303</v>
      </c>
    </row>
    <row r="170" spans="27:30" x14ac:dyDescent="0.35">
      <c r="AA170" s="25">
        <v>31169</v>
      </c>
      <c r="AC170" s="25">
        <v>277</v>
      </c>
      <c r="AD170" s="155" t="s">
        <v>304</v>
      </c>
    </row>
    <row r="171" spans="27:30" x14ac:dyDescent="0.35">
      <c r="AA171" s="25">
        <v>31170</v>
      </c>
      <c r="AC171" s="25">
        <v>278</v>
      </c>
      <c r="AD171" s="155" t="s">
        <v>305</v>
      </c>
    </row>
    <row r="172" spans="27:30" x14ac:dyDescent="0.35">
      <c r="AA172" s="25">
        <v>31171</v>
      </c>
      <c r="AC172" s="25">
        <v>279</v>
      </c>
      <c r="AD172" s="155" t="s">
        <v>306</v>
      </c>
    </row>
    <row r="173" spans="27:30" x14ac:dyDescent="0.35">
      <c r="AA173" s="25">
        <v>31172</v>
      </c>
      <c r="AC173" s="25">
        <v>280</v>
      </c>
      <c r="AD173" s="155" t="s">
        <v>307</v>
      </c>
    </row>
    <row r="174" spans="27:30" x14ac:dyDescent="0.35">
      <c r="AA174" s="25">
        <v>31173</v>
      </c>
      <c r="AD174" s="155" t="s">
        <v>308</v>
      </c>
    </row>
    <row r="175" spans="27:30" x14ac:dyDescent="0.35">
      <c r="AA175" s="25">
        <v>31174</v>
      </c>
      <c r="AD175" s="155" t="s">
        <v>309</v>
      </c>
    </row>
    <row r="176" spans="27:30" x14ac:dyDescent="0.35">
      <c r="AA176" s="25">
        <v>31175</v>
      </c>
      <c r="AD176" s="155" t="s">
        <v>310</v>
      </c>
    </row>
    <row r="177" spans="27:30" x14ac:dyDescent="0.35">
      <c r="AA177" s="25">
        <v>31176</v>
      </c>
      <c r="AD177" s="155" t="s">
        <v>311</v>
      </c>
    </row>
    <row r="178" spans="27:30" x14ac:dyDescent="0.35">
      <c r="AA178" s="25">
        <v>31177</v>
      </c>
      <c r="AD178" s="155" t="s">
        <v>312</v>
      </c>
    </row>
    <row r="179" spans="27:30" x14ac:dyDescent="0.35">
      <c r="AA179" s="25">
        <v>31178</v>
      </c>
      <c r="AD179" s="155" t="s">
        <v>313</v>
      </c>
    </row>
    <row r="180" spans="27:30" x14ac:dyDescent="0.35">
      <c r="AA180" s="25">
        <v>31179</v>
      </c>
      <c r="AD180" s="155" t="s">
        <v>314</v>
      </c>
    </row>
    <row r="181" spans="27:30" x14ac:dyDescent="0.35">
      <c r="AA181" s="25">
        <v>31180</v>
      </c>
      <c r="AD181" s="155" t="s">
        <v>315</v>
      </c>
    </row>
    <row r="182" spans="27:30" x14ac:dyDescent="0.35">
      <c r="AA182" s="25">
        <v>31181</v>
      </c>
      <c r="AD182" s="155" t="s">
        <v>316</v>
      </c>
    </row>
    <row r="183" spans="27:30" x14ac:dyDescent="0.35">
      <c r="AA183" s="25">
        <v>31182</v>
      </c>
      <c r="AD183" s="155" t="s">
        <v>317</v>
      </c>
    </row>
    <row r="184" spans="27:30" x14ac:dyDescent="0.35">
      <c r="AA184" s="25">
        <v>31183</v>
      </c>
      <c r="AD184" s="155" t="s">
        <v>318</v>
      </c>
    </row>
    <row r="185" spans="27:30" x14ac:dyDescent="0.35">
      <c r="AA185" s="25">
        <v>31184</v>
      </c>
      <c r="AD185" s="155" t="s">
        <v>319</v>
      </c>
    </row>
    <row r="186" spans="27:30" x14ac:dyDescent="0.35">
      <c r="AA186" s="25">
        <v>31185</v>
      </c>
      <c r="AD186" s="155" t="s">
        <v>320</v>
      </c>
    </row>
    <row r="187" spans="27:30" x14ac:dyDescent="0.35">
      <c r="AA187" s="25">
        <v>31186</v>
      </c>
      <c r="AD187" s="155" t="s">
        <v>321</v>
      </c>
    </row>
    <row r="188" spans="27:30" x14ac:dyDescent="0.35">
      <c r="AA188" s="25">
        <v>31187</v>
      </c>
      <c r="AD188" s="155" t="s">
        <v>322</v>
      </c>
    </row>
    <row r="189" spans="27:30" x14ac:dyDescent="0.35">
      <c r="AA189" s="25">
        <v>31188</v>
      </c>
      <c r="AD189" s="155" t="s">
        <v>323</v>
      </c>
    </row>
    <row r="190" spans="27:30" x14ac:dyDescent="0.35">
      <c r="AA190" s="25">
        <v>31189</v>
      </c>
      <c r="AD190" s="155" t="s">
        <v>324</v>
      </c>
    </row>
    <row r="191" spans="27:30" x14ac:dyDescent="0.35">
      <c r="AA191" s="25">
        <v>31190</v>
      </c>
      <c r="AD191" s="155" t="s">
        <v>325</v>
      </c>
    </row>
    <row r="192" spans="27:30" x14ac:dyDescent="0.35">
      <c r="AA192" s="25">
        <v>31191</v>
      </c>
      <c r="AD192" s="155" t="s">
        <v>326</v>
      </c>
    </row>
    <row r="193" spans="27:30" x14ac:dyDescent="0.35">
      <c r="AA193" s="25">
        <v>31192</v>
      </c>
      <c r="AD193" s="155" t="s">
        <v>327</v>
      </c>
    </row>
    <row r="194" spans="27:30" x14ac:dyDescent="0.35">
      <c r="AA194" s="25">
        <v>31193</v>
      </c>
      <c r="AD194" s="155" t="s">
        <v>328</v>
      </c>
    </row>
    <row r="195" spans="27:30" x14ac:dyDescent="0.35">
      <c r="AA195" s="25">
        <v>31194</v>
      </c>
      <c r="AD195" s="155" t="s">
        <v>329</v>
      </c>
    </row>
    <row r="196" spans="27:30" x14ac:dyDescent="0.35">
      <c r="AA196" s="25">
        <v>31195</v>
      </c>
      <c r="AD196" s="155" t="s">
        <v>330</v>
      </c>
    </row>
    <row r="197" spans="27:30" x14ac:dyDescent="0.35">
      <c r="AA197" s="25">
        <v>31196</v>
      </c>
      <c r="AD197" s="155" t="s">
        <v>331</v>
      </c>
    </row>
    <row r="198" spans="27:30" x14ac:dyDescent="0.35">
      <c r="AA198" s="25">
        <v>31197</v>
      </c>
      <c r="AD198" s="155" t="s">
        <v>332</v>
      </c>
    </row>
    <row r="199" spans="27:30" x14ac:dyDescent="0.35">
      <c r="AA199" s="25">
        <v>31198</v>
      </c>
      <c r="AD199" s="155" t="s">
        <v>333</v>
      </c>
    </row>
    <row r="200" spans="27:30" x14ac:dyDescent="0.35">
      <c r="AA200" s="25">
        <v>31199</v>
      </c>
      <c r="AD200" s="155" t="s">
        <v>334</v>
      </c>
    </row>
    <row r="201" spans="27:30" x14ac:dyDescent="0.35">
      <c r="AA201" s="25">
        <v>31200</v>
      </c>
      <c r="AD201" s="155" t="s">
        <v>335</v>
      </c>
    </row>
    <row r="202" spans="27:30" x14ac:dyDescent="0.35">
      <c r="AA202" s="25">
        <v>31201</v>
      </c>
      <c r="AD202" s="155" t="s">
        <v>336</v>
      </c>
    </row>
    <row r="203" spans="27:30" x14ac:dyDescent="0.35">
      <c r="AA203" s="25">
        <v>31202</v>
      </c>
      <c r="AD203" s="155" t="s">
        <v>337</v>
      </c>
    </row>
    <row r="204" spans="27:30" x14ac:dyDescent="0.35">
      <c r="AA204" s="25">
        <v>31203</v>
      </c>
      <c r="AD204" s="155" t="s">
        <v>338</v>
      </c>
    </row>
    <row r="205" spans="27:30" x14ac:dyDescent="0.35">
      <c r="AA205" s="25">
        <v>31204</v>
      </c>
      <c r="AD205" s="155" t="s">
        <v>339</v>
      </c>
    </row>
    <row r="206" spans="27:30" x14ac:dyDescent="0.35">
      <c r="AA206" s="25">
        <v>31205</v>
      </c>
      <c r="AD206" s="155" t="s">
        <v>340</v>
      </c>
    </row>
    <row r="207" spans="27:30" x14ac:dyDescent="0.35">
      <c r="AA207" s="25">
        <v>31206</v>
      </c>
      <c r="AD207" s="155" t="s">
        <v>341</v>
      </c>
    </row>
    <row r="208" spans="27:30" x14ac:dyDescent="0.35">
      <c r="AA208" s="25">
        <v>31207</v>
      </c>
      <c r="AD208" s="155" t="s">
        <v>342</v>
      </c>
    </row>
    <row r="209" spans="27:30" x14ac:dyDescent="0.35">
      <c r="AA209" s="25">
        <v>31208</v>
      </c>
      <c r="AD209" s="155" t="s">
        <v>343</v>
      </c>
    </row>
    <row r="210" spans="27:30" x14ac:dyDescent="0.35">
      <c r="AA210" s="25">
        <v>31209</v>
      </c>
      <c r="AD210" s="155" t="s">
        <v>344</v>
      </c>
    </row>
    <row r="211" spans="27:30" x14ac:dyDescent="0.35">
      <c r="AA211" s="25">
        <v>31210</v>
      </c>
      <c r="AD211" s="155" t="s">
        <v>345</v>
      </c>
    </row>
    <row r="212" spans="27:30" x14ac:dyDescent="0.35">
      <c r="AA212" s="25">
        <v>31211</v>
      </c>
      <c r="AD212" s="155" t="s">
        <v>346</v>
      </c>
    </row>
    <row r="213" spans="27:30" x14ac:dyDescent="0.35">
      <c r="AA213" s="25">
        <v>31212</v>
      </c>
      <c r="AD213" s="155" t="s">
        <v>347</v>
      </c>
    </row>
    <row r="214" spans="27:30" x14ac:dyDescent="0.35">
      <c r="AA214" s="25">
        <v>31213</v>
      </c>
      <c r="AD214" s="155" t="s">
        <v>348</v>
      </c>
    </row>
    <row r="215" spans="27:30" x14ac:dyDescent="0.35">
      <c r="AA215" s="25">
        <v>31214</v>
      </c>
      <c r="AD215" s="155" t="s">
        <v>349</v>
      </c>
    </row>
    <row r="216" spans="27:30" x14ac:dyDescent="0.35">
      <c r="AA216" s="25">
        <v>31215</v>
      </c>
      <c r="AD216" s="155" t="s">
        <v>350</v>
      </c>
    </row>
    <row r="217" spans="27:30" x14ac:dyDescent="0.35">
      <c r="AA217" s="25">
        <v>31216</v>
      </c>
      <c r="AD217" s="155" t="s">
        <v>351</v>
      </c>
    </row>
    <row r="218" spans="27:30" x14ac:dyDescent="0.35">
      <c r="AA218" s="25">
        <v>31217</v>
      </c>
      <c r="AD218" s="155" t="s">
        <v>352</v>
      </c>
    </row>
    <row r="219" spans="27:30" x14ac:dyDescent="0.35">
      <c r="AA219" s="25">
        <v>31218</v>
      </c>
      <c r="AD219" s="155" t="s">
        <v>353</v>
      </c>
    </row>
    <row r="220" spans="27:30" x14ac:dyDescent="0.35">
      <c r="AA220" s="25">
        <v>31219</v>
      </c>
      <c r="AD220" s="155" t="s">
        <v>354</v>
      </c>
    </row>
    <row r="221" spans="27:30" x14ac:dyDescent="0.35">
      <c r="AA221" s="25">
        <v>31220</v>
      </c>
      <c r="AD221" s="155" t="s">
        <v>187</v>
      </c>
    </row>
    <row r="222" spans="27:30" x14ac:dyDescent="0.35">
      <c r="AA222" s="25">
        <v>31221</v>
      </c>
      <c r="AD222" s="155" t="s">
        <v>188</v>
      </c>
    </row>
    <row r="223" spans="27:30" x14ac:dyDescent="0.35">
      <c r="AA223" s="25">
        <v>31222</v>
      </c>
      <c r="AD223" s="155" t="s">
        <v>189</v>
      </c>
    </row>
    <row r="224" spans="27:30" x14ac:dyDescent="0.35">
      <c r="AA224" s="25">
        <v>31223</v>
      </c>
      <c r="AD224" s="155" t="s">
        <v>190</v>
      </c>
    </row>
    <row r="225" spans="27:30" x14ac:dyDescent="0.35">
      <c r="AA225" s="25">
        <v>31224</v>
      </c>
      <c r="AD225" s="155" t="s">
        <v>191</v>
      </c>
    </row>
    <row r="226" spans="27:30" x14ac:dyDescent="0.35">
      <c r="AA226" s="25">
        <v>31225</v>
      </c>
      <c r="AD226" s="155" t="s">
        <v>192</v>
      </c>
    </row>
    <row r="227" spans="27:30" x14ac:dyDescent="0.35">
      <c r="AA227" s="25">
        <v>31226</v>
      </c>
      <c r="AD227" s="155" t="s">
        <v>193</v>
      </c>
    </row>
    <row r="228" spans="27:30" x14ac:dyDescent="0.35">
      <c r="AA228" s="25">
        <v>31227</v>
      </c>
      <c r="AD228" s="155" t="s">
        <v>194</v>
      </c>
    </row>
    <row r="229" spans="27:30" x14ac:dyDescent="0.35">
      <c r="AA229" s="25">
        <v>31228</v>
      </c>
      <c r="AD229" s="155" t="s">
        <v>195</v>
      </c>
    </row>
    <row r="230" spans="27:30" x14ac:dyDescent="0.35">
      <c r="AA230" s="25">
        <v>31229</v>
      </c>
      <c r="AD230" s="155" t="s">
        <v>355</v>
      </c>
    </row>
    <row r="231" spans="27:30" x14ac:dyDescent="0.35">
      <c r="AA231" s="25">
        <v>31230</v>
      </c>
      <c r="AD231" s="155" t="s">
        <v>356</v>
      </c>
    </row>
    <row r="232" spans="27:30" x14ac:dyDescent="0.35">
      <c r="AA232" s="25">
        <v>31231</v>
      </c>
      <c r="AD232" s="155" t="s">
        <v>357</v>
      </c>
    </row>
    <row r="233" spans="27:30" x14ac:dyDescent="0.35">
      <c r="AA233" s="25">
        <v>31232</v>
      </c>
      <c r="AD233" s="155" t="s">
        <v>358</v>
      </c>
    </row>
    <row r="234" spans="27:30" x14ac:dyDescent="0.35">
      <c r="AA234" s="25">
        <v>31233</v>
      </c>
      <c r="AD234" s="155" t="s">
        <v>359</v>
      </c>
    </row>
    <row r="235" spans="27:30" x14ac:dyDescent="0.35">
      <c r="AA235" s="25">
        <v>31234</v>
      </c>
      <c r="AD235" s="155" t="s">
        <v>360</v>
      </c>
    </row>
    <row r="236" spans="27:30" x14ac:dyDescent="0.35">
      <c r="AA236" s="25">
        <v>31235</v>
      </c>
      <c r="AD236" s="155" t="s">
        <v>361</v>
      </c>
    </row>
    <row r="237" spans="27:30" x14ac:dyDescent="0.35">
      <c r="AA237" s="25">
        <v>31236</v>
      </c>
      <c r="AD237" s="155" t="s">
        <v>362</v>
      </c>
    </row>
    <row r="238" spans="27:30" x14ac:dyDescent="0.35">
      <c r="AA238" s="25">
        <v>31237</v>
      </c>
      <c r="AD238" s="155" t="s">
        <v>363</v>
      </c>
    </row>
    <row r="239" spans="27:30" x14ac:dyDescent="0.35">
      <c r="AA239" s="25">
        <v>31238</v>
      </c>
      <c r="AD239" s="155" t="s">
        <v>364</v>
      </c>
    </row>
    <row r="240" spans="27:30" x14ac:dyDescent="0.35">
      <c r="AA240" s="25">
        <v>31239</v>
      </c>
      <c r="AD240" s="155" t="s">
        <v>365</v>
      </c>
    </row>
    <row r="241" spans="27:30" x14ac:dyDescent="0.35">
      <c r="AA241" s="25">
        <v>31240</v>
      </c>
      <c r="AD241" s="155" t="s">
        <v>366</v>
      </c>
    </row>
    <row r="242" spans="27:30" x14ac:dyDescent="0.35">
      <c r="AA242" s="25">
        <v>31241</v>
      </c>
      <c r="AD242" s="155" t="s">
        <v>367</v>
      </c>
    </row>
    <row r="243" spans="27:30" x14ac:dyDescent="0.35">
      <c r="AA243" s="25">
        <v>31242</v>
      </c>
      <c r="AD243" s="155" t="s">
        <v>368</v>
      </c>
    </row>
    <row r="244" spans="27:30" x14ac:dyDescent="0.35">
      <c r="AA244" s="25">
        <v>31243</v>
      </c>
      <c r="AD244" s="155" t="s">
        <v>369</v>
      </c>
    </row>
    <row r="245" spans="27:30" x14ac:dyDescent="0.35">
      <c r="AA245" s="25">
        <v>31244</v>
      </c>
      <c r="AD245" s="155" t="s">
        <v>370</v>
      </c>
    </row>
    <row r="246" spans="27:30" x14ac:dyDescent="0.35">
      <c r="AA246" s="25">
        <v>31245</v>
      </c>
      <c r="AD246" s="155" t="s">
        <v>371</v>
      </c>
    </row>
    <row r="247" spans="27:30" x14ac:dyDescent="0.35">
      <c r="AA247" s="25">
        <v>31246</v>
      </c>
      <c r="AD247" s="155" t="s">
        <v>372</v>
      </c>
    </row>
    <row r="248" spans="27:30" x14ac:dyDescent="0.35">
      <c r="AA248" s="25">
        <v>31247</v>
      </c>
      <c r="AD248" s="155" t="s">
        <v>373</v>
      </c>
    </row>
    <row r="249" spans="27:30" x14ac:dyDescent="0.35">
      <c r="AA249" s="25">
        <v>31248</v>
      </c>
      <c r="AD249" s="155" t="s">
        <v>374</v>
      </c>
    </row>
    <row r="250" spans="27:30" x14ac:dyDescent="0.35">
      <c r="AA250" s="25">
        <v>31249</v>
      </c>
      <c r="AD250" s="155" t="s">
        <v>375</v>
      </c>
    </row>
    <row r="251" spans="27:30" x14ac:dyDescent="0.35">
      <c r="AA251" s="25">
        <v>31250</v>
      </c>
      <c r="AD251" s="155" t="s">
        <v>376</v>
      </c>
    </row>
    <row r="252" spans="27:30" x14ac:dyDescent="0.35">
      <c r="AA252" s="25">
        <v>31251</v>
      </c>
      <c r="AD252" s="155" t="s">
        <v>377</v>
      </c>
    </row>
    <row r="253" spans="27:30" x14ac:dyDescent="0.35">
      <c r="AA253" s="25">
        <v>31252</v>
      </c>
      <c r="AD253" s="155" t="s">
        <v>378</v>
      </c>
    </row>
    <row r="254" spans="27:30" x14ac:dyDescent="0.35">
      <c r="AA254" s="25">
        <v>31253</v>
      </c>
      <c r="AD254" s="155" t="s">
        <v>379</v>
      </c>
    </row>
    <row r="255" spans="27:30" x14ac:dyDescent="0.35">
      <c r="AA255" s="25">
        <v>31254</v>
      </c>
      <c r="AD255" s="155" t="s">
        <v>380</v>
      </c>
    </row>
    <row r="256" spans="27:30" x14ac:dyDescent="0.35">
      <c r="AA256" s="25">
        <v>31255</v>
      </c>
      <c r="AD256" s="155" t="s">
        <v>381</v>
      </c>
    </row>
    <row r="257" spans="27:30" x14ac:dyDescent="0.35">
      <c r="AA257" s="25">
        <v>31256</v>
      </c>
      <c r="AD257" s="155" t="s">
        <v>382</v>
      </c>
    </row>
    <row r="258" spans="27:30" x14ac:dyDescent="0.35">
      <c r="AA258" s="25">
        <v>31257</v>
      </c>
      <c r="AD258" s="155" t="s">
        <v>383</v>
      </c>
    </row>
    <row r="259" spans="27:30" x14ac:dyDescent="0.35">
      <c r="AA259" s="25">
        <v>31258</v>
      </c>
      <c r="AD259" s="155" t="s">
        <v>384</v>
      </c>
    </row>
    <row r="260" spans="27:30" x14ac:dyDescent="0.35">
      <c r="AA260" s="25">
        <v>31259</v>
      </c>
      <c r="AD260" s="155" t="s">
        <v>385</v>
      </c>
    </row>
    <row r="261" spans="27:30" x14ac:dyDescent="0.35">
      <c r="AA261" s="25">
        <v>31260</v>
      </c>
      <c r="AD261" s="155" t="s">
        <v>386</v>
      </c>
    </row>
    <row r="262" spans="27:30" x14ac:dyDescent="0.35">
      <c r="AA262" s="25">
        <v>31261</v>
      </c>
      <c r="AD262" s="155" t="s">
        <v>387</v>
      </c>
    </row>
    <row r="263" spans="27:30" x14ac:dyDescent="0.35">
      <c r="AA263" s="25">
        <v>31262</v>
      </c>
      <c r="AD263" s="155" t="s">
        <v>388</v>
      </c>
    </row>
    <row r="264" spans="27:30" x14ac:dyDescent="0.35">
      <c r="AA264" s="25">
        <v>31263</v>
      </c>
      <c r="AD264" s="155" t="s">
        <v>389</v>
      </c>
    </row>
    <row r="265" spans="27:30" x14ac:dyDescent="0.35">
      <c r="AA265" s="25">
        <v>31264</v>
      </c>
      <c r="AD265" s="155" t="s">
        <v>390</v>
      </c>
    </row>
    <row r="266" spans="27:30" x14ac:dyDescent="0.35">
      <c r="AA266" s="25">
        <v>31265</v>
      </c>
      <c r="AD266" s="155" t="s">
        <v>391</v>
      </c>
    </row>
    <row r="267" spans="27:30" x14ac:dyDescent="0.35">
      <c r="AA267" s="25">
        <v>31266</v>
      </c>
      <c r="AD267" s="155" t="s">
        <v>392</v>
      </c>
    </row>
    <row r="268" spans="27:30" x14ac:dyDescent="0.35">
      <c r="AA268" s="25">
        <v>31267</v>
      </c>
      <c r="AD268" s="155" t="s">
        <v>393</v>
      </c>
    </row>
    <row r="269" spans="27:30" x14ac:dyDescent="0.35">
      <c r="AA269" s="25">
        <v>31268</v>
      </c>
      <c r="AD269" s="155" t="s">
        <v>394</v>
      </c>
    </row>
    <row r="270" spans="27:30" x14ac:dyDescent="0.35">
      <c r="AA270" s="25">
        <v>31269</v>
      </c>
      <c r="AD270" s="155" t="s">
        <v>395</v>
      </c>
    </row>
    <row r="271" spans="27:30" x14ac:dyDescent="0.35">
      <c r="AA271" s="25">
        <v>31270</v>
      </c>
      <c r="AD271" s="155" t="s">
        <v>396</v>
      </c>
    </row>
    <row r="272" spans="27:30" x14ac:dyDescent="0.35">
      <c r="AA272" s="25">
        <v>31271</v>
      </c>
      <c r="AD272" s="155" t="s">
        <v>397</v>
      </c>
    </row>
    <row r="273" spans="27:30" x14ac:dyDescent="0.35">
      <c r="AA273" s="25">
        <v>31272</v>
      </c>
      <c r="AD273" s="155" t="s">
        <v>398</v>
      </c>
    </row>
    <row r="274" spans="27:30" x14ac:dyDescent="0.35">
      <c r="AA274" s="25">
        <v>31273</v>
      </c>
      <c r="AD274" s="155" t="s">
        <v>399</v>
      </c>
    </row>
    <row r="275" spans="27:30" x14ac:dyDescent="0.35">
      <c r="AA275" s="25">
        <v>31274</v>
      </c>
      <c r="AD275" s="155" t="s">
        <v>400</v>
      </c>
    </row>
    <row r="276" spans="27:30" x14ac:dyDescent="0.35">
      <c r="AA276" s="25">
        <v>31275</v>
      </c>
      <c r="AD276" s="155" t="s">
        <v>401</v>
      </c>
    </row>
    <row r="277" spans="27:30" x14ac:dyDescent="0.35">
      <c r="AA277" s="25">
        <v>31276</v>
      </c>
      <c r="AD277" s="155" t="s">
        <v>402</v>
      </c>
    </row>
    <row r="278" spans="27:30" x14ac:dyDescent="0.35">
      <c r="AA278" s="25">
        <v>31277</v>
      </c>
      <c r="AD278" s="155" t="s">
        <v>403</v>
      </c>
    </row>
    <row r="279" spans="27:30" x14ac:dyDescent="0.35">
      <c r="AA279" s="25">
        <v>31278</v>
      </c>
      <c r="AD279" s="155" t="s">
        <v>404</v>
      </c>
    </row>
    <row r="280" spans="27:30" x14ac:dyDescent="0.35">
      <c r="AA280" s="25">
        <v>31279</v>
      </c>
      <c r="AD280" s="155" t="s">
        <v>405</v>
      </c>
    </row>
    <row r="281" spans="27:30" x14ac:dyDescent="0.35">
      <c r="AA281" s="25">
        <v>31280</v>
      </c>
      <c r="AD281" s="155" t="s">
        <v>406</v>
      </c>
    </row>
    <row r="282" spans="27:30" x14ac:dyDescent="0.35">
      <c r="AA282" s="25">
        <v>31281</v>
      </c>
      <c r="AD282" s="155" t="s">
        <v>407</v>
      </c>
    </row>
    <row r="283" spans="27:30" x14ac:dyDescent="0.35">
      <c r="AA283" s="25">
        <v>31282</v>
      </c>
      <c r="AD283" s="155" t="s">
        <v>408</v>
      </c>
    </row>
    <row r="284" spans="27:30" x14ac:dyDescent="0.35">
      <c r="AA284" s="25">
        <v>31283</v>
      </c>
      <c r="AD284" s="155" t="s">
        <v>409</v>
      </c>
    </row>
    <row r="285" spans="27:30" x14ac:dyDescent="0.35">
      <c r="AA285" s="25">
        <v>31284</v>
      </c>
      <c r="AD285" s="155" t="s">
        <v>410</v>
      </c>
    </row>
    <row r="286" spans="27:30" x14ac:dyDescent="0.35">
      <c r="AA286" s="25">
        <v>31285</v>
      </c>
      <c r="AD286" s="155" t="s">
        <v>411</v>
      </c>
    </row>
    <row r="287" spans="27:30" x14ac:dyDescent="0.35">
      <c r="AA287" s="25">
        <v>31286</v>
      </c>
      <c r="AD287" s="155" t="s">
        <v>412</v>
      </c>
    </row>
    <row r="288" spans="27:30" x14ac:dyDescent="0.35">
      <c r="AA288" s="25">
        <v>31287</v>
      </c>
      <c r="AD288" s="155" t="s">
        <v>413</v>
      </c>
    </row>
    <row r="289" spans="27:30" x14ac:dyDescent="0.35">
      <c r="AA289" s="25">
        <v>31288</v>
      </c>
      <c r="AD289" s="155" t="s">
        <v>414</v>
      </c>
    </row>
    <row r="290" spans="27:30" x14ac:dyDescent="0.35">
      <c r="AA290" s="25">
        <v>31289</v>
      </c>
      <c r="AD290" s="155" t="s">
        <v>415</v>
      </c>
    </row>
    <row r="291" spans="27:30" x14ac:dyDescent="0.35">
      <c r="AA291" s="25">
        <v>31290</v>
      </c>
      <c r="AD291" s="155" t="s">
        <v>416</v>
      </c>
    </row>
    <row r="292" spans="27:30" x14ac:dyDescent="0.35">
      <c r="AA292" s="25">
        <v>31291</v>
      </c>
      <c r="AD292" s="155" t="s">
        <v>417</v>
      </c>
    </row>
    <row r="293" spans="27:30" x14ac:dyDescent="0.35">
      <c r="AA293" s="25">
        <v>31292</v>
      </c>
      <c r="AD293" s="155" t="s">
        <v>418</v>
      </c>
    </row>
    <row r="294" spans="27:30" x14ac:dyDescent="0.35">
      <c r="AA294" s="25">
        <v>31293</v>
      </c>
      <c r="AD294" s="155" t="s">
        <v>419</v>
      </c>
    </row>
    <row r="295" spans="27:30" x14ac:dyDescent="0.35">
      <c r="AA295" s="25">
        <v>31294</v>
      </c>
      <c r="AD295" s="155" t="s">
        <v>420</v>
      </c>
    </row>
    <row r="296" spans="27:30" x14ac:dyDescent="0.35">
      <c r="AA296" s="25">
        <v>31295</v>
      </c>
      <c r="AD296" s="155" t="s">
        <v>421</v>
      </c>
    </row>
    <row r="297" spans="27:30" x14ac:dyDescent="0.35">
      <c r="AA297" s="25">
        <v>31296</v>
      </c>
      <c r="AD297" s="155" t="s">
        <v>422</v>
      </c>
    </row>
    <row r="298" spans="27:30" x14ac:dyDescent="0.35">
      <c r="AA298" s="25">
        <v>31297</v>
      </c>
      <c r="AD298" s="155" t="s">
        <v>423</v>
      </c>
    </row>
    <row r="299" spans="27:30" x14ac:dyDescent="0.35">
      <c r="AA299" s="25">
        <v>31298</v>
      </c>
      <c r="AD299" s="155" t="s">
        <v>424</v>
      </c>
    </row>
    <row r="300" spans="27:30" x14ac:dyDescent="0.35">
      <c r="AA300" s="25">
        <v>31299</v>
      </c>
      <c r="AD300" s="155" t="s">
        <v>425</v>
      </c>
    </row>
    <row r="301" spans="27:30" x14ac:dyDescent="0.35">
      <c r="AA301" s="25">
        <v>31300</v>
      </c>
      <c r="AD301" s="155" t="s">
        <v>426</v>
      </c>
    </row>
    <row r="302" spans="27:30" x14ac:dyDescent="0.35">
      <c r="AA302" s="25">
        <v>31301</v>
      </c>
      <c r="AD302" s="155" t="s">
        <v>427</v>
      </c>
    </row>
    <row r="303" spans="27:30" x14ac:dyDescent="0.35">
      <c r="AA303" s="25">
        <v>31302</v>
      </c>
      <c r="AD303" s="155" t="s">
        <v>428</v>
      </c>
    </row>
    <row r="304" spans="27:30" x14ac:dyDescent="0.35">
      <c r="AA304" s="25">
        <v>31303</v>
      </c>
      <c r="AD304" s="155" t="s">
        <v>429</v>
      </c>
    </row>
    <row r="305" spans="27:30" x14ac:dyDescent="0.35">
      <c r="AA305" s="25">
        <v>31304</v>
      </c>
      <c r="AD305" s="155" t="s">
        <v>430</v>
      </c>
    </row>
    <row r="306" spans="27:30" x14ac:dyDescent="0.35">
      <c r="AA306" s="25">
        <v>31305</v>
      </c>
      <c r="AD306" s="155" t="s">
        <v>431</v>
      </c>
    </row>
    <row r="307" spans="27:30" x14ac:dyDescent="0.35">
      <c r="AA307" s="25">
        <v>31306</v>
      </c>
      <c r="AD307" s="155" t="s">
        <v>432</v>
      </c>
    </row>
    <row r="308" spans="27:30" x14ac:dyDescent="0.35">
      <c r="AA308" s="25">
        <v>31307</v>
      </c>
      <c r="AD308" s="155" t="s">
        <v>433</v>
      </c>
    </row>
    <row r="309" spans="27:30" x14ac:dyDescent="0.35">
      <c r="AA309" s="25">
        <v>31308</v>
      </c>
      <c r="AD309" s="155" t="s">
        <v>434</v>
      </c>
    </row>
    <row r="310" spans="27:30" x14ac:dyDescent="0.35">
      <c r="AA310" s="25">
        <v>31309</v>
      </c>
      <c r="AD310" s="155" t="s">
        <v>435</v>
      </c>
    </row>
    <row r="311" spans="27:30" x14ac:dyDescent="0.35">
      <c r="AA311" s="25">
        <v>31310</v>
      </c>
      <c r="AD311" s="155" t="s">
        <v>436</v>
      </c>
    </row>
    <row r="312" spans="27:30" x14ac:dyDescent="0.35">
      <c r="AA312" s="25">
        <v>31311</v>
      </c>
      <c r="AD312" s="155" t="s">
        <v>437</v>
      </c>
    </row>
    <row r="313" spans="27:30" x14ac:dyDescent="0.35">
      <c r="AA313" s="25">
        <v>31312</v>
      </c>
      <c r="AD313" s="155" t="s">
        <v>438</v>
      </c>
    </row>
    <row r="314" spans="27:30" x14ac:dyDescent="0.35">
      <c r="AA314" s="25">
        <v>31313</v>
      </c>
      <c r="AD314" s="155" t="s">
        <v>439</v>
      </c>
    </row>
    <row r="315" spans="27:30" x14ac:dyDescent="0.35">
      <c r="AA315" s="25">
        <v>31314</v>
      </c>
      <c r="AD315" s="155" t="s">
        <v>440</v>
      </c>
    </row>
    <row r="316" spans="27:30" x14ac:dyDescent="0.35">
      <c r="AA316" s="25">
        <v>31315</v>
      </c>
      <c r="AD316" s="155" t="s">
        <v>441</v>
      </c>
    </row>
    <row r="317" spans="27:30" x14ac:dyDescent="0.35">
      <c r="AA317" s="25">
        <v>31316</v>
      </c>
      <c r="AD317" s="155" t="s">
        <v>442</v>
      </c>
    </row>
    <row r="318" spans="27:30" x14ac:dyDescent="0.35">
      <c r="AA318" s="25">
        <v>31317</v>
      </c>
      <c r="AD318" s="155" t="s">
        <v>443</v>
      </c>
    </row>
    <row r="319" spans="27:30" x14ac:dyDescent="0.35">
      <c r="AA319" s="25">
        <v>31318</v>
      </c>
      <c r="AD319" s="155" t="s">
        <v>444</v>
      </c>
    </row>
    <row r="320" spans="27:30" x14ac:dyDescent="0.35">
      <c r="AA320" s="25">
        <v>31319</v>
      </c>
      <c r="AD320" s="155" t="s">
        <v>445</v>
      </c>
    </row>
    <row r="321" spans="27:30" x14ac:dyDescent="0.35">
      <c r="AA321" s="25">
        <v>31320</v>
      </c>
      <c r="AD321" s="155" t="s">
        <v>446</v>
      </c>
    </row>
    <row r="322" spans="27:30" x14ac:dyDescent="0.35">
      <c r="AA322" s="25">
        <v>31321</v>
      </c>
      <c r="AD322" s="155" t="s">
        <v>447</v>
      </c>
    </row>
    <row r="323" spans="27:30" x14ac:dyDescent="0.35">
      <c r="AA323" s="25">
        <v>31322</v>
      </c>
      <c r="AD323" s="155" t="s">
        <v>448</v>
      </c>
    </row>
    <row r="324" spans="27:30" x14ac:dyDescent="0.35">
      <c r="AA324" s="25">
        <v>31323</v>
      </c>
      <c r="AD324" s="155" t="s">
        <v>449</v>
      </c>
    </row>
    <row r="325" spans="27:30" x14ac:dyDescent="0.35">
      <c r="AA325" s="25">
        <v>31324</v>
      </c>
      <c r="AD325" s="155" t="s">
        <v>450</v>
      </c>
    </row>
    <row r="326" spans="27:30" x14ac:dyDescent="0.35">
      <c r="AA326" s="25">
        <v>31325</v>
      </c>
      <c r="AD326" s="155" t="s">
        <v>451</v>
      </c>
    </row>
    <row r="327" spans="27:30" x14ac:dyDescent="0.35">
      <c r="AA327" s="25">
        <v>31326</v>
      </c>
      <c r="AD327" s="155" t="s">
        <v>452</v>
      </c>
    </row>
    <row r="328" spans="27:30" x14ac:dyDescent="0.35">
      <c r="AA328" s="25">
        <v>31327</v>
      </c>
      <c r="AD328" s="155" t="s">
        <v>453</v>
      </c>
    </row>
    <row r="329" spans="27:30" x14ac:dyDescent="0.35">
      <c r="AA329" s="25">
        <v>31328</v>
      </c>
      <c r="AD329" s="155" t="s">
        <v>454</v>
      </c>
    </row>
    <row r="330" spans="27:30" x14ac:dyDescent="0.35">
      <c r="AA330" s="25">
        <v>31329</v>
      </c>
      <c r="AD330" s="155" t="s">
        <v>455</v>
      </c>
    </row>
    <row r="331" spans="27:30" x14ac:dyDescent="0.35">
      <c r="AA331" s="25">
        <v>31330</v>
      </c>
      <c r="AD331" s="155" t="s">
        <v>456</v>
      </c>
    </row>
    <row r="332" spans="27:30" x14ac:dyDescent="0.35">
      <c r="AA332" s="25">
        <v>31331</v>
      </c>
      <c r="AD332" s="155" t="s">
        <v>457</v>
      </c>
    </row>
    <row r="333" spans="27:30" x14ac:dyDescent="0.35">
      <c r="AA333" s="25">
        <v>31332</v>
      </c>
      <c r="AD333" s="155" t="s">
        <v>458</v>
      </c>
    </row>
    <row r="334" spans="27:30" x14ac:dyDescent="0.35">
      <c r="AA334" s="25">
        <v>31333</v>
      </c>
      <c r="AD334" s="155" t="s">
        <v>459</v>
      </c>
    </row>
    <row r="335" spans="27:30" x14ac:dyDescent="0.35">
      <c r="AA335" s="25">
        <v>31334</v>
      </c>
      <c r="AD335" s="155" t="s">
        <v>460</v>
      </c>
    </row>
    <row r="336" spans="27:30" x14ac:dyDescent="0.35">
      <c r="AA336" s="25">
        <v>31335</v>
      </c>
      <c r="AD336" s="155" t="s">
        <v>461</v>
      </c>
    </row>
    <row r="337" spans="27:30" x14ac:dyDescent="0.35">
      <c r="AA337" s="25">
        <v>31336</v>
      </c>
      <c r="AD337" s="155" t="s">
        <v>462</v>
      </c>
    </row>
    <row r="338" spans="27:30" x14ac:dyDescent="0.35">
      <c r="AA338" s="25">
        <v>31337</v>
      </c>
      <c r="AD338" s="155" t="s">
        <v>463</v>
      </c>
    </row>
    <row r="339" spans="27:30" x14ac:dyDescent="0.35">
      <c r="AA339" s="25">
        <v>31338</v>
      </c>
      <c r="AD339" s="155" t="s">
        <v>464</v>
      </c>
    </row>
    <row r="340" spans="27:30" x14ac:dyDescent="0.35">
      <c r="AA340" s="25">
        <v>31339</v>
      </c>
      <c r="AD340" s="155" t="s">
        <v>465</v>
      </c>
    </row>
    <row r="341" spans="27:30" x14ac:dyDescent="0.35">
      <c r="AA341" s="25">
        <v>31340</v>
      </c>
      <c r="AD341" s="155" t="s">
        <v>466</v>
      </c>
    </row>
    <row r="342" spans="27:30" x14ac:dyDescent="0.35">
      <c r="AA342" s="25">
        <v>31341</v>
      </c>
      <c r="AD342" s="155" t="s">
        <v>467</v>
      </c>
    </row>
    <row r="343" spans="27:30" x14ac:dyDescent="0.35">
      <c r="AA343" s="25">
        <v>31342</v>
      </c>
      <c r="AD343" s="155" t="s">
        <v>468</v>
      </c>
    </row>
    <row r="344" spans="27:30" x14ac:dyDescent="0.35">
      <c r="AA344" s="25">
        <v>31343</v>
      </c>
      <c r="AD344" s="155" t="s">
        <v>469</v>
      </c>
    </row>
    <row r="345" spans="27:30" x14ac:dyDescent="0.35">
      <c r="AA345" s="25">
        <v>31344</v>
      </c>
      <c r="AD345" s="155" t="s">
        <v>470</v>
      </c>
    </row>
    <row r="346" spans="27:30" x14ac:dyDescent="0.35">
      <c r="AA346" s="25">
        <v>31345</v>
      </c>
      <c r="AD346" s="155" t="s">
        <v>471</v>
      </c>
    </row>
    <row r="347" spans="27:30" x14ac:dyDescent="0.35">
      <c r="AA347" s="25">
        <v>31346</v>
      </c>
      <c r="AD347" s="155" t="s">
        <v>472</v>
      </c>
    </row>
    <row r="348" spans="27:30" x14ac:dyDescent="0.35">
      <c r="AA348" s="25">
        <v>31347</v>
      </c>
      <c r="AD348" s="155" t="s">
        <v>473</v>
      </c>
    </row>
    <row r="349" spans="27:30" x14ac:dyDescent="0.35">
      <c r="AA349" s="25">
        <v>31348</v>
      </c>
      <c r="AD349" s="155" t="s">
        <v>474</v>
      </c>
    </row>
    <row r="350" spans="27:30" x14ac:dyDescent="0.35">
      <c r="AA350" s="25">
        <v>31349</v>
      </c>
      <c r="AD350" s="155" t="s">
        <v>475</v>
      </c>
    </row>
    <row r="351" spans="27:30" x14ac:dyDescent="0.35">
      <c r="AA351" s="25">
        <v>31350</v>
      </c>
      <c r="AD351" s="155" t="s">
        <v>476</v>
      </c>
    </row>
    <row r="352" spans="27:30" x14ac:dyDescent="0.35">
      <c r="AA352" s="25">
        <v>31351</v>
      </c>
      <c r="AD352" s="155" t="s">
        <v>477</v>
      </c>
    </row>
    <row r="353" spans="27:30" x14ac:dyDescent="0.35">
      <c r="AA353" s="25">
        <v>31352</v>
      </c>
      <c r="AD353" s="155" t="s">
        <v>478</v>
      </c>
    </row>
    <row r="354" spans="27:30" x14ac:dyDescent="0.35">
      <c r="AA354" s="25">
        <v>31353</v>
      </c>
      <c r="AD354" s="155" t="s">
        <v>479</v>
      </c>
    </row>
    <row r="355" spans="27:30" x14ac:dyDescent="0.35">
      <c r="AA355" s="25">
        <v>31354</v>
      </c>
      <c r="AD355" s="155" t="s">
        <v>480</v>
      </c>
    </row>
    <row r="356" spans="27:30" x14ac:dyDescent="0.35">
      <c r="AA356" s="25">
        <v>31355</v>
      </c>
      <c r="AD356" s="155" t="s">
        <v>481</v>
      </c>
    </row>
    <row r="357" spans="27:30" x14ac:dyDescent="0.35">
      <c r="AA357" s="25">
        <v>31356</v>
      </c>
      <c r="AD357" s="155" t="s">
        <v>482</v>
      </c>
    </row>
    <row r="358" spans="27:30" x14ac:dyDescent="0.35">
      <c r="AA358" s="25">
        <v>31357</v>
      </c>
      <c r="AD358" s="155" t="s">
        <v>483</v>
      </c>
    </row>
    <row r="359" spans="27:30" x14ac:dyDescent="0.35">
      <c r="AA359" s="25">
        <v>31358</v>
      </c>
      <c r="AD359" s="155" t="s">
        <v>484</v>
      </c>
    </row>
    <row r="360" spans="27:30" x14ac:dyDescent="0.35">
      <c r="AA360" s="25">
        <v>31359</v>
      </c>
      <c r="AD360" s="155" t="s">
        <v>485</v>
      </c>
    </row>
    <row r="361" spans="27:30" x14ac:dyDescent="0.35">
      <c r="AA361" s="25">
        <v>31360</v>
      </c>
      <c r="AD361" s="155" t="s">
        <v>486</v>
      </c>
    </row>
    <row r="362" spans="27:30" x14ac:dyDescent="0.35">
      <c r="AA362" s="25">
        <v>31361</v>
      </c>
      <c r="AD362" s="155" t="s">
        <v>487</v>
      </c>
    </row>
    <row r="363" spans="27:30" x14ac:dyDescent="0.35">
      <c r="AA363" s="25">
        <v>31362</v>
      </c>
      <c r="AD363" s="155" t="s">
        <v>488</v>
      </c>
    </row>
    <row r="364" spans="27:30" x14ac:dyDescent="0.35">
      <c r="AA364" s="25">
        <v>31363</v>
      </c>
      <c r="AD364" s="155" t="s">
        <v>489</v>
      </c>
    </row>
    <row r="365" spans="27:30" x14ac:dyDescent="0.35">
      <c r="AA365" s="25">
        <v>31364</v>
      </c>
      <c r="AD365" s="155" t="s">
        <v>490</v>
      </c>
    </row>
    <row r="366" spans="27:30" x14ac:dyDescent="0.35">
      <c r="AA366" s="25">
        <v>31365</v>
      </c>
      <c r="AD366" s="155" t="s">
        <v>491</v>
      </c>
    </row>
    <row r="367" spans="27:30" x14ac:dyDescent="0.35">
      <c r="AA367" s="25">
        <v>31366</v>
      </c>
      <c r="AD367" s="155" t="s">
        <v>492</v>
      </c>
    </row>
    <row r="368" spans="27:30" x14ac:dyDescent="0.35">
      <c r="AA368" s="25">
        <v>31367</v>
      </c>
      <c r="AD368" s="155" t="s">
        <v>493</v>
      </c>
    </row>
    <row r="369" spans="27:30" x14ac:dyDescent="0.35">
      <c r="AA369" s="25">
        <v>31368</v>
      </c>
      <c r="AD369" s="155" t="s">
        <v>494</v>
      </c>
    </row>
    <row r="370" spans="27:30" x14ac:dyDescent="0.35">
      <c r="AA370" s="25">
        <v>31369</v>
      </c>
      <c r="AD370" s="155" t="s">
        <v>495</v>
      </c>
    </row>
    <row r="371" spans="27:30" x14ac:dyDescent="0.35">
      <c r="AA371" s="25">
        <v>31370</v>
      </c>
      <c r="AD371" s="155" t="s">
        <v>496</v>
      </c>
    </row>
    <row r="372" spans="27:30" x14ac:dyDescent="0.35">
      <c r="AA372" s="25">
        <v>31371</v>
      </c>
      <c r="AD372" s="155" t="s">
        <v>497</v>
      </c>
    </row>
    <row r="373" spans="27:30" x14ac:dyDescent="0.35">
      <c r="AA373" s="25">
        <v>31372</v>
      </c>
      <c r="AD373" s="155" t="s">
        <v>498</v>
      </c>
    </row>
    <row r="374" spans="27:30" x14ac:dyDescent="0.35">
      <c r="AA374" s="25">
        <v>31373</v>
      </c>
      <c r="AD374" s="155" t="s">
        <v>499</v>
      </c>
    </row>
    <row r="375" spans="27:30" x14ac:dyDescent="0.35">
      <c r="AA375" s="25">
        <v>31374</v>
      </c>
      <c r="AD375" s="155" t="s">
        <v>500</v>
      </c>
    </row>
    <row r="376" spans="27:30" x14ac:dyDescent="0.35">
      <c r="AA376" s="25">
        <v>31375</v>
      </c>
      <c r="AD376" s="155" t="s">
        <v>501</v>
      </c>
    </row>
    <row r="377" spans="27:30" x14ac:dyDescent="0.35">
      <c r="AA377" s="25">
        <v>31376</v>
      </c>
      <c r="AD377" s="155" t="s">
        <v>502</v>
      </c>
    </row>
    <row r="378" spans="27:30" x14ac:dyDescent="0.35">
      <c r="AA378" s="25">
        <v>31377</v>
      </c>
      <c r="AD378" s="155" t="s">
        <v>503</v>
      </c>
    </row>
    <row r="379" spans="27:30" x14ac:dyDescent="0.35">
      <c r="AA379" s="25">
        <v>31378</v>
      </c>
      <c r="AD379" s="155" t="s">
        <v>504</v>
      </c>
    </row>
    <row r="380" spans="27:30" x14ac:dyDescent="0.35">
      <c r="AA380" s="25">
        <v>31379</v>
      </c>
      <c r="AD380" s="155" t="s">
        <v>505</v>
      </c>
    </row>
    <row r="381" spans="27:30" x14ac:dyDescent="0.35">
      <c r="AA381" s="25">
        <v>31380</v>
      </c>
      <c r="AD381" s="155" t="s">
        <v>506</v>
      </c>
    </row>
    <row r="382" spans="27:30" x14ac:dyDescent="0.35">
      <c r="AA382" s="25">
        <v>31381</v>
      </c>
      <c r="AD382" s="155" t="s">
        <v>507</v>
      </c>
    </row>
    <row r="383" spans="27:30" x14ac:dyDescent="0.35">
      <c r="AA383" s="25">
        <v>31382</v>
      </c>
      <c r="AD383" s="155" t="s">
        <v>508</v>
      </c>
    </row>
    <row r="384" spans="27:30" x14ac:dyDescent="0.35">
      <c r="AA384" s="25">
        <v>31383</v>
      </c>
      <c r="AD384" s="155" t="s">
        <v>509</v>
      </c>
    </row>
    <row r="385" spans="27:30" x14ac:dyDescent="0.35">
      <c r="AA385" s="25">
        <v>31384</v>
      </c>
      <c r="AD385" s="155" t="s">
        <v>510</v>
      </c>
    </row>
    <row r="386" spans="27:30" x14ac:dyDescent="0.35">
      <c r="AA386" s="25">
        <v>31385</v>
      </c>
      <c r="AD386" s="155" t="s">
        <v>511</v>
      </c>
    </row>
    <row r="387" spans="27:30" x14ac:dyDescent="0.35">
      <c r="AA387" s="25">
        <v>31386</v>
      </c>
      <c r="AD387" s="155" t="s">
        <v>512</v>
      </c>
    </row>
    <row r="388" spans="27:30" x14ac:dyDescent="0.35">
      <c r="AA388" s="25">
        <v>31387</v>
      </c>
      <c r="AD388" s="155" t="s">
        <v>513</v>
      </c>
    </row>
    <row r="389" spans="27:30" x14ac:dyDescent="0.35">
      <c r="AA389" s="25">
        <v>31388</v>
      </c>
      <c r="AD389" s="155" t="s">
        <v>514</v>
      </c>
    </row>
    <row r="390" spans="27:30" x14ac:dyDescent="0.35">
      <c r="AA390" s="25">
        <v>31389</v>
      </c>
      <c r="AD390" s="155" t="s">
        <v>515</v>
      </c>
    </row>
    <row r="391" spans="27:30" x14ac:dyDescent="0.35">
      <c r="AA391" s="25">
        <v>31390</v>
      </c>
      <c r="AD391" s="155" t="s">
        <v>516</v>
      </c>
    </row>
    <row r="392" spans="27:30" x14ac:dyDescent="0.35">
      <c r="AA392" s="25">
        <v>31391</v>
      </c>
      <c r="AD392" s="155" t="s">
        <v>517</v>
      </c>
    </row>
    <row r="393" spans="27:30" x14ac:dyDescent="0.35">
      <c r="AA393" s="25">
        <v>31392</v>
      </c>
      <c r="AD393" s="155" t="s">
        <v>518</v>
      </c>
    </row>
    <row r="394" spans="27:30" x14ac:dyDescent="0.35">
      <c r="AA394" s="25">
        <v>31393</v>
      </c>
      <c r="AD394" s="155" t="s">
        <v>519</v>
      </c>
    </row>
    <row r="395" spans="27:30" x14ac:dyDescent="0.35">
      <c r="AA395" s="25">
        <v>31394</v>
      </c>
      <c r="AD395" s="155" t="s">
        <v>520</v>
      </c>
    </row>
    <row r="396" spans="27:30" x14ac:dyDescent="0.35">
      <c r="AA396" s="25">
        <v>31395</v>
      </c>
      <c r="AD396" s="155" t="s">
        <v>521</v>
      </c>
    </row>
    <row r="397" spans="27:30" x14ac:dyDescent="0.35">
      <c r="AA397" s="25">
        <v>31396</v>
      </c>
      <c r="AD397" s="155" t="s">
        <v>522</v>
      </c>
    </row>
    <row r="398" spans="27:30" x14ac:dyDescent="0.35">
      <c r="AA398" s="25">
        <v>31397</v>
      </c>
      <c r="AD398" s="155" t="s">
        <v>523</v>
      </c>
    </row>
    <row r="399" spans="27:30" x14ac:dyDescent="0.35">
      <c r="AA399" s="25">
        <v>31398</v>
      </c>
      <c r="AD399" s="155" t="s">
        <v>524</v>
      </c>
    </row>
    <row r="400" spans="27:30" x14ac:dyDescent="0.35">
      <c r="AA400" s="25">
        <v>31399</v>
      </c>
      <c r="AD400" s="155" t="s">
        <v>525</v>
      </c>
    </row>
    <row r="401" spans="27:30" x14ac:dyDescent="0.35">
      <c r="AA401" s="25">
        <v>31400</v>
      </c>
      <c r="AD401" s="155" t="s">
        <v>526</v>
      </c>
    </row>
    <row r="402" spans="27:30" x14ac:dyDescent="0.35">
      <c r="AA402" s="25">
        <v>31401</v>
      </c>
      <c r="AD402" s="155" t="s">
        <v>528</v>
      </c>
    </row>
    <row r="403" spans="27:30" x14ac:dyDescent="0.35">
      <c r="AA403" s="25">
        <v>32402</v>
      </c>
      <c r="AD403" s="155" t="s">
        <v>529</v>
      </c>
    </row>
    <row r="404" spans="27:30" x14ac:dyDescent="0.35">
      <c r="AA404" s="25">
        <v>32403</v>
      </c>
      <c r="AD404" s="155" t="s">
        <v>530</v>
      </c>
    </row>
    <row r="405" spans="27:30" x14ac:dyDescent="0.35">
      <c r="AA405" s="25">
        <v>32404</v>
      </c>
      <c r="AD405" s="155" t="s">
        <v>531</v>
      </c>
    </row>
    <row r="406" spans="27:30" x14ac:dyDescent="0.35">
      <c r="AA406" s="25">
        <v>32405</v>
      </c>
      <c r="AD406" s="155" t="s">
        <v>532</v>
      </c>
    </row>
    <row r="407" spans="27:30" x14ac:dyDescent="0.35">
      <c r="AA407" s="25">
        <v>32406</v>
      </c>
      <c r="AD407" s="155" t="s">
        <v>533</v>
      </c>
    </row>
    <row r="408" spans="27:30" x14ac:dyDescent="0.35">
      <c r="AA408" s="25">
        <v>32407</v>
      </c>
      <c r="AD408" s="155" t="s">
        <v>534</v>
      </c>
    </row>
    <row r="409" spans="27:30" x14ac:dyDescent="0.35">
      <c r="AA409" s="25">
        <v>32408</v>
      </c>
      <c r="AD409" s="155" t="s">
        <v>535</v>
      </c>
    </row>
    <row r="410" spans="27:30" x14ac:dyDescent="0.35">
      <c r="AA410" s="25">
        <v>32409</v>
      </c>
      <c r="AD410" s="155" t="s">
        <v>536</v>
      </c>
    </row>
    <row r="411" spans="27:30" x14ac:dyDescent="0.35">
      <c r="AA411" s="25">
        <v>32410</v>
      </c>
      <c r="AD411" s="155" t="s">
        <v>537</v>
      </c>
    </row>
    <row r="412" spans="27:30" x14ac:dyDescent="0.35">
      <c r="AA412" s="25">
        <v>32411</v>
      </c>
      <c r="AD412" s="155" t="s">
        <v>538</v>
      </c>
    </row>
    <row r="413" spans="27:30" x14ac:dyDescent="0.35">
      <c r="AA413" s="25">
        <v>32412</v>
      </c>
      <c r="AD413" s="155" t="s">
        <v>539</v>
      </c>
    </row>
    <row r="414" spans="27:30" x14ac:dyDescent="0.35">
      <c r="AA414" s="25">
        <v>32413</v>
      </c>
      <c r="AD414" s="155" t="s">
        <v>540</v>
      </c>
    </row>
    <row r="415" spans="27:30" x14ac:dyDescent="0.35">
      <c r="AA415" s="25">
        <v>32414</v>
      </c>
      <c r="AD415" s="155" t="s">
        <v>541</v>
      </c>
    </row>
    <row r="416" spans="27:30" x14ac:dyDescent="0.35">
      <c r="AA416" s="25">
        <v>32415</v>
      </c>
      <c r="AD416" s="155" t="s">
        <v>542</v>
      </c>
    </row>
    <row r="417" spans="27:30" x14ac:dyDescent="0.35">
      <c r="AA417" s="25">
        <v>32416</v>
      </c>
      <c r="AD417" s="155" t="s">
        <v>543</v>
      </c>
    </row>
    <row r="418" spans="27:30" x14ac:dyDescent="0.35">
      <c r="AA418" s="25">
        <v>32417</v>
      </c>
      <c r="AD418" s="155" t="s">
        <v>544</v>
      </c>
    </row>
    <row r="419" spans="27:30" x14ac:dyDescent="0.35">
      <c r="AA419" s="25">
        <v>32418</v>
      </c>
      <c r="AD419" s="155" t="s">
        <v>545</v>
      </c>
    </row>
    <row r="420" spans="27:30" x14ac:dyDescent="0.35">
      <c r="AA420" s="25">
        <v>32419</v>
      </c>
      <c r="AD420" s="155" t="s">
        <v>546</v>
      </c>
    </row>
    <row r="421" spans="27:30" x14ac:dyDescent="0.35">
      <c r="AA421" s="25">
        <v>32420</v>
      </c>
      <c r="AD421" s="155" t="s">
        <v>547</v>
      </c>
    </row>
    <row r="422" spans="27:30" x14ac:dyDescent="0.35">
      <c r="AA422" s="25">
        <v>32421</v>
      </c>
      <c r="AD422" s="155" t="s">
        <v>548</v>
      </c>
    </row>
    <row r="423" spans="27:30" x14ac:dyDescent="0.35">
      <c r="AA423" s="25">
        <v>32422</v>
      </c>
      <c r="AD423" s="155" t="s">
        <v>549</v>
      </c>
    </row>
    <row r="424" spans="27:30" x14ac:dyDescent="0.35">
      <c r="AA424" s="25">
        <v>32423</v>
      </c>
      <c r="AD424" s="155" t="s">
        <v>550</v>
      </c>
    </row>
    <row r="425" spans="27:30" x14ac:dyDescent="0.35">
      <c r="AA425" s="25">
        <v>32424</v>
      </c>
      <c r="AD425" s="155" t="s">
        <v>551</v>
      </c>
    </row>
    <row r="426" spans="27:30" x14ac:dyDescent="0.35">
      <c r="AA426" s="25">
        <v>32425</v>
      </c>
      <c r="AD426" s="155" t="s">
        <v>552</v>
      </c>
    </row>
    <row r="427" spans="27:30" x14ac:dyDescent="0.35">
      <c r="AA427" s="25">
        <v>32426</v>
      </c>
      <c r="AD427" s="155" t="s">
        <v>553</v>
      </c>
    </row>
    <row r="428" spans="27:30" x14ac:dyDescent="0.35">
      <c r="AA428" s="25">
        <v>32427</v>
      </c>
      <c r="AD428" s="155" t="s">
        <v>554</v>
      </c>
    </row>
    <row r="429" spans="27:30" x14ac:dyDescent="0.35">
      <c r="AA429" s="25">
        <v>32428</v>
      </c>
      <c r="AD429" s="155" t="s">
        <v>555</v>
      </c>
    </row>
    <row r="430" spans="27:30" x14ac:dyDescent="0.35">
      <c r="AA430" s="25">
        <v>32429</v>
      </c>
      <c r="AD430" s="155" t="s">
        <v>556</v>
      </c>
    </row>
    <row r="431" spans="27:30" x14ac:dyDescent="0.35">
      <c r="AA431" s="25">
        <v>32430</v>
      </c>
      <c r="AD431" s="155" t="s">
        <v>557</v>
      </c>
    </row>
    <row r="432" spans="27:30" x14ac:dyDescent="0.35">
      <c r="AA432" s="25">
        <v>32431</v>
      </c>
      <c r="AD432" s="155" t="s">
        <v>558</v>
      </c>
    </row>
    <row r="433" spans="27:30" x14ac:dyDescent="0.35">
      <c r="AA433" s="25">
        <v>32432</v>
      </c>
      <c r="AD433" s="155" t="s">
        <v>559</v>
      </c>
    </row>
    <row r="434" spans="27:30" x14ac:dyDescent="0.35">
      <c r="AA434" s="25">
        <v>32433</v>
      </c>
      <c r="AD434" s="155" t="s">
        <v>560</v>
      </c>
    </row>
    <row r="435" spans="27:30" x14ac:dyDescent="0.35">
      <c r="AA435" s="25">
        <v>32434</v>
      </c>
      <c r="AD435" s="155" t="s">
        <v>561</v>
      </c>
    </row>
    <row r="436" spans="27:30" x14ac:dyDescent="0.35">
      <c r="AA436" s="25">
        <v>32435</v>
      </c>
      <c r="AD436" s="155" t="s">
        <v>562</v>
      </c>
    </row>
    <row r="437" spans="27:30" x14ac:dyDescent="0.35">
      <c r="AA437" s="25">
        <v>32436</v>
      </c>
      <c r="AD437" s="155" t="s">
        <v>563</v>
      </c>
    </row>
    <row r="438" spans="27:30" x14ac:dyDescent="0.35">
      <c r="AA438" s="25">
        <v>32437</v>
      </c>
      <c r="AD438" s="155" t="s">
        <v>564</v>
      </c>
    </row>
    <row r="439" spans="27:30" x14ac:dyDescent="0.35">
      <c r="AA439" s="25">
        <v>32438</v>
      </c>
      <c r="AD439" s="155" t="s">
        <v>565</v>
      </c>
    </row>
    <row r="440" spans="27:30" x14ac:dyDescent="0.35">
      <c r="AA440" s="25">
        <v>32439</v>
      </c>
      <c r="AD440" s="155" t="s">
        <v>566</v>
      </c>
    </row>
    <row r="441" spans="27:30" x14ac:dyDescent="0.35">
      <c r="AA441" s="25">
        <v>32440</v>
      </c>
      <c r="AD441" s="155" t="s">
        <v>567</v>
      </c>
    </row>
    <row r="442" spans="27:30" x14ac:dyDescent="0.35">
      <c r="AA442" s="25">
        <v>32441</v>
      </c>
      <c r="AD442" s="155" t="s">
        <v>568</v>
      </c>
    </row>
    <row r="443" spans="27:30" x14ac:dyDescent="0.35">
      <c r="AA443" s="25">
        <v>32442</v>
      </c>
      <c r="AD443" s="155" t="s">
        <v>569</v>
      </c>
    </row>
    <row r="444" spans="27:30" x14ac:dyDescent="0.35">
      <c r="AA444" s="25">
        <v>32443</v>
      </c>
      <c r="AD444" s="155" t="s">
        <v>570</v>
      </c>
    </row>
    <row r="445" spans="27:30" x14ac:dyDescent="0.35">
      <c r="AA445" s="25">
        <v>32444</v>
      </c>
      <c r="AD445" s="155" t="s">
        <v>571</v>
      </c>
    </row>
    <row r="446" spans="27:30" x14ac:dyDescent="0.35">
      <c r="AA446" s="25">
        <v>32445</v>
      </c>
      <c r="AD446" s="155" t="s">
        <v>572</v>
      </c>
    </row>
    <row r="447" spans="27:30" x14ac:dyDescent="0.35">
      <c r="AA447" s="25">
        <v>32446</v>
      </c>
      <c r="AD447" s="155" t="s">
        <v>573</v>
      </c>
    </row>
    <row r="448" spans="27:30" x14ac:dyDescent="0.35">
      <c r="AA448" s="25">
        <v>32447</v>
      </c>
      <c r="AD448" s="155" t="s">
        <v>574</v>
      </c>
    </row>
    <row r="449" spans="27:30" x14ac:dyDescent="0.35">
      <c r="AA449" s="25">
        <v>32448</v>
      </c>
      <c r="AD449" s="155" t="s">
        <v>575</v>
      </c>
    </row>
    <row r="450" spans="27:30" x14ac:dyDescent="0.35">
      <c r="AA450" s="25">
        <v>32449</v>
      </c>
      <c r="AD450" s="155" t="s">
        <v>576</v>
      </c>
    </row>
    <row r="451" spans="27:30" x14ac:dyDescent="0.35">
      <c r="AA451" s="25">
        <v>32450</v>
      </c>
      <c r="AD451" s="155" t="s">
        <v>577</v>
      </c>
    </row>
    <row r="452" spans="27:30" x14ac:dyDescent="0.35">
      <c r="AA452" s="25">
        <v>32451</v>
      </c>
      <c r="AD452" s="155" t="s">
        <v>578</v>
      </c>
    </row>
    <row r="453" spans="27:30" x14ac:dyDescent="0.35">
      <c r="AA453" s="25">
        <v>32452</v>
      </c>
      <c r="AD453" s="155" t="s">
        <v>579</v>
      </c>
    </row>
    <row r="454" spans="27:30" x14ac:dyDescent="0.35">
      <c r="AA454" s="25">
        <v>32453</v>
      </c>
      <c r="AD454" s="155" t="s">
        <v>580</v>
      </c>
    </row>
    <row r="455" spans="27:30" x14ac:dyDescent="0.35">
      <c r="AA455" s="25">
        <v>32454</v>
      </c>
      <c r="AD455" s="155" t="s">
        <v>581</v>
      </c>
    </row>
    <row r="456" spans="27:30" x14ac:dyDescent="0.35">
      <c r="AA456" s="25">
        <v>32455</v>
      </c>
      <c r="AD456" s="155" t="s">
        <v>582</v>
      </c>
    </row>
    <row r="457" spans="27:30" x14ac:dyDescent="0.35">
      <c r="AA457" s="25">
        <v>32456</v>
      </c>
      <c r="AD457" s="155" t="s">
        <v>583</v>
      </c>
    </row>
    <row r="458" spans="27:30" x14ac:dyDescent="0.35">
      <c r="AA458" s="25">
        <v>32457</v>
      </c>
      <c r="AD458" s="155" t="s">
        <v>584</v>
      </c>
    </row>
    <row r="459" spans="27:30" x14ac:dyDescent="0.35">
      <c r="AA459" s="25">
        <v>32458</v>
      </c>
      <c r="AD459" s="155" t="s">
        <v>585</v>
      </c>
    </row>
    <row r="460" spans="27:30" x14ac:dyDescent="0.35">
      <c r="AA460" s="25">
        <v>32459</v>
      </c>
      <c r="AD460" s="155" t="s">
        <v>586</v>
      </c>
    </row>
    <row r="461" spans="27:30" x14ac:dyDescent="0.35">
      <c r="AA461" s="25">
        <v>32460</v>
      </c>
      <c r="AD461" s="155" t="s">
        <v>587</v>
      </c>
    </row>
    <row r="462" spans="27:30" x14ac:dyDescent="0.35">
      <c r="AA462" s="25">
        <v>32461</v>
      </c>
      <c r="AD462" s="155" t="s">
        <v>588</v>
      </c>
    </row>
    <row r="463" spans="27:30" x14ac:dyDescent="0.35">
      <c r="AA463" s="25">
        <v>32462</v>
      </c>
      <c r="AD463" s="155" t="s">
        <v>589</v>
      </c>
    </row>
    <row r="464" spans="27:30" x14ac:dyDescent="0.35">
      <c r="AA464" s="25">
        <v>32463</v>
      </c>
      <c r="AD464" s="155" t="s">
        <v>590</v>
      </c>
    </row>
    <row r="465" spans="27:30" x14ac:dyDescent="0.35">
      <c r="AA465" s="25">
        <v>32464</v>
      </c>
      <c r="AD465" s="155" t="s">
        <v>591</v>
      </c>
    </row>
    <row r="466" spans="27:30" x14ac:dyDescent="0.35">
      <c r="AA466" s="25">
        <v>32465</v>
      </c>
      <c r="AD466" s="155" t="s">
        <v>592</v>
      </c>
    </row>
    <row r="467" spans="27:30" x14ac:dyDescent="0.35">
      <c r="AA467" s="25">
        <v>32466</v>
      </c>
      <c r="AD467" s="155" t="s">
        <v>593</v>
      </c>
    </row>
    <row r="468" spans="27:30" x14ac:dyDescent="0.35">
      <c r="AA468" s="25">
        <v>32467</v>
      </c>
      <c r="AD468" s="155" t="s">
        <v>594</v>
      </c>
    </row>
    <row r="469" spans="27:30" x14ac:dyDescent="0.35">
      <c r="AA469" s="25">
        <v>32468</v>
      </c>
      <c r="AD469" s="155" t="s">
        <v>595</v>
      </c>
    </row>
    <row r="470" spans="27:30" x14ac:dyDescent="0.35">
      <c r="AA470" s="25">
        <v>32469</v>
      </c>
      <c r="AD470" s="155" t="s">
        <v>596</v>
      </c>
    </row>
    <row r="471" spans="27:30" x14ac:dyDescent="0.35">
      <c r="AA471" s="25">
        <v>32470</v>
      </c>
      <c r="AD471" s="155" t="s">
        <v>597</v>
      </c>
    </row>
    <row r="472" spans="27:30" x14ac:dyDescent="0.35">
      <c r="AA472" s="25">
        <v>32471</v>
      </c>
      <c r="AD472" s="155" t="s">
        <v>598</v>
      </c>
    </row>
    <row r="473" spans="27:30" x14ac:dyDescent="0.35">
      <c r="AA473" s="25">
        <v>32472</v>
      </c>
      <c r="AD473" s="155" t="s">
        <v>599</v>
      </c>
    </row>
    <row r="474" spans="27:30" x14ac:dyDescent="0.35">
      <c r="AA474" s="25">
        <v>32473</v>
      </c>
      <c r="AD474" s="155" t="s">
        <v>600</v>
      </c>
    </row>
    <row r="475" spans="27:30" x14ac:dyDescent="0.35">
      <c r="AA475" s="25">
        <v>32474</v>
      </c>
      <c r="AD475" s="155" t="s">
        <v>601</v>
      </c>
    </row>
    <row r="476" spans="27:30" x14ac:dyDescent="0.35">
      <c r="AA476" s="25">
        <v>32475</v>
      </c>
      <c r="AD476" s="155" t="s">
        <v>602</v>
      </c>
    </row>
    <row r="477" spans="27:30" x14ac:dyDescent="0.35">
      <c r="AA477" s="25">
        <v>32476</v>
      </c>
      <c r="AD477" s="155" t="s">
        <v>603</v>
      </c>
    </row>
    <row r="478" spans="27:30" x14ac:dyDescent="0.35">
      <c r="AA478" s="25">
        <v>32477</v>
      </c>
      <c r="AD478" s="155" t="s">
        <v>604</v>
      </c>
    </row>
    <row r="479" spans="27:30" x14ac:dyDescent="0.35">
      <c r="AA479" s="25">
        <v>32478</v>
      </c>
      <c r="AD479" s="155" t="s">
        <v>605</v>
      </c>
    </row>
    <row r="480" spans="27:30" x14ac:dyDescent="0.35">
      <c r="AA480" s="25">
        <v>32479</v>
      </c>
      <c r="AD480" s="155" t="s">
        <v>606</v>
      </c>
    </row>
    <row r="481" spans="27:30" x14ac:dyDescent="0.35">
      <c r="AA481" s="25">
        <v>32480</v>
      </c>
      <c r="AD481" s="155" t="s">
        <v>607</v>
      </c>
    </row>
    <row r="482" spans="27:30" x14ac:dyDescent="0.35">
      <c r="AA482" s="25">
        <v>32481</v>
      </c>
      <c r="AD482" s="155" t="s">
        <v>608</v>
      </c>
    </row>
    <row r="483" spans="27:30" x14ac:dyDescent="0.35">
      <c r="AA483" s="25">
        <v>32482</v>
      </c>
      <c r="AD483" s="155" t="s">
        <v>609</v>
      </c>
    </row>
    <row r="484" spans="27:30" x14ac:dyDescent="0.35">
      <c r="AA484" s="25">
        <v>32483</v>
      </c>
      <c r="AD484" s="155" t="s">
        <v>610</v>
      </c>
    </row>
    <row r="485" spans="27:30" x14ac:dyDescent="0.35">
      <c r="AA485" s="25">
        <v>32484</v>
      </c>
      <c r="AD485" s="155" t="s">
        <v>611</v>
      </c>
    </row>
    <row r="486" spans="27:30" x14ac:dyDescent="0.35">
      <c r="AA486" s="25">
        <v>32485</v>
      </c>
      <c r="AD486" s="155" t="s">
        <v>612</v>
      </c>
    </row>
    <row r="487" spans="27:30" x14ac:dyDescent="0.35">
      <c r="AA487" s="25">
        <v>32486</v>
      </c>
      <c r="AD487" s="155" t="s">
        <v>613</v>
      </c>
    </row>
    <row r="488" spans="27:30" x14ac:dyDescent="0.35">
      <c r="AA488" s="25">
        <v>32487</v>
      </c>
      <c r="AD488" s="155" t="s">
        <v>614</v>
      </c>
    </row>
    <row r="489" spans="27:30" x14ac:dyDescent="0.35">
      <c r="AA489" s="25">
        <v>32488</v>
      </c>
      <c r="AD489" s="155" t="s">
        <v>615</v>
      </c>
    </row>
    <row r="490" spans="27:30" x14ac:dyDescent="0.35">
      <c r="AA490" s="25">
        <v>32489</v>
      </c>
      <c r="AD490" s="155" t="s">
        <v>616</v>
      </c>
    </row>
    <row r="491" spans="27:30" x14ac:dyDescent="0.35">
      <c r="AA491" s="25">
        <v>32490</v>
      </c>
      <c r="AD491" s="155" t="s">
        <v>617</v>
      </c>
    </row>
    <row r="492" spans="27:30" x14ac:dyDescent="0.35">
      <c r="AA492" s="25">
        <v>32491</v>
      </c>
      <c r="AD492" s="155" t="s">
        <v>618</v>
      </c>
    </row>
    <row r="493" spans="27:30" x14ac:dyDescent="0.35">
      <c r="AA493" s="25">
        <v>32492</v>
      </c>
      <c r="AD493" s="155" t="s">
        <v>619</v>
      </c>
    </row>
    <row r="494" spans="27:30" x14ac:dyDescent="0.35">
      <c r="AA494" s="25">
        <v>32493</v>
      </c>
      <c r="AD494" s="155" t="s">
        <v>620</v>
      </c>
    </row>
    <row r="495" spans="27:30" x14ac:dyDescent="0.35">
      <c r="AA495" s="25">
        <v>32494</v>
      </c>
      <c r="AD495" s="155" t="s">
        <v>621</v>
      </c>
    </row>
    <row r="496" spans="27:30" x14ac:dyDescent="0.35">
      <c r="AA496" s="25">
        <v>32495</v>
      </c>
      <c r="AD496" s="155" t="s">
        <v>622</v>
      </c>
    </row>
    <row r="497" spans="27:30" x14ac:dyDescent="0.35">
      <c r="AA497" s="25">
        <v>32496</v>
      </c>
      <c r="AD497" s="155" t="s">
        <v>623</v>
      </c>
    </row>
    <row r="498" spans="27:30" x14ac:dyDescent="0.35">
      <c r="AA498" s="25">
        <v>32497</v>
      </c>
      <c r="AD498" s="155" t="s">
        <v>624</v>
      </c>
    </row>
    <row r="499" spans="27:30" x14ac:dyDescent="0.35">
      <c r="AA499" s="25">
        <v>32498</v>
      </c>
      <c r="AD499" s="155" t="s">
        <v>625</v>
      </c>
    </row>
    <row r="500" spans="27:30" x14ac:dyDescent="0.35">
      <c r="AA500" s="25">
        <v>32499</v>
      </c>
      <c r="AD500" s="155" t="s">
        <v>626</v>
      </c>
    </row>
    <row r="501" spans="27:30" x14ac:dyDescent="0.35">
      <c r="AA501" s="25">
        <v>32500</v>
      </c>
      <c r="AD501" s="155" t="s">
        <v>627</v>
      </c>
    </row>
    <row r="502" spans="27:30" x14ac:dyDescent="0.35">
      <c r="AA502" s="25">
        <v>32501</v>
      </c>
      <c r="AD502" s="155" t="s">
        <v>628</v>
      </c>
    </row>
    <row r="503" spans="27:30" x14ac:dyDescent="0.35">
      <c r="AA503" s="25">
        <v>32502</v>
      </c>
      <c r="AD503" s="155" t="s">
        <v>629</v>
      </c>
    </row>
    <row r="504" spans="27:30" x14ac:dyDescent="0.35">
      <c r="AA504" s="25">
        <v>32503</v>
      </c>
      <c r="AD504" s="155" t="s">
        <v>630</v>
      </c>
    </row>
    <row r="505" spans="27:30" x14ac:dyDescent="0.35">
      <c r="AA505" s="25">
        <v>32504</v>
      </c>
      <c r="AD505" s="155" t="s">
        <v>631</v>
      </c>
    </row>
    <row r="506" spans="27:30" x14ac:dyDescent="0.35">
      <c r="AA506" s="25">
        <v>32505</v>
      </c>
      <c r="AD506" s="155" t="s">
        <v>632</v>
      </c>
    </row>
    <row r="507" spans="27:30" x14ac:dyDescent="0.35">
      <c r="AA507" s="25">
        <v>32506</v>
      </c>
      <c r="AD507" s="155" t="s">
        <v>633</v>
      </c>
    </row>
    <row r="508" spans="27:30" x14ac:dyDescent="0.35">
      <c r="AA508" s="25">
        <v>32507</v>
      </c>
      <c r="AD508" s="155" t="s">
        <v>634</v>
      </c>
    </row>
    <row r="509" spans="27:30" x14ac:dyDescent="0.35">
      <c r="AA509" s="25">
        <v>32508</v>
      </c>
      <c r="AD509" s="155" t="s">
        <v>635</v>
      </c>
    </row>
    <row r="510" spans="27:30" x14ac:dyDescent="0.35">
      <c r="AA510" s="25">
        <v>32509</v>
      </c>
      <c r="AD510" s="155" t="s">
        <v>636</v>
      </c>
    </row>
    <row r="511" spans="27:30" x14ac:dyDescent="0.35">
      <c r="AA511" s="25">
        <v>32510</v>
      </c>
      <c r="AD511" s="155" t="s">
        <v>637</v>
      </c>
    </row>
    <row r="512" spans="27:30" x14ac:dyDescent="0.35">
      <c r="AA512" s="25">
        <v>32511</v>
      </c>
      <c r="AD512" s="155" t="s">
        <v>638</v>
      </c>
    </row>
    <row r="513" spans="27:30" x14ac:dyDescent="0.35">
      <c r="AA513" s="25">
        <v>32512</v>
      </c>
      <c r="AD513" s="155" t="s">
        <v>639</v>
      </c>
    </row>
    <row r="514" spans="27:30" x14ac:dyDescent="0.35">
      <c r="AA514" s="25">
        <v>32513</v>
      </c>
      <c r="AD514" s="155" t="s">
        <v>640</v>
      </c>
    </row>
    <row r="515" spans="27:30" x14ac:dyDescent="0.35">
      <c r="AA515" s="25">
        <v>32514</v>
      </c>
      <c r="AD515" s="155" t="s">
        <v>641</v>
      </c>
    </row>
    <row r="516" spans="27:30" x14ac:dyDescent="0.35">
      <c r="AA516" s="25">
        <v>32515</v>
      </c>
      <c r="AD516" s="155" t="s">
        <v>642</v>
      </c>
    </row>
    <row r="517" spans="27:30" x14ac:dyDescent="0.35">
      <c r="AA517" s="25">
        <v>32516</v>
      </c>
      <c r="AD517" s="155" t="s">
        <v>643</v>
      </c>
    </row>
    <row r="518" spans="27:30" x14ac:dyDescent="0.35">
      <c r="AA518" s="25">
        <v>32517</v>
      </c>
      <c r="AD518" s="155" t="s">
        <v>644</v>
      </c>
    </row>
    <row r="519" spans="27:30" x14ac:dyDescent="0.35">
      <c r="AA519" s="25">
        <v>32518</v>
      </c>
      <c r="AD519" s="155" t="s">
        <v>645</v>
      </c>
    </row>
    <row r="520" spans="27:30" x14ac:dyDescent="0.35">
      <c r="AA520" s="25">
        <v>32519</v>
      </c>
      <c r="AD520" s="155" t="s">
        <v>646</v>
      </c>
    </row>
    <row r="521" spans="27:30" x14ac:dyDescent="0.35">
      <c r="AA521" s="25">
        <v>32520</v>
      </c>
      <c r="AD521" s="155" t="s">
        <v>647</v>
      </c>
    </row>
    <row r="522" spans="27:30" x14ac:dyDescent="0.35">
      <c r="AA522" s="25">
        <v>32521</v>
      </c>
      <c r="AD522" s="155" t="s">
        <v>648</v>
      </c>
    </row>
    <row r="523" spans="27:30" x14ac:dyDescent="0.35">
      <c r="AA523" s="25">
        <v>32522</v>
      </c>
      <c r="AD523" s="155" t="s">
        <v>649</v>
      </c>
    </row>
    <row r="524" spans="27:30" x14ac:dyDescent="0.35">
      <c r="AA524" s="25">
        <v>32523</v>
      </c>
      <c r="AD524" s="155" t="s">
        <v>650</v>
      </c>
    </row>
    <row r="525" spans="27:30" x14ac:dyDescent="0.35">
      <c r="AA525" s="25">
        <v>32524</v>
      </c>
      <c r="AD525" s="155" t="s">
        <v>651</v>
      </c>
    </row>
    <row r="526" spans="27:30" x14ac:dyDescent="0.35">
      <c r="AA526" s="25">
        <v>32525</v>
      </c>
      <c r="AD526" s="155" t="s">
        <v>652</v>
      </c>
    </row>
    <row r="527" spans="27:30" x14ac:dyDescent="0.35">
      <c r="AA527" s="25">
        <v>32526</v>
      </c>
      <c r="AD527" s="155" t="s">
        <v>653</v>
      </c>
    </row>
    <row r="528" spans="27:30" x14ac:dyDescent="0.35">
      <c r="AA528" s="25">
        <v>32527</v>
      </c>
      <c r="AD528" s="155" t="s">
        <v>654</v>
      </c>
    </row>
    <row r="529" spans="27:30" x14ac:dyDescent="0.35">
      <c r="AA529" s="25">
        <v>32528</v>
      </c>
      <c r="AD529" s="155" t="s">
        <v>655</v>
      </c>
    </row>
    <row r="530" spans="27:30" x14ac:dyDescent="0.35">
      <c r="AA530" s="25">
        <v>32529</v>
      </c>
      <c r="AD530" s="155" t="s">
        <v>656</v>
      </c>
    </row>
    <row r="531" spans="27:30" x14ac:dyDescent="0.35">
      <c r="AA531" s="25">
        <v>32530</v>
      </c>
      <c r="AD531" s="155" t="s">
        <v>657</v>
      </c>
    </row>
  </sheetData>
  <phoneticPr fontId="1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A8EDD-A2ED-4F85-BE75-73F5DA06293F}">
  <sheetPr>
    <tabColor theme="9"/>
  </sheetPr>
  <dimension ref="A1:BZ5"/>
  <sheetViews>
    <sheetView topLeftCell="Q1" zoomScale="75" zoomScaleNormal="75" workbookViewId="0">
      <selection activeCell="Y4" sqref="Y4"/>
    </sheetView>
  </sheetViews>
  <sheetFormatPr defaultColWidth="9.140625" defaultRowHeight="15.75" x14ac:dyDescent="0.35"/>
  <cols>
    <col min="1" max="1" width="14.140625" style="216" customWidth="1"/>
    <col min="2" max="2" width="19.42578125" style="216" customWidth="1"/>
    <col min="3" max="3" width="11.7109375" style="216" customWidth="1"/>
    <col min="4" max="4" width="13.7109375" style="216" customWidth="1"/>
    <col min="5" max="6" width="17.85546875" style="216" customWidth="1"/>
    <col min="7" max="9" width="29.7109375" style="216" customWidth="1"/>
    <col min="10" max="21" width="18.85546875" style="216" customWidth="1"/>
    <col min="22" max="22" width="21.140625" style="216" customWidth="1"/>
    <col min="23" max="33" width="25.140625" style="216" customWidth="1"/>
    <col min="34" max="34" width="9.140625" style="216"/>
    <col min="35" max="35" width="19.85546875" style="216" customWidth="1"/>
    <col min="36" max="16384" width="9.140625" style="216"/>
  </cols>
  <sheetData>
    <row r="1" spans="1:78" ht="38.25" customHeight="1" x14ac:dyDescent="0.35">
      <c r="A1" s="706" t="s">
        <v>799</v>
      </c>
      <c r="B1" s="218" t="s">
        <v>176</v>
      </c>
      <c r="C1" s="708" t="s">
        <v>51</v>
      </c>
      <c r="D1" s="709"/>
      <c r="E1" s="709"/>
      <c r="F1" s="709"/>
      <c r="G1" s="709"/>
      <c r="H1" s="709"/>
      <c r="I1" s="709"/>
      <c r="J1" s="709"/>
      <c r="K1" s="709"/>
      <c r="L1" s="709"/>
      <c r="M1" s="709"/>
      <c r="N1" s="709"/>
      <c r="O1" s="709"/>
      <c r="P1" s="709"/>
      <c r="Q1" s="709"/>
      <c r="R1" s="709"/>
      <c r="S1" s="709"/>
      <c r="T1" s="709"/>
      <c r="U1" s="710"/>
      <c r="V1" s="707" t="s">
        <v>802</v>
      </c>
      <c r="W1" s="707"/>
      <c r="X1" s="707"/>
      <c r="Y1" s="707"/>
      <c r="Z1" s="707"/>
      <c r="AA1" s="707"/>
      <c r="AB1" s="707"/>
      <c r="AC1" s="707"/>
      <c r="AD1" s="707"/>
      <c r="AE1" s="707"/>
      <c r="AF1" s="707"/>
      <c r="AG1" s="707"/>
      <c r="AH1" s="707" t="s">
        <v>803</v>
      </c>
      <c r="AI1" s="707"/>
      <c r="AJ1" s="707"/>
      <c r="AK1" s="707"/>
      <c r="AL1" s="707"/>
      <c r="AM1" s="707"/>
      <c r="AN1" s="707"/>
      <c r="AO1" s="707"/>
      <c r="AP1" s="707"/>
      <c r="AQ1" s="707"/>
      <c r="AR1" s="707"/>
      <c r="AS1" s="707"/>
      <c r="AT1" s="707"/>
      <c r="AU1" s="707"/>
      <c r="AV1" s="707"/>
      <c r="AW1" s="707"/>
      <c r="AX1" s="707"/>
      <c r="AY1" s="707"/>
      <c r="AZ1" s="707"/>
      <c r="BA1" s="707"/>
      <c r="BB1" s="707"/>
      <c r="BC1" s="707"/>
      <c r="BD1" s="707"/>
      <c r="BE1" s="707"/>
      <c r="BF1" s="707"/>
      <c r="BG1" s="707"/>
      <c r="BH1" s="707"/>
      <c r="BI1" s="707"/>
      <c r="BJ1" s="707"/>
      <c r="BK1" s="707"/>
      <c r="BL1" s="707"/>
      <c r="BM1" s="707"/>
      <c r="BN1" s="707"/>
      <c r="BO1" s="707"/>
      <c r="BP1" s="707"/>
      <c r="BQ1" s="707"/>
      <c r="BR1" s="707"/>
      <c r="BS1" s="705" t="s">
        <v>820</v>
      </c>
      <c r="BT1" s="705"/>
      <c r="BU1" s="705"/>
      <c r="BV1" s="705"/>
      <c r="BW1" s="705"/>
      <c r="BX1" s="705"/>
      <c r="BY1" s="705" t="s">
        <v>821</v>
      </c>
      <c r="BZ1" s="705"/>
    </row>
    <row r="2" spans="1:78" ht="38.25" customHeight="1" x14ac:dyDescent="0.35">
      <c r="A2" s="706"/>
      <c r="B2" s="711" t="s">
        <v>808</v>
      </c>
      <c r="C2" s="706"/>
      <c r="D2" s="706"/>
      <c r="E2" s="706"/>
      <c r="F2" s="706"/>
      <c r="G2" s="706"/>
      <c r="H2" s="713" t="str">
        <f>様式第１!B25</f>
        <v>申請者（団体名）</v>
      </c>
      <c r="I2" s="714"/>
      <c r="J2" s="706" t="str">
        <f>様式第１!B26</f>
        <v>事業実施
代表者</v>
      </c>
      <c r="K2" s="706"/>
      <c r="L2" s="706"/>
      <c r="M2" s="706"/>
      <c r="N2" s="706"/>
      <c r="O2" s="706" t="str">
        <f>様式第１!B31</f>
        <v>事業実施
担当者</v>
      </c>
      <c r="P2" s="706"/>
      <c r="Q2" s="706"/>
      <c r="R2" s="706"/>
      <c r="S2" s="706"/>
      <c r="T2" s="706" t="str">
        <f>様式第１!B37</f>
        <v>書類等の送付先</v>
      </c>
      <c r="U2" s="706" t="str">
        <f>様式第１!B38</f>
        <v>その他（日中連絡先）</v>
      </c>
      <c r="V2" s="707" t="str">
        <f>別紙１!B6</f>
        <v>実施地</v>
      </c>
      <c r="W2" s="706" t="str">
        <f>別紙１!B15</f>
        <v>【事業概要サマリー】（300字以内）</v>
      </c>
      <c r="X2" s="711" t="str">
        <f>別紙１!B19</f>
        <v>【補助事業の内容】</v>
      </c>
      <c r="Y2" s="706" t="str">
        <f>別紙１!B26</f>
        <v>【本補助事業の目的】</v>
      </c>
      <c r="Z2" s="706" t="str">
        <f>別紙１!B32</f>
        <v>【本補助事業の概要】</v>
      </c>
      <c r="AA2" s="706" t="str">
        <f>別紙１!B40</f>
        <v>【事業実施地域】</v>
      </c>
      <c r="AB2" s="706" t="str">
        <f>別紙１!B46</f>
        <v>【用いるナッジ手法】</v>
      </c>
      <c r="AC2" s="706" t="str">
        <f>別紙１!B54</f>
        <v>【目標とする成果】</v>
      </c>
      <c r="AD2" s="706" t="str">
        <f>別紙１!B63</f>
        <v>【関係者との調整状況】</v>
      </c>
      <c r="AE2" s="706" t="str">
        <f>別紙１!B68</f>
        <v>【事業実施体制】</v>
      </c>
      <c r="AF2" s="706" t="str">
        <f>別紙１!B78</f>
        <v>【事業実施スケジュール】</v>
      </c>
      <c r="AG2" s="706" t="str">
        <f>別紙１!B87</f>
        <v>【効果検証に係るナッジ手法の社会実装支援事業の実施事業者との連携希望の有無】</v>
      </c>
      <c r="AH2" s="707" t="str">
        <f>別紙２!J5</f>
        <v>交付率：</v>
      </c>
      <c r="AI2" s="707" t="str">
        <f>別紙２!C9</f>
        <v>申請者区分</v>
      </c>
      <c r="AJ2" s="705" t="str">
        <f>別紙２!C11</f>
        <v>消費税の扱いについて</v>
      </c>
      <c r="AK2" s="705" t="str">
        <f>別紙２!C13</f>
        <v>１．交付要望額計算欄</v>
      </c>
      <c r="AL2" s="705"/>
      <c r="AM2" s="705"/>
      <c r="AN2" s="705"/>
      <c r="AO2" s="705"/>
      <c r="AP2" s="705"/>
      <c r="AQ2" s="705"/>
      <c r="AR2" s="705"/>
      <c r="AS2" s="705"/>
      <c r="AT2" s="705"/>
      <c r="AU2" s="705"/>
      <c r="AV2" s="705"/>
      <c r="AW2" s="705" t="str">
        <f>別紙２!C27</f>
        <v>２．収入の部（寄付金その他収入及び自己負担金）</v>
      </c>
      <c r="AX2" s="705"/>
      <c r="AY2" s="705"/>
      <c r="AZ2" s="705"/>
      <c r="BA2" s="705"/>
      <c r="BB2" s="705" t="str">
        <f>別紙２!C35</f>
        <v>３．補助対象経費支出予定額</v>
      </c>
      <c r="BC2" s="705"/>
      <c r="BD2" s="705"/>
      <c r="BE2" s="705"/>
      <c r="BF2" s="705"/>
      <c r="BG2" s="705"/>
      <c r="BH2" s="705"/>
      <c r="BI2" s="705"/>
      <c r="BJ2" s="705"/>
      <c r="BK2" s="705"/>
      <c r="BL2" s="705"/>
      <c r="BM2" s="705"/>
      <c r="BN2" s="705"/>
      <c r="BO2" s="705"/>
      <c r="BP2" s="705"/>
      <c r="BQ2" s="705"/>
      <c r="BR2" s="705"/>
      <c r="BS2" s="705" t="s">
        <v>822</v>
      </c>
      <c r="BT2" s="705" t="s">
        <v>823</v>
      </c>
      <c r="BU2" s="705" t="s">
        <v>824</v>
      </c>
      <c r="BV2" s="705" t="s">
        <v>825</v>
      </c>
      <c r="BW2" s="705" t="s">
        <v>826</v>
      </c>
      <c r="BX2" s="705" t="s">
        <v>827</v>
      </c>
      <c r="BY2" s="705"/>
      <c r="BZ2" s="705"/>
    </row>
    <row r="3" spans="1:78" ht="31.5" x14ac:dyDescent="0.35">
      <c r="A3" s="706"/>
      <c r="B3" s="712"/>
      <c r="C3" s="217" t="s">
        <v>801</v>
      </c>
      <c r="D3" s="218" t="s">
        <v>800</v>
      </c>
      <c r="E3" s="218" t="str">
        <f>様式第１!B17</f>
        <v>事業の名称</v>
      </c>
      <c r="F3" s="218" t="str">
        <f>様式第１!B19</f>
        <v>補助金の交付要望額</v>
      </c>
      <c r="G3" s="218" t="str">
        <f>様式第１!B21</f>
        <v>補助事業の着手及び
完了予定期日</v>
      </c>
      <c r="H3" s="218"/>
      <c r="I3" s="218" t="str">
        <f>様式第１!B24</f>
        <v>（ふりがな）</v>
      </c>
      <c r="J3" s="218" t="str">
        <f>様式第１!B24</f>
        <v>（ふりがな）</v>
      </c>
      <c r="K3" s="218" t="str">
        <f>様式第１!E27</f>
        <v>氏名</v>
      </c>
      <c r="L3" s="218" t="str">
        <f>様式第１!E28</f>
        <v>役職</v>
      </c>
      <c r="M3" s="218" t="str">
        <f>様式第１!E29</f>
        <v>TEL</v>
      </c>
      <c r="N3" s="218" t="str">
        <f>様式第１!E30</f>
        <v>E-mail</v>
      </c>
      <c r="O3" s="218" t="str">
        <f>様式第１!E32</f>
        <v>フリガナ</v>
      </c>
      <c r="P3" s="218" t="str">
        <f>様式第１!E33</f>
        <v>氏名</v>
      </c>
      <c r="Q3" s="218" t="str">
        <f>様式第１!E34</f>
        <v>役職</v>
      </c>
      <c r="R3" s="218" t="str">
        <f>様式第１!E35</f>
        <v>TEL</v>
      </c>
      <c r="S3" s="218" t="str">
        <f>様式第１!E36</f>
        <v>E-mail</v>
      </c>
      <c r="T3" s="706"/>
      <c r="U3" s="706"/>
      <c r="V3" s="707"/>
      <c r="W3" s="706"/>
      <c r="X3" s="712"/>
      <c r="Y3" s="706"/>
      <c r="Z3" s="706"/>
      <c r="AA3" s="706"/>
      <c r="AB3" s="706"/>
      <c r="AC3" s="706"/>
      <c r="AD3" s="706"/>
      <c r="AE3" s="706"/>
      <c r="AF3" s="706"/>
      <c r="AG3" s="706"/>
      <c r="AH3" s="707"/>
      <c r="AI3" s="707"/>
      <c r="AJ3" s="705"/>
      <c r="AK3" s="219" t="str">
        <f>別紙２!D14</f>
        <v>(1) 事業費合計</v>
      </c>
      <c r="AL3" s="219" t="str">
        <f>別紙２!F14</f>
        <v>(2) 寄付金その他の収入</v>
      </c>
      <c r="AM3" s="219" t="str">
        <f>別紙２!H14</f>
        <v>(3) 差引額</v>
      </c>
      <c r="AN3" s="219" t="str">
        <f>別紙２!L14</f>
        <v>(4) 補助対象経費支出予定額</v>
      </c>
      <c r="AO3" s="222" t="str">
        <f>別紙２!D18</f>
        <v>(5) 交付率</v>
      </c>
      <c r="AP3" s="222" t="str">
        <f>別紙２!F18</f>
        <v>(6) 選定額</v>
      </c>
      <c r="AQ3" s="222" t="str">
        <f>別紙２!H18</f>
        <v>(7) 交付要望額</v>
      </c>
      <c r="AR3" s="222" t="str">
        <f>別紙２!L18</f>
        <v>備考</v>
      </c>
      <c r="AS3" s="219" t="str">
        <f>別紙２!D22</f>
        <v/>
      </c>
      <c r="AT3" s="219" t="str">
        <f>別紙２!F22</f>
        <v/>
      </c>
      <c r="AU3" s="219" t="str">
        <f>別紙２!H22</f>
        <v/>
      </c>
      <c r="AV3" s="219" t="str">
        <f>別紙２!L22</f>
        <v/>
      </c>
      <c r="AW3" s="219" t="str">
        <f>別紙２!C29</f>
        <v>寄付金その他収入（A）</v>
      </c>
      <c r="AX3" s="219" t="str">
        <f>別紙２!H28</f>
        <v>備考</v>
      </c>
      <c r="AY3" s="219" t="str">
        <f>別紙２!C30</f>
        <v>自己負担金（B）</v>
      </c>
      <c r="AZ3" s="219" t="str">
        <f>別紙２!C31</f>
        <v>補助事業による補助金の交付要望額（C）</v>
      </c>
      <c r="BA3" s="219" t="str">
        <f>別紙２!C32</f>
        <v>収入合計（D）</v>
      </c>
      <c r="BB3" s="219" t="str">
        <f>別紙２!D37</f>
        <v>人件費</v>
      </c>
      <c r="BC3" s="219" t="str">
        <f>別紙２!D38</f>
        <v>賃金</v>
      </c>
      <c r="BD3" s="219" t="str">
        <f>別紙２!D39</f>
        <v>社会保険料</v>
      </c>
      <c r="BE3" s="219" t="str">
        <f>別紙２!D40</f>
        <v>諸謝金</v>
      </c>
      <c r="BF3" s="219" t="str">
        <f>別紙２!D41</f>
        <v>光熱水料</v>
      </c>
      <c r="BG3" s="219" t="str">
        <f>別紙２!D42</f>
        <v>会議費</v>
      </c>
      <c r="BH3" s="219" t="str">
        <f>別紙２!D43</f>
        <v>旅費</v>
      </c>
      <c r="BI3" s="219" t="str">
        <f>別紙２!D44</f>
        <v>印刷製本費</v>
      </c>
      <c r="BJ3" s="219" t="str">
        <f>別紙２!D45</f>
        <v>通信運搬費</v>
      </c>
      <c r="BK3" s="219" t="str">
        <f>別紙２!D46</f>
        <v>雑役務費</v>
      </c>
      <c r="BL3" s="219" t="str">
        <f>別紙２!D47</f>
        <v>使用料及び賃借料</v>
      </c>
      <c r="BM3" s="219" t="str">
        <f>別紙２!D48</f>
        <v>消耗品費</v>
      </c>
      <c r="BN3" s="219" t="str">
        <f>別紙２!D49</f>
        <v>その他必要な経費</v>
      </c>
      <c r="BO3" s="219" t="str">
        <f>別紙２!D50</f>
        <v/>
      </c>
      <c r="BP3" s="219" t="str">
        <f>別紙２!C52</f>
        <v>小計</v>
      </c>
      <c r="BQ3" s="219" t="str">
        <f>別紙２!C53</f>
        <v>消費税</v>
      </c>
      <c r="BR3" s="219" t="str">
        <f>別紙２!C54</f>
        <v>事業費合計（E）</v>
      </c>
      <c r="BS3" s="705"/>
      <c r="BT3" s="705"/>
      <c r="BU3" s="705"/>
      <c r="BV3" s="705"/>
      <c r="BW3" s="705"/>
      <c r="BX3" s="705"/>
      <c r="BY3" s="705"/>
      <c r="BZ3" s="705"/>
    </row>
    <row r="4" spans="1:78" ht="75.75" customHeight="1" x14ac:dyDescent="0.35">
      <c r="A4" s="219"/>
      <c r="B4" s="219" t="str">
        <f>様式第１!I1&amp;様式第１!K1&amp;様式第１!L1&amp;様式第１!N1&amp;様式第１!O1</f>
        <v>--</v>
      </c>
      <c r="C4" s="219" t="str">
        <f>様式第１!B8</f>
        <v>応募申請書</v>
      </c>
      <c r="D4" s="219" t="str">
        <f>様式第１!I3&amp;様式第１!J3&amp;様式第１!K3&amp;様式第１!L3&amp;様式第１!M3&amp;様式第１!N3&amp;様式第１!O3</f>
        <v>令和年月日</v>
      </c>
      <c r="E4" s="219">
        <f>様式第１!G18</f>
        <v>0</v>
      </c>
      <c r="F4" s="220" t="str">
        <f>様式第１!G20</f>
        <v/>
      </c>
      <c r="G4" s="219" t="str">
        <f>様式第１!G21</f>
        <v>交付決定日～　令和</v>
      </c>
      <c r="H4" s="219" t="str">
        <f>IF(様式第１!G25="","",様式第１!G25)</f>
        <v/>
      </c>
      <c r="I4" s="219" t="str">
        <f>IF(様式第１!G24="","",様式第１!G24)</f>
        <v/>
      </c>
      <c r="J4" s="219">
        <f>様式第１!G26</f>
        <v>0</v>
      </c>
      <c r="K4" s="219">
        <f>様式第１!G27</f>
        <v>0</v>
      </c>
      <c r="L4" s="219">
        <f>様式第１!G28</f>
        <v>0</v>
      </c>
      <c r="M4" s="219">
        <f>様式第１!G29</f>
        <v>0</v>
      </c>
      <c r="N4" s="219">
        <f>様式第１!G30</f>
        <v>0</v>
      </c>
      <c r="O4" s="219">
        <f>様式第１!G32</f>
        <v>0</v>
      </c>
      <c r="P4" s="219">
        <f>様式第１!G33</f>
        <v>0</v>
      </c>
      <c r="Q4" s="219">
        <f>様式第１!G34</f>
        <v>0</v>
      </c>
      <c r="R4" s="219">
        <f>様式第１!G35</f>
        <v>0</v>
      </c>
      <c r="S4" s="219">
        <f>様式第１!G36</f>
        <v>0</v>
      </c>
      <c r="T4" s="219">
        <f>様式第１!G37</f>
        <v>0</v>
      </c>
      <c r="U4" s="219">
        <f>様式第１!G38</f>
        <v>0</v>
      </c>
      <c r="V4" s="219">
        <f>別紙１!F6</f>
        <v>0</v>
      </c>
      <c r="W4" s="219">
        <f>別紙１!B17</f>
        <v>0</v>
      </c>
      <c r="X4" s="219" t="str">
        <f>別紙１!B20&amp;IF(別紙１!B21=list!K17,"","/"&amp;別紙１!B21&amp;IF(別紙１!B22=list!K17,"","/"&amp;別紙１!B22&amp;IF(別紙１!B23=list!K17,"","/"&amp;別紙１!B23&amp;IF(別紙１!B24=list!K17,"","/"&amp;別紙１!B24))))</f>
        <v>（選択してください）　　　　　　　　　　　　　　　　　　　　　　　　　　　　　　　　　　　▼</v>
      </c>
      <c r="Y4" s="219">
        <f>別紙１!B28</f>
        <v>0</v>
      </c>
      <c r="Z4" s="219">
        <f>別紙１!B36</f>
        <v>0</v>
      </c>
      <c r="AA4" s="219">
        <f>別紙１!B42</f>
        <v>0</v>
      </c>
      <c r="AB4" s="219">
        <f>別紙１!B50</f>
        <v>0</v>
      </c>
      <c r="AC4" s="219">
        <f>別紙１!B59</f>
        <v>0</v>
      </c>
      <c r="AD4" s="219">
        <f>別紙１!B65</f>
        <v>0</v>
      </c>
      <c r="AE4" s="219">
        <f>別紙１!B74</f>
        <v>0</v>
      </c>
      <c r="AF4" s="219">
        <f>別紙１!B83</f>
        <v>0</v>
      </c>
      <c r="AG4" s="219" t="str">
        <f>別紙１!G89</f>
        <v>（選択してください）</v>
      </c>
      <c r="AH4" s="221">
        <f>別紙２!L5</f>
        <v>1</v>
      </c>
      <c r="AI4" s="219" t="str">
        <f>別紙２!E9</f>
        <v>（選択してください）　　　　　　　　　　　　　　　　　　　　　　　　　　　　　▼</v>
      </c>
      <c r="AJ4" s="219" t="str">
        <f>別紙２!E11</f>
        <v>■税抜きで応募申請する</v>
      </c>
      <c r="AK4" s="222">
        <f>別紙２!D17</f>
        <v>0</v>
      </c>
      <c r="AL4" s="220">
        <f>別紙２!F17</f>
        <v>0</v>
      </c>
      <c r="AM4" s="222">
        <f>別紙２!H17</f>
        <v>0</v>
      </c>
      <c r="AN4" s="222">
        <f>別紙２!L17</f>
        <v>0</v>
      </c>
      <c r="AO4" s="223">
        <f>別紙２!D21</f>
        <v>0</v>
      </c>
      <c r="AP4" s="222">
        <f>別紙２!F21</f>
        <v>0</v>
      </c>
      <c r="AQ4" s="222">
        <f>別紙２!H21</f>
        <v>0</v>
      </c>
      <c r="AR4" s="223">
        <f>別紙２!L21</f>
        <v>0</v>
      </c>
      <c r="AS4" s="220">
        <f>別紙２!D25</f>
        <v>0</v>
      </c>
      <c r="AT4" s="222">
        <f>別紙２!F25</f>
        <v>0</v>
      </c>
      <c r="AU4" s="222" t="str">
        <f>別紙２!H25</f>
        <v/>
      </c>
      <c r="AV4" s="219">
        <f>別紙２!L23</f>
        <v>0</v>
      </c>
      <c r="AW4" s="220">
        <f>別紙２!F29</f>
        <v>0</v>
      </c>
      <c r="AX4" s="222">
        <f>別紙２!H29</f>
        <v>0</v>
      </c>
      <c r="AY4" s="220">
        <f>別紙２!F30</f>
        <v>0</v>
      </c>
      <c r="AZ4" s="220">
        <f>別紙２!F31</f>
        <v>0</v>
      </c>
      <c r="BA4" s="220">
        <f>別紙２!F32</f>
        <v>0</v>
      </c>
      <c r="BB4" s="219">
        <f>別紙２!F37</f>
        <v>0</v>
      </c>
      <c r="BC4" s="219">
        <f>別紙２!F38</f>
        <v>0</v>
      </c>
      <c r="BD4" s="219">
        <f>別紙２!F39</f>
        <v>0</v>
      </c>
      <c r="BE4" s="219">
        <f>別紙２!F40</f>
        <v>0</v>
      </c>
      <c r="BF4" s="219">
        <f>別紙２!F41</f>
        <v>0</v>
      </c>
      <c r="BG4" s="219">
        <f>別紙２!F42</f>
        <v>0</v>
      </c>
      <c r="BH4" s="219">
        <f>別紙２!F43</f>
        <v>0</v>
      </c>
      <c r="BI4" s="219">
        <f>別紙２!F44</f>
        <v>0</v>
      </c>
      <c r="BJ4" s="219">
        <f>別紙２!F45</f>
        <v>0</v>
      </c>
      <c r="BK4" s="219">
        <f>別紙２!F46</f>
        <v>0</v>
      </c>
      <c r="BL4" s="219">
        <f>別紙２!F47</f>
        <v>0</v>
      </c>
      <c r="BM4" s="219">
        <f>別紙２!F48</f>
        <v>0</v>
      </c>
      <c r="BN4" s="219">
        <f>別紙２!F49</f>
        <v>0</v>
      </c>
      <c r="BO4" s="219" t="str">
        <f>別紙２!F50</f>
        <v/>
      </c>
      <c r="BP4" s="219">
        <f>別紙２!F52</f>
        <v>0</v>
      </c>
      <c r="BQ4" s="219">
        <f>別紙２!F53</f>
        <v>0</v>
      </c>
      <c r="BR4" s="219">
        <f>別紙２!F54</f>
        <v>0</v>
      </c>
      <c r="BS4" s="219"/>
      <c r="BT4" s="219"/>
      <c r="BU4" s="219"/>
      <c r="BV4" s="219"/>
      <c r="BW4" s="219"/>
      <c r="BX4" s="219"/>
      <c r="BY4" s="219"/>
      <c r="BZ4" s="219"/>
    </row>
    <row r="5" spans="1:78" x14ac:dyDescent="0.35">
      <c r="B5" s="704"/>
      <c r="C5" s="704"/>
      <c r="D5" s="704"/>
      <c r="E5" s="704"/>
      <c r="F5" s="704"/>
      <c r="G5" s="704"/>
      <c r="H5" s="704"/>
      <c r="I5" s="704"/>
      <c r="J5" s="704"/>
      <c r="K5" s="704"/>
      <c r="L5" s="704"/>
      <c r="M5" s="704"/>
      <c r="N5" s="704"/>
      <c r="O5" s="704"/>
      <c r="P5" s="704"/>
      <c r="Q5" s="704"/>
      <c r="R5" s="704"/>
      <c r="S5" s="704"/>
      <c r="T5" s="704"/>
      <c r="U5" s="704"/>
      <c r="V5" s="704"/>
      <c r="W5" s="704"/>
      <c r="X5" s="704"/>
      <c r="Y5" s="704"/>
      <c r="Z5" s="704"/>
      <c r="AA5" s="704"/>
      <c r="AB5" s="704"/>
      <c r="AC5" s="704"/>
      <c r="AD5" s="704"/>
      <c r="AE5" s="704"/>
      <c r="AF5" s="704"/>
      <c r="AG5" s="704"/>
      <c r="AH5" s="704"/>
      <c r="AI5" s="704"/>
      <c r="AJ5" s="704"/>
      <c r="AK5" s="704"/>
      <c r="AL5" s="704"/>
      <c r="AM5" s="704"/>
      <c r="AN5" s="704"/>
      <c r="AO5" s="704"/>
      <c r="AP5" s="704"/>
      <c r="AQ5" s="704"/>
      <c r="AR5" s="704"/>
      <c r="AS5" s="704"/>
      <c r="AT5" s="704"/>
      <c r="AU5" s="704"/>
      <c r="AV5" s="704"/>
      <c r="AW5" s="704"/>
      <c r="AX5" s="704"/>
      <c r="AY5" s="704"/>
      <c r="AZ5" s="704"/>
      <c r="BA5" s="704"/>
      <c r="BB5" s="704"/>
      <c r="BC5" s="704"/>
      <c r="BD5" s="704"/>
      <c r="BE5" s="704"/>
      <c r="BF5" s="704"/>
      <c r="BG5" s="704"/>
      <c r="BH5" s="704"/>
      <c r="BI5" s="704"/>
      <c r="BJ5" s="704"/>
      <c r="BK5" s="704"/>
      <c r="BL5" s="704"/>
      <c r="BM5" s="704"/>
      <c r="BN5" s="704"/>
      <c r="BO5" s="704"/>
      <c r="BP5" s="704"/>
      <c r="BQ5" s="704"/>
      <c r="BR5" s="704"/>
      <c r="BS5" s="704"/>
      <c r="BT5" s="704"/>
      <c r="BU5" s="704"/>
      <c r="BV5" s="704"/>
      <c r="BW5" s="704"/>
      <c r="BX5" s="704"/>
      <c r="BY5" s="704"/>
      <c r="BZ5" s="704"/>
    </row>
  </sheetData>
  <mergeCells count="39">
    <mergeCell ref="AI2:AI3"/>
    <mergeCell ref="AJ2:AJ3"/>
    <mergeCell ref="AK2:AV2"/>
    <mergeCell ref="AD2:AD3"/>
    <mergeCell ref="AE2:AE3"/>
    <mergeCell ref="AF2:AF3"/>
    <mergeCell ref="AG2:AG3"/>
    <mergeCell ref="A1:A3"/>
    <mergeCell ref="W2:W3"/>
    <mergeCell ref="Y2:Y3"/>
    <mergeCell ref="Z2:Z3"/>
    <mergeCell ref="AA2:AA3"/>
    <mergeCell ref="O2:S2"/>
    <mergeCell ref="T2:T3"/>
    <mergeCell ref="U2:U3"/>
    <mergeCell ref="C1:U1"/>
    <mergeCell ref="V2:V3"/>
    <mergeCell ref="X2:X3"/>
    <mergeCell ref="H2:I2"/>
    <mergeCell ref="B2:B3"/>
    <mergeCell ref="V1:AG1"/>
    <mergeCell ref="J2:N2"/>
    <mergeCell ref="C2:G2"/>
    <mergeCell ref="B5:BZ5"/>
    <mergeCell ref="BS1:BX1"/>
    <mergeCell ref="BY1:BZ1"/>
    <mergeCell ref="BS2:BS3"/>
    <mergeCell ref="BT2:BT3"/>
    <mergeCell ref="BU2:BU3"/>
    <mergeCell ref="BV2:BV3"/>
    <mergeCell ref="BW2:BW3"/>
    <mergeCell ref="BX2:BX3"/>
    <mergeCell ref="BY2:BZ3"/>
    <mergeCell ref="AC2:AC3"/>
    <mergeCell ref="AB2:AB3"/>
    <mergeCell ref="AW2:BA2"/>
    <mergeCell ref="BB2:BR2"/>
    <mergeCell ref="AH1:BR1"/>
    <mergeCell ref="AH2:AH3"/>
  </mergeCells>
  <phoneticPr fontId="1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様式第１</vt:lpstr>
      <vt:lpstr>別紙１</vt:lpstr>
      <vt:lpstr>スケジュール</vt:lpstr>
      <vt:lpstr>別紙２</vt:lpstr>
      <vt:lpstr>別紙2-2</vt:lpstr>
      <vt:lpstr>別紙3</vt:lpstr>
      <vt:lpstr>別紙４消費税取扱</vt:lpstr>
      <vt:lpstr>list</vt:lpstr>
      <vt:lpstr>a</vt:lpstr>
      <vt:lpstr>スケジュール!Print_Area</vt:lpstr>
      <vt:lpstr>別紙２!Print_Area</vt:lpstr>
      <vt:lpstr>'別紙2-2'!Print_Area</vt:lpstr>
      <vt:lpstr>別紙3!Print_Area</vt:lpstr>
      <vt:lpstr>別紙４消費税取扱!Print_Area</vt:lpstr>
      <vt:lpstr>'別紙2-2'!Print_Titles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2018-04-11T02:16:27Z</dcterms:created>
  <dcterms:modified xsi:type="dcterms:W3CDTF">2022-09-07T02:52:56Z</dcterms:modified>
</cp:coreProperties>
</file>