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defaultThemeVersion="166925"/>
  <xr:revisionPtr revIDLastSave="0" documentId="13_ncr:1_{793B0111-F1E5-42A4-AAC9-9026BEDCC373}" xr6:coauthVersionLast="47" xr6:coauthVersionMax="47" xr10:uidLastSave="{00000000-0000-0000-0000-000000000000}"/>
  <bookViews>
    <workbookView xWindow="-120" yWindow="-120" windowWidth="29040" windowHeight="15840" tabRatio="710" activeTab="1" xr2:uid="{00000000-000D-0000-FFFF-FFFF00000000}"/>
  </bookViews>
  <sheets>
    <sheet name="【複数施設の申請の場合】集計表" sheetId="5"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【複数施設の申請の場合】集計表!$A$6:$J$6</definedName>
    <definedName name="〇×">[1]項目リスト!$D$3:$D$5</definedName>
    <definedName name="〇か×">[2]項目リスト!$D$3:$D$5</definedName>
    <definedName name="a">'[3]採点表 '!$E$7</definedName>
    <definedName name="_xlnm.Print_Area" localSheetId="0">【複数施設の申請の場合】集計表!$A$1:$J$13</definedName>
    <definedName name="_xlnm.Print_Area" localSheetId="2">経費内訳表!$B$1:$W$121</definedName>
    <definedName name="_xlnm.Print_Area" localSheetId="3">'経費内訳表 (記入例)'!$B$1:$W$28</definedName>
    <definedName name="_xlnm.Print_Area" localSheetId="1">別紙2!$A$1:$M$49</definedName>
    <definedName name="_xlnm.Print_Titles" localSheetId="0">【複数施設の申請の場合】集計表!$3:$6</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2" i="1" l="1"/>
  <c r="E19" i="1" l="1"/>
  <c r="E20" i="1"/>
  <c r="G39" i="1"/>
  <c r="I39" i="1" s="1"/>
  <c r="H39" i="1"/>
  <c r="V3" i="1"/>
  <c r="U3" i="1"/>
  <c r="T3" i="1"/>
  <c r="C14" i="1"/>
  <c r="K37" i="1" l="1"/>
  <c r="N7" i="1" l="1"/>
  <c r="E7" i="5" l="1"/>
  <c r="I7" i="5"/>
  <c r="G7" i="5"/>
  <c r="G38" i="3" l="1"/>
  <c r="U38" i="3"/>
  <c r="W38" i="3" s="1"/>
  <c r="G39" i="3"/>
  <c r="U39" i="3"/>
  <c r="W39" i="3" s="1"/>
  <c r="G40" i="3"/>
  <c r="U40" i="3"/>
  <c r="W40" i="3" s="1"/>
  <c r="G41" i="3"/>
  <c r="U41" i="3"/>
  <c r="W41" i="3" s="1"/>
  <c r="G42" i="3"/>
  <c r="U42" i="3"/>
  <c r="W42" i="3" s="1"/>
  <c r="G43" i="3"/>
  <c r="U43" i="3"/>
  <c r="W43" i="3" s="1"/>
  <c r="G44" i="3"/>
  <c r="U44" i="3"/>
  <c r="W44" i="3" s="1"/>
  <c r="G45" i="3"/>
  <c r="U45" i="3"/>
  <c r="W45" i="3" s="1"/>
  <c r="G46" i="3"/>
  <c r="U46" i="3"/>
  <c r="W46" i="3" s="1"/>
  <c r="G47" i="3"/>
  <c r="U47" i="3"/>
  <c r="W47" i="3" s="1"/>
  <c r="G48" i="3"/>
  <c r="U48" i="3"/>
  <c r="W48" i="3" s="1"/>
  <c r="G49" i="3"/>
  <c r="U49" i="3"/>
  <c r="W49" i="3" s="1"/>
  <c r="G50" i="3"/>
  <c r="U50" i="3"/>
  <c r="W50" i="3" s="1"/>
  <c r="G51" i="3"/>
  <c r="U51" i="3"/>
  <c r="W51" i="3" s="1"/>
  <c r="G52" i="3"/>
  <c r="U52" i="3"/>
  <c r="W52" i="3" s="1"/>
  <c r="G53" i="3"/>
  <c r="U53" i="3"/>
  <c r="W53" i="3" s="1"/>
  <c r="G54" i="3"/>
  <c r="U54" i="3"/>
  <c r="W54" i="3" s="1"/>
  <c r="G55" i="3"/>
  <c r="U55" i="3"/>
  <c r="W55" i="3" s="1"/>
  <c r="G56" i="3"/>
  <c r="U56" i="3"/>
  <c r="W56" i="3" s="1"/>
  <c r="G57" i="3"/>
  <c r="U57" i="3"/>
  <c r="W57" i="3" s="1"/>
  <c r="G58" i="3"/>
  <c r="U58" i="3"/>
  <c r="W58" i="3" s="1"/>
  <c r="G59" i="3"/>
  <c r="U59" i="3"/>
  <c r="W59" i="3" s="1"/>
  <c r="G60" i="3"/>
  <c r="U60" i="3"/>
  <c r="W60" i="3" s="1"/>
  <c r="G61" i="3"/>
  <c r="U61" i="3"/>
  <c r="W61" i="3" s="1"/>
  <c r="G62" i="3"/>
  <c r="U62" i="3"/>
  <c r="W62" i="3" s="1"/>
  <c r="G63" i="3"/>
  <c r="U63" i="3"/>
  <c r="W63" i="3" s="1"/>
  <c r="G64" i="3"/>
  <c r="U64" i="3"/>
  <c r="W64" i="3" s="1"/>
  <c r="G65" i="3"/>
  <c r="U65" i="3"/>
  <c r="W65" i="3" s="1"/>
  <c r="G66" i="3"/>
  <c r="U66" i="3"/>
  <c r="W66" i="3" s="1"/>
  <c r="G67" i="3"/>
  <c r="U67" i="3"/>
  <c r="W67" i="3" s="1"/>
  <c r="G68" i="3"/>
  <c r="U68" i="3"/>
  <c r="W68" i="3" s="1"/>
  <c r="G69" i="3"/>
  <c r="U69" i="3"/>
  <c r="W69" i="3" s="1"/>
  <c r="G70" i="3"/>
  <c r="U70" i="3"/>
  <c r="W70" i="3" s="1"/>
  <c r="G71" i="3"/>
  <c r="U71" i="3"/>
  <c r="W71" i="3" s="1"/>
  <c r="G72" i="3"/>
  <c r="U72" i="3"/>
  <c r="W72" i="3" s="1"/>
  <c r="G73" i="3"/>
  <c r="U73" i="3"/>
  <c r="W73" i="3" s="1"/>
  <c r="G74" i="3"/>
  <c r="U74" i="3"/>
  <c r="W74" i="3" s="1"/>
  <c r="G75" i="3"/>
  <c r="U75" i="3"/>
  <c r="W75" i="3" s="1"/>
  <c r="G76" i="3"/>
  <c r="U76" i="3"/>
  <c r="W76" i="3" s="1"/>
  <c r="G77" i="3"/>
  <c r="U77" i="3"/>
  <c r="W77" i="3" s="1"/>
  <c r="G78" i="3"/>
  <c r="U78" i="3"/>
  <c r="W78" i="3" s="1"/>
  <c r="G79" i="3"/>
  <c r="U79" i="3"/>
  <c r="W79" i="3" s="1"/>
  <c r="G80" i="3"/>
  <c r="U80" i="3"/>
  <c r="W80" i="3" s="1"/>
  <c r="G81" i="3"/>
  <c r="U81" i="3"/>
  <c r="W81" i="3" s="1"/>
  <c r="G82" i="3"/>
  <c r="U82" i="3"/>
  <c r="W82" i="3" s="1"/>
  <c r="G83" i="3"/>
  <c r="U83" i="3"/>
  <c r="W83" i="3" s="1"/>
  <c r="G84" i="3"/>
  <c r="U84" i="3"/>
  <c r="W84" i="3" s="1"/>
  <c r="G85" i="3"/>
  <c r="U85" i="3"/>
  <c r="W85" i="3" s="1"/>
  <c r="G86" i="3"/>
  <c r="U86" i="3"/>
  <c r="W86" i="3" s="1"/>
  <c r="G87" i="3"/>
  <c r="U87" i="3"/>
  <c r="W87" i="3" s="1"/>
  <c r="G88" i="3"/>
  <c r="U88" i="3"/>
  <c r="W88" i="3" s="1"/>
  <c r="G89" i="3"/>
  <c r="U89" i="3"/>
  <c r="W89" i="3" s="1"/>
  <c r="G90" i="3"/>
  <c r="U90" i="3"/>
  <c r="W90" i="3" s="1"/>
  <c r="G91" i="3"/>
  <c r="U91" i="3"/>
  <c r="W91" i="3" s="1"/>
  <c r="G92" i="3"/>
  <c r="U92" i="3"/>
  <c r="W92" i="3" s="1"/>
  <c r="G93" i="3"/>
  <c r="U93" i="3"/>
  <c r="W93" i="3" s="1"/>
  <c r="G94" i="3"/>
  <c r="U94" i="3"/>
  <c r="W94" i="3" s="1"/>
  <c r="G95" i="3"/>
  <c r="U95" i="3"/>
  <c r="W95" i="3" s="1"/>
  <c r="G96" i="3"/>
  <c r="U96" i="3"/>
  <c r="W96" i="3" s="1"/>
  <c r="G97" i="3"/>
  <c r="U97" i="3"/>
  <c r="W97" i="3" s="1"/>
  <c r="G98" i="3"/>
  <c r="U98" i="3"/>
  <c r="W98" i="3" s="1"/>
  <c r="G99" i="3"/>
  <c r="U99" i="3"/>
  <c r="W99" i="3" s="1"/>
  <c r="G100" i="3"/>
  <c r="U100" i="3"/>
  <c r="W100" i="3" s="1"/>
  <c r="G101" i="3"/>
  <c r="U101" i="3"/>
  <c r="W101" i="3" s="1"/>
  <c r="G102" i="3"/>
  <c r="U102" i="3"/>
  <c r="W102" i="3" s="1"/>
  <c r="G103" i="3"/>
  <c r="U103" i="3"/>
  <c r="W103" i="3" s="1"/>
  <c r="G104" i="3"/>
  <c r="U104" i="3"/>
  <c r="W104" i="3" s="1"/>
  <c r="G105" i="3"/>
  <c r="U105" i="3"/>
  <c r="W105" i="3" s="1"/>
  <c r="G106" i="3"/>
  <c r="U106" i="3"/>
  <c r="W106" i="3" s="1"/>
  <c r="G107" i="3"/>
  <c r="U107" i="3"/>
  <c r="W107" i="3" s="1"/>
  <c r="U37" i="3"/>
  <c r="P2" i="3"/>
  <c r="X91" i="3" l="1"/>
  <c r="X59" i="3"/>
  <c r="X89" i="3"/>
  <c r="X61" i="3"/>
  <c r="X77" i="3"/>
  <c r="X73" i="3"/>
  <c r="X105" i="3"/>
  <c r="X75" i="3"/>
  <c r="X103" i="3"/>
  <c r="X63" i="3"/>
  <c r="X45" i="3"/>
  <c r="X48" i="3"/>
  <c r="X47" i="3"/>
  <c r="X96" i="3"/>
  <c r="X95" i="3"/>
  <c r="X71" i="3"/>
  <c r="X64" i="3"/>
  <c r="X57" i="3"/>
  <c r="X50" i="3"/>
  <c r="X43" i="3"/>
  <c r="X40" i="3"/>
  <c r="X87" i="3"/>
  <c r="X80" i="3"/>
  <c r="X107" i="3"/>
  <c r="X93" i="3"/>
  <c r="X79" i="3"/>
  <c r="X55" i="3"/>
  <c r="X102" i="3"/>
  <c r="X86" i="3"/>
  <c r="X70" i="3"/>
  <c r="X54" i="3"/>
  <c r="X101" i="3"/>
  <c r="X92" i="3"/>
  <c r="X85" i="3"/>
  <c r="X76" i="3"/>
  <c r="X69" i="3"/>
  <c r="X60" i="3"/>
  <c r="X53" i="3"/>
  <c r="X44" i="3"/>
  <c r="X82" i="3"/>
  <c r="X66" i="3"/>
  <c r="X104" i="3"/>
  <c r="X97" i="3"/>
  <c r="X88" i="3"/>
  <c r="X81" i="3"/>
  <c r="X72" i="3"/>
  <c r="X65" i="3"/>
  <c r="X56" i="3"/>
  <c r="X49" i="3"/>
  <c r="X39" i="3"/>
  <c r="X78" i="3"/>
  <c r="X94" i="3"/>
  <c r="X62" i="3"/>
  <c r="X46" i="3"/>
  <c r="X100" i="3"/>
  <c r="X84" i="3"/>
  <c r="X68" i="3"/>
  <c r="X52" i="3"/>
  <c r="X98" i="3"/>
  <c r="X106" i="3"/>
  <c r="X90" i="3"/>
  <c r="X83" i="3"/>
  <c r="X74" i="3"/>
  <c r="X67" i="3"/>
  <c r="X58" i="3"/>
  <c r="X51" i="3"/>
  <c r="X41" i="3"/>
  <c r="X38" i="3"/>
  <c r="X42" i="3"/>
  <c r="X99" i="3"/>
  <c r="G37" i="3" l="1"/>
  <c r="W37" i="3"/>
  <c r="G28" i="3"/>
  <c r="U28" i="3"/>
  <c r="W28" i="3" s="1"/>
  <c r="G29" i="3"/>
  <c r="U29" i="3"/>
  <c r="W29" i="3" s="1"/>
  <c r="G30" i="3"/>
  <c r="U30" i="3"/>
  <c r="W30" i="3" s="1"/>
  <c r="G31" i="3"/>
  <c r="U31" i="3"/>
  <c r="W31" i="3" s="1"/>
  <c r="G32" i="3"/>
  <c r="U32" i="3"/>
  <c r="W32" i="3" s="1"/>
  <c r="G33" i="3"/>
  <c r="U33" i="3"/>
  <c r="W33" i="3" s="1"/>
  <c r="G34" i="3"/>
  <c r="U34" i="3"/>
  <c r="W34" i="3" s="1"/>
  <c r="G35" i="3"/>
  <c r="U35" i="3"/>
  <c r="W35" i="3" s="1"/>
  <c r="G36" i="3"/>
  <c r="U36" i="3"/>
  <c r="W36" i="3" s="1"/>
  <c r="X28" i="3" l="1"/>
  <c r="X34" i="3"/>
  <c r="X36" i="3"/>
  <c r="X30" i="3"/>
  <c r="X32" i="3"/>
  <c r="X37" i="3"/>
  <c r="X35" i="3"/>
  <c r="X33" i="3"/>
  <c r="X29" i="3"/>
  <c r="X31" i="3"/>
  <c r="I25" i="4" l="1"/>
  <c r="G25" i="4"/>
  <c r="T25" i="4" l="1"/>
  <c r="S25" i="4"/>
  <c r="R25" i="4"/>
  <c r="P25" i="4"/>
  <c r="O25" i="4"/>
  <c r="K25" i="4"/>
  <c r="J25" i="4"/>
  <c r="J117" i="3"/>
  <c r="K117" i="3"/>
  <c r="O117" i="3"/>
  <c r="P117" i="3"/>
  <c r="R117" i="3"/>
  <c r="S117" i="3"/>
  <c r="T117" i="3"/>
  <c r="I117" i="3"/>
  <c r="G117" i="3"/>
  <c r="G26" i="3"/>
  <c r="G22" i="3"/>
  <c r="U22" i="3"/>
  <c r="W22" i="3" s="1"/>
  <c r="X22" i="3" s="1"/>
  <c r="G23" i="3"/>
  <c r="U23" i="3"/>
  <c r="W23" i="3" s="1"/>
  <c r="G24" i="3"/>
  <c r="U24" i="3"/>
  <c r="W24" i="3" s="1"/>
  <c r="G25" i="3"/>
  <c r="U25" i="3"/>
  <c r="W25" i="3" s="1"/>
  <c r="U26" i="3"/>
  <c r="W26" i="3" s="1"/>
  <c r="X26" i="3" s="1"/>
  <c r="G27" i="3"/>
  <c r="U27" i="3"/>
  <c r="W27" i="3" s="1"/>
  <c r="X24" i="3" l="1"/>
  <c r="X25" i="3"/>
  <c r="X27" i="3"/>
  <c r="X23" i="3"/>
  <c r="G18" i="4" l="1"/>
  <c r="G17" i="4"/>
  <c r="G16" i="4"/>
  <c r="G15" i="4"/>
  <c r="G14" i="4"/>
  <c r="G13" i="4"/>
  <c r="G12" i="4"/>
  <c r="G11" i="4"/>
  <c r="G10" i="4"/>
  <c r="G9" i="4"/>
  <c r="G8" i="4"/>
  <c r="G9" i="3"/>
  <c r="G10" i="3"/>
  <c r="G11" i="3"/>
  <c r="G12" i="3"/>
  <c r="G13" i="3"/>
  <c r="G14" i="3"/>
  <c r="G15" i="3"/>
  <c r="G16" i="3"/>
  <c r="G17" i="3"/>
  <c r="G18" i="3"/>
  <c r="G19" i="3"/>
  <c r="G20" i="3"/>
  <c r="G21" i="3"/>
  <c r="G8" i="3"/>
  <c r="G19" i="4" l="1"/>
  <c r="G26" i="4" s="1"/>
  <c r="V19" i="4"/>
  <c r="T19" i="4"/>
  <c r="T26" i="4" s="1"/>
  <c r="S19" i="4"/>
  <c r="S26" i="4" s="1"/>
  <c r="R19" i="4"/>
  <c r="R26" i="4" s="1"/>
  <c r="Q19" i="4"/>
  <c r="P19" i="4"/>
  <c r="P26" i="4" s="1"/>
  <c r="O19" i="4"/>
  <c r="O26" i="4" s="1"/>
  <c r="K19" i="4"/>
  <c r="K26" i="4" s="1"/>
  <c r="J19" i="4"/>
  <c r="J26" i="4" s="1"/>
  <c r="I19" i="4"/>
  <c r="I26" i="4" s="1"/>
  <c r="U18" i="4"/>
  <c r="W18" i="4" s="1"/>
  <c r="X18" i="4" s="1"/>
  <c r="U17" i="4"/>
  <c r="W17" i="4" s="1"/>
  <c r="X17" i="4" s="1"/>
  <c r="U16" i="4"/>
  <c r="W16" i="4" s="1"/>
  <c r="X16" i="4" s="1"/>
  <c r="U15" i="4"/>
  <c r="W15" i="4" s="1"/>
  <c r="X15" i="4" s="1"/>
  <c r="U14" i="4"/>
  <c r="W14" i="4" s="1"/>
  <c r="X14" i="4" s="1"/>
  <c r="U13" i="4"/>
  <c r="W13" i="4" s="1"/>
  <c r="X13" i="4" s="1"/>
  <c r="U12" i="4"/>
  <c r="W12" i="4" s="1"/>
  <c r="X12" i="4" s="1"/>
  <c r="U11" i="4"/>
  <c r="W11" i="4" s="1"/>
  <c r="X11" i="4" s="1"/>
  <c r="U10" i="4"/>
  <c r="W10" i="4" s="1"/>
  <c r="X10" i="4" s="1"/>
  <c r="U9" i="4"/>
  <c r="W9" i="4" s="1"/>
  <c r="X9" i="4" s="1"/>
  <c r="U8" i="4"/>
  <c r="U19" i="4" l="1"/>
  <c r="W8" i="4"/>
  <c r="X8" i="4" s="1"/>
  <c r="U15" i="3"/>
  <c r="W15" i="3" s="1"/>
  <c r="X15" i="3" s="1"/>
  <c r="W19" i="4" l="1"/>
  <c r="U22" i="4"/>
  <c r="U21" i="4"/>
  <c r="U20" i="4"/>
  <c r="X19" i="4"/>
  <c r="L20" i="4" l="1"/>
  <c r="V20" i="4"/>
  <c r="V21" i="4"/>
  <c r="W21" i="4" s="1"/>
  <c r="U23" i="4" s="1"/>
  <c r="Q23" i="4" s="1"/>
  <c r="M21" i="4"/>
  <c r="V22" i="4"/>
  <c r="W22" i="4" s="1"/>
  <c r="N22" i="4"/>
  <c r="Q111" i="3"/>
  <c r="U24" i="4" l="1"/>
  <c r="Q24" i="4" s="1"/>
  <c r="W20" i="4"/>
  <c r="U25" i="4"/>
  <c r="U26" i="4" s="1"/>
  <c r="V111" i="3"/>
  <c r="T111" i="3"/>
  <c r="S111" i="3"/>
  <c r="R111" i="3"/>
  <c r="R118" i="3" s="1"/>
  <c r="E28" i="1" s="1"/>
  <c r="P111" i="3"/>
  <c r="O111" i="3"/>
  <c r="K111" i="3"/>
  <c r="K118" i="3" s="1"/>
  <c r="E21" i="1" s="1"/>
  <c r="J111" i="3"/>
  <c r="I111" i="3"/>
  <c r="I118" i="3" s="1"/>
  <c r="U21" i="3"/>
  <c r="W21" i="3" s="1"/>
  <c r="X21" i="3" s="1"/>
  <c r="U20" i="3"/>
  <c r="W20" i="3" s="1"/>
  <c r="X20" i="3" s="1"/>
  <c r="U19" i="3"/>
  <c r="W19" i="3" s="1"/>
  <c r="X19" i="3" s="1"/>
  <c r="U18" i="3"/>
  <c r="W18" i="3" s="1"/>
  <c r="X18" i="3" s="1"/>
  <c r="U17" i="3"/>
  <c r="W17" i="3" s="1"/>
  <c r="X17" i="3" s="1"/>
  <c r="U16" i="3"/>
  <c r="W16" i="3" s="1"/>
  <c r="X16" i="3" s="1"/>
  <c r="U14" i="3"/>
  <c r="W14" i="3" s="1"/>
  <c r="X14" i="3" s="1"/>
  <c r="U13" i="3"/>
  <c r="W13" i="3" s="1"/>
  <c r="X13" i="3" s="1"/>
  <c r="U12" i="3"/>
  <c r="W12" i="3" s="1"/>
  <c r="X12" i="3" s="1"/>
  <c r="U11" i="3"/>
  <c r="W11" i="3" s="1"/>
  <c r="X11" i="3" s="1"/>
  <c r="U10" i="3"/>
  <c r="U9" i="3"/>
  <c r="W9" i="3" s="1"/>
  <c r="X9" i="3" s="1"/>
  <c r="U8" i="3"/>
  <c r="S118" i="3" l="1"/>
  <c r="E29" i="1" s="1"/>
  <c r="T118" i="3"/>
  <c r="E30" i="1" s="1"/>
  <c r="O118" i="3"/>
  <c r="E25" i="1" s="1"/>
  <c r="P118" i="3"/>
  <c r="E26" i="1" s="1"/>
  <c r="W8" i="3"/>
  <c r="X8" i="3" s="1"/>
  <c r="U111" i="3"/>
  <c r="G111" i="3"/>
  <c r="G118" i="3" s="1"/>
  <c r="J118" i="3"/>
  <c r="W10" i="3"/>
  <c r="X10" i="3" s="1"/>
  <c r="U115" i="3" l="1"/>
  <c r="V115" i="3" s="1"/>
  <c r="U112" i="3"/>
  <c r="U116" i="3"/>
  <c r="W111" i="3"/>
  <c r="U114" i="3" s="1"/>
  <c r="L112" i="3" l="1"/>
  <c r="L117" i="3" s="1"/>
  <c r="L118" i="3" s="1"/>
  <c r="E22" i="1" s="1"/>
  <c r="W115" i="3"/>
  <c r="X115" i="3" s="1"/>
  <c r="Q115" i="3"/>
  <c r="V116" i="3"/>
  <c r="W116" i="3" s="1"/>
  <c r="X116" i="3" s="1"/>
  <c r="Q116" i="3"/>
  <c r="N114" i="3"/>
  <c r="N117" i="3" s="1"/>
  <c r="V114" i="3"/>
  <c r="W114" i="3" s="1"/>
  <c r="U113" i="3"/>
  <c r="U117" i="3" s="1"/>
  <c r="X111" i="3"/>
  <c r="V112" i="3"/>
  <c r="V113" i="3" l="1"/>
  <c r="W113" i="3" s="1"/>
  <c r="X113" i="3" s="1"/>
  <c r="M113" i="3"/>
  <c r="M117" i="3" s="1"/>
  <c r="M118" i="3" s="1"/>
  <c r="E23" i="1" s="1"/>
  <c r="Q117" i="3"/>
  <c r="Q118" i="3" s="1"/>
  <c r="E27" i="1" s="1"/>
  <c r="U118" i="3"/>
  <c r="N118" i="3"/>
  <c r="E24" i="1" s="1"/>
  <c r="X114" i="3"/>
  <c r="W112" i="3"/>
  <c r="W117" i="3" s="1"/>
  <c r="V117" i="3" l="1"/>
  <c r="V118" i="3" s="1"/>
  <c r="W118" i="3" s="1"/>
  <c r="W119" i="3" s="1"/>
  <c r="X112" i="3"/>
  <c r="E31" i="1"/>
  <c r="E32" i="1" s="1"/>
  <c r="Q119" i="3"/>
  <c r="N119" i="3"/>
  <c r="X118" i="3" l="1"/>
  <c r="E33" i="1"/>
  <c r="E14" i="1" s="1"/>
  <c r="X117" i="3"/>
  <c r="W120" i="3" l="1"/>
  <c r="L25" i="4"/>
  <c r="L26" i="4" s="1"/>
  <c r="M25" i="4"/>
  <c r="M26" i="4" s="1"/>
  <c r="N25" i="4"/>
  <c r="N26" i="4" s="1"/>
  <c r="X20" i="4"/>
  <c r="X22" i="4"/>
  <c r="X21" i="4"/>
  <c r="V24" i="4"/>
  <c r="W24" i="4" s="1"/>
  <c r="C12" i="1" l="1"/>
  <c r="G12" i="1" s="1"/>
  <c r="G14" i="1" s="1"/>
  <c r="K14" i="1" s="1"/>
  <c r="K39" i="1" s="1"/>
  <c r="V23" i="4"/>
  <c r="X24" i="4"/>
  <c r="N27" i="4"/>
  <c r="Q25" i="4"/>
  <c r="K15" i="1" l="1"/>
  <c r="V25" i="4"/>
  <c r="V26" i="4" s="1"/>
  <c r="W26" i="4" s="1"/>
  <c r="W27" i="4" s="1"/>
  <c r="W28" i="4" s="1"/>
  <c r="W23" i="4"/>
  <c r="W25" i="4" s="1"/>
  <c r="X25" i="4" s="1"/>
  <c r="Q26" i="4"/>
  <c r="Q27" i="4" s="1"/>
  <c r="X23" i="4" l="1"/>
  <c r="X26" i="4"/>
  <c r="K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2" authorId="0" shapeId="0" xr:uid="{00000000-0006-0000-0100-000001000000}">
      <text>
        <r>
          <rPr>
            <b/>
            <sz val="11"/>
            <color indexed="81"/>
            <rFont val="MS P ゴシック"/>
            <family val="3"/>
            <charset val="128"/>
          </rPr>
          <t>民間企業の場合、原則として消費税を計上しないこと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I7" authorId="0" shapeId="0" xr:uid="{00000000-0006-0000-0200-000004000000}">
      <text>
        <r>
          <rPr>
            <b/>
            <sz val="11"/>
            <color indexed="81"/>
            <rFont val="MS P ゴシック"/>
            <family val="3"/>
            <charset val="128"/>
          </rPr>
          <t>複合単価を用いた場合は、「材料費」に金額を含めること</t>
        </r>
      </text>
    </comment>
    <comment ref="G112" authorId="0" shapeId="0" xr:uid="{00000000-0006-0000-0200-000005000000}">
      <text>
        <r>
          <rPr>
            <b/>
            <sz val="11"/>
            <color indexed="81"/>
            <rFont val="MS P ゴシック"/>
            <family val="3"/>
            <charset val="128"/>
          </rPr>
          <t>再エネ・省エネで間接工事費の比率が異なる場合は項目を追加して、それぞれ記入すること</t>
        </r>
      </text>
    </comment>
    <comment ref="W119" authorId="0" shapeId="0" xr:uid="{00000000-0006-0000-0200-000006000000}">
      <text>
        <r>
          <rPr>
            <b/>
            <sz val="11"/>
            <color indexed="81"/>
            <rFont val="MS P ゴシック"/>
            <family val="3"/>
            <charset val="128"/>
          </rPr>
          <t>民間企業の場合、原則として消費税を計上しないこと</t>
        </r>
      </text>
    </comment>
    <comment ref="W120" authorId="0" shapeId="0" xr:uid="{00000000-0006-0000-0200-000007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<sst xmlns="http://schemas.openxmlformats.org/spreadsheetml/2006/main" count="224" uniqueCount="143">
  <si>
    <t>合計</t>
    <rPh sb="0" eb="2">
      <t>ゴウケイ</t>
    </rPh>
    <phoneticPr fontId="5"/>
  </si>
  <si>
    <t>消費税</t>
    <rPh sb="0" eb="3">
      <t>ショウヒゼイ</t>
    </rPh>
    <phoneticPr fontId="3"/>
  </si>
  <si>
    <t>小計</t>
    <rPh sb="0" eb="2">
      <t>ショウケイ</t>
    </rPh>
    <phoneticPr fontId="3"/>
  </si>
  <si>
    <t>積算内訳</t>
    <rPh sb="0" eb="2">
      <t>セキサン</t>
    </rPh>
    <rPh sb="2" eb="4">
      <t>ウチワケ</t>
    </rPh>
    <phoneticPr fontId="5"/>
  </si>
  <si>
    <t>金額（円）</t>
    <rPh sb="0" eb="2">
      <t>キンガク</t>
    </rPh>
    <phoneticPr fontId="5"/>
  </si>
  <si>
    <t>細分</t>
    <rPh sb="0" eb="2">
      <t>サイブン</t>
    </rPh>
    <phoneticPr fontId="3"/>
  </si>
  <si>
    <t>(2) 寄付金その他の収入</t>
    <rPh sb="4" eb="7">
      <t>キフキン</t>
    </rPh>
    <rPh sb="9" eb="10">
      <t>タ</t>
    </rPh>
    <rPh sb="11" eb="13">
      <t>シュウニュウ</t>
    </rPh>
    <phoneticPr fontId="5"/>
  </si>
  <si>
    <t>所要経費</t>
    <rPh sb="0" eb="2">
      <t>ショヨウ</t>
    </rPh>
    <rPh sb="2" eb="4">
      <t>ケイヒ</t>
    </rPh>
    <phoneticPr fontId="5"/>
  </si>
  <si>
    <t>別紙２</t>
    <rPh sb="0" eb="2">
      <t>ベッシ</t>
    </rPh>
    <phoneticPr fontId="5"/>
  </si>
  <si>
    <t>円</t>
    <rPh sb="0" eb="1">
      <t>エン</t>
    </rPh>
    <phoneticPr fontId="3"/>
  </si>
  <si>
    <t>区分・費目</t>
    <rPh sb="0" eb="2">
      <t>クブン</t>
    </rPh>
    <rPh sb="3" eb="5">
      <t>ヒモク</t>
    </rPh>
    <phoneticPr fontId="5"/>
  </si>
  <si>
    <t>施設名</t>
    <rPh sb="0" eb="2">
      <t>シセツ</t>
    </rPh>
    <rPh sb="2" eb="3">
      <t>メイ</t>
    </rPh>
    <phoneticPr fontId="14"/>
  </si>
  <si>
    <t>補助対象経費</t>
    <rPh sb="0" eb="4">
      <t>ホジョタイショウ</t>
    </rPh>
    <rPh sb="4" eb="6">
      <t>ケイヒ</t>
    </rPh>
    <phoneticPr fontId="14"/>
  </si>
  <si>
    <t>項目</t>
    <rPh sb="0" eb="2">
      <t>コウモク</t>
    </rPh>
    <phoneticPr fontId="14"/>
  </si>
  <si>
    <t>内容</t>
    <rPh sb="0" eb="2">
      <t>ナイヨウ</t>
    </rPh>
    <phoneticPr fontId="14"/>
  </si>
  <si>
    <t>工事費</t>
    <rPh sb="0" eb="2">
      <t>コウジ</t>
    </rPh>
    <rPh sb="2" eb="3">
      <t>ヒ</t>
    </rPh>
    <phoneticPr fontId="12"/>
  </si>
  <si>
    <t>設備費</t>
    <rPh sb="0" eb="2">
      <t>セツビ</t>
    </rPh>
    <rPh sb="2" eb="3">
      <t>ヒ</t>
    </rPh>
    <phoneticPr fontId="12"/>
  </si>
  <si>
    <t>業務費</t>
    <rPh sb="0" eb="2">
      <t>ギョウム</t>
    </rPh>
    <rPh sb="2" eb="3">
      <t>ヒ</t>
    </rPh>
    <phoneticPr fontId="14"/>
  </si>
  <si>
    <t>事務費</t>
    <rPh sb="0" eb="3">
      <t>ジムヒ</t>
    </rPh>
    <phoneticPr fontId="12"/>
  </si>
  <si>
    <t>本工事費</t>
    <rPh sb="0" eb="1">
      <t>ホン</t>
    </rPh>
    <rPh sb="1" eb="4">
      <t>コウジヒ</t>
    </rPh>
    <phoneticPr fontId="12"/>
  </si>
  <si>
    <t>機械
器具費</t>
    <rPh sb="0" eb="2">
      <t>キカイ</t>
    </rPh>
    <rPh sb="3" eb="5">
      <t>キグ</t>
    </rPh>
    <rPh sb="5" eb="6">
      <t>ヒ</t>
    </rPh>
    <phoneticPr fontId="12"/>
  </si>
  <si>
    <t>測量及
試験費</t>
    <phoneticPr fontId="14"/>
  </si>
  <si>
    <t>材料費</t>
    <rPh sb="0" eb="3">
      <t>ザイリョウヒ</t>
    </rPh>
    <phoneticPr fontId="12"/>
  </si>
  <si>
    <t>労務費</t>
    <rPh sb="0" eb="3">
      <t>ロウムヒ</t>
    </rPh>
    <phoneticPr fontId="12"/>
  </si>
  <si>
    <t>直接
経費</t>
    <rPh sb="0" eb="2">
      <t>チョクセツ</t>
    </rPh>
    <rPh sb="3" eb="5">
      <t>ケイヒ</t>
    </rPh>
    <phoneticPr fontId="12"/>
  </si>
  <si>
    <t>共通
仮設費</t>
    <rPh sb="0" eb="2">
      <t>キョウツウ</t>
    </rPh>
    <rPh sb="3" eb="5">
      <t>カセツ</t>
    </rPh>
    <rPh sb="5" eb="6">
      <t>ヒ</t>
    </rPh>
    <phoneticPr fontId="12"/>
  </si>
  <si>
    <t>現場
管理費</t>
    <phoneticPr fontId="14"/>
  </si>
  <si>
    <t>一般
管理費</t>
    <rPh sb="0" eb="2">
      <t>イッパン</t>
    </rPh>
    <rPh sb="3" eb="6">
      <t>カンリヒ</t>
    </rPh>
    <phoneticPr fontId="12"/>
  </si>
  <si>
    <t>小計</t>
    <rPh sb="0" eb="2">
      <t>ショウケイ</t>
    </rPh>
    <phoneticPr fontId="14"/>
  </si>
  <si>
    <t>共通仮設費</t>
    <rPh sb="0" eb="2">
      <t>キョウツウ</t>
    </rPh>
    <rPh sb="2" eb="4">
      <t>カセツ</t>
    </rPh>
    <rPh sb="4" eb="5">
      <t>ヒ</t>
    </rPh>
    <phoneticPr fontId="14"/>
  </si>
  <si>
    <t xml:space="preserve"> </t>
    <phoneticPr fontId="14"/>
  </si>
  <si>
    <t>現場管理費</t>
    <rPh sb="0" eb="2">
      <t>ゲンバ</t>
    </rPh>
    <rPh sb="2" eb="5">
      <t>カンリヒ</t>
    </rPh>
    <phoneticPr fontId="14"/>
  </si>
  <si>
    <t>一般管理費</t>
    <rPh sb="0" eb="2">
      <t>イッパン</t>
    </rPh>
    <rPh sb="2" eb="5">
      <t>カンリヒ</t>
    </rPh>
    <phoneticPr fontId="14"/>
  </si>
  <si>
    <t>合計</t>
    <rPh sb="0" eb="2">
      <t>ゴウケイ</t>
    </rPh>
    <phoneticPr fontId="14"/>
  </si>
  <si>
    <t>内訳</t>
    <rPh sb="0" eb="2">
      <t>ウチワケ</t>
    </rPh>
    <phoneticPr fontId="14"/>
  </si>
  <si>
    <t>No.</t>
    <phoneticPr fontId="14"/>
  </si>
  <si>
    <t>規格</t>
    <rPh sb="0" eb="2">
      <t>キカク</t>
    </rPh>
    <phoneticPr fontId="14"/>
  </si>
  <si>
    <t>付帯
工事費</t>
    <rPh sb="0" eb="2">
      <t>フタイ</t>
    </rPh>
    <rPh sb="3" eb="5">
      <t>コウジ</t>
    </rPh>
    <rPh sb="5" eb="6">
      <t>ヒ</t>
    </rPh>
    <phoneticPr fontId="12"/>
  </si>
  <si>
    <t>工事費・本工事費</t>
  </si>
  <si>
    <t>材料費</t>
    <rPh sb="0" eb="3">
      <t>ザイリョウヒ</t>
    </rPh>
    <phoneticPr fontId="13"/>
  </si>
  <si>
    <t>同</t>
  </si>
  <si>
    <t>労務費</t>
    <rPh sb="0" eb="3">
      <t>ロウムヒ</t>
    </rPh>
    <phoneticPr fontId="13"/>
  </si>
  <si>
    <t>直接経費</t>
    <rPh sb="0" eb="2">
      <t>チョクセツ</t>
    </rPh>
    <rPh sb="2" eb="4">
      <t>ケイヒ</t>
    </rPh>
    <phoneticPr fontId="13"/>
  </si>
  <si>
    <t>共通仮設費</t>
    <rPh sb="0" eb="2">
      <t>キョウツウ</t>
    </rPh>
    <rPh sb="2" eb="4">
      <t>カセツ</t>
    </rPh>
    <rPh sb="4" eb="5">
      <t>ヒ</t>
    </rPh>
    <phoneticPr fontId="13"/>
  </si>
  <si>
    <t>現場管理費</t>
    <rPh sb="0" eb="2">
      <t>ゲンバ</t>
    </rPh>
    <rPh sb="2" eb="5">
      <t>カンリヒ</t>
    </rPh>
    <phoneticPr fontId="13"/>
  </si>
  <si>
    <t>一般管理費</t>
    <rPh sb="0" eb="2">
      <t>イッパン</t>
    </rPh>
    <rPh sb="2" eb="5">
      <t>カンリヒ</t>
    </rPh>
    <phoneticPr fontId="13"/>
  </si>
  <si>
    <t>工事費・付帯工事費</t>
  </si>
  <si>
    <t>―</t>
    <phoneticPr fontId="13"/>
  </si>
  <si>
    <t>工事費・機械器具費</t>
  </si>
  <si>
    <t>工事費・測量及試験費</t>
    <phoneticPr fontId="3"/>
  </si>
  <si>
    <t>設備費</t>
  </si>
  <si>
    <t>業務費</t>
  </si>
  <si>
    <t>事務費</t>
  </si>
  <si>
    <t>240W</t>
  </si>
  <si>
    <t>パワーコンディショナー</t>
  </si>
  <si>
    <t>6kW</t>
  </si>
  <si>
    <t>30kWh</t>
  </si>
  <si>
    <t>接続ケーブル</t>
    <rPh sb="0" eb="2">
      <t>セツゾク</t>
    </rPh>
    <phoneticPr fontId="18"/>
  </si>
  <si>
    <t>架台組立調整</t>
    <rPh sb="0" eb="2">
      <t>カダイ</t>
    </rPh>
    <rPh sb="2" eb="3">
      <t>ク</t>
    </rPh>
    <rPh sb="3" eb="4">
      <t>タ</t>
    </rPh>
    <rPh sb="4" eb="6">
      <t>チョウセイ</t>
    </rPh>
    <phoneticPr fontId="18"/>
  </si>
  <si>
    <t>蓄電システム設置工事</t>
    <rPh sb="0" eb="2">
      <t>チクデン</t>
    </rPh>
    <rPh sb="6" eb="8">
      <t>セッチ</t>
    </rPh>
    <rPh sb="8" eb="10">
      <t>コウジ</t>
    </rPh>
    <phoneticPr fontId="14"/>
  </si>
  <si>
    <t>全天日射計</t>
    <rPh sb="0" eb="2">
      <t>ゼンテン</t>
    </rPh>
    <rPh sb="2" eb="4">
      <t>ニッシャ</t>
    </rPh>
    <rPh sb="4" eb="5">
      <t>ケイ</t>
    </rPh>
    <phoneticPr fontId="18"/>
  </si>
  <si>
    <t>気象信号変換箱</t>
    <rPh sb="0" eb="2">
      <t>キショウ</t>
    </rPh>
    <rPh sb="2" eb="4">
      <t>シンゴウ</t>
    </rPh>
    <rPh sb="4" eb="6">
      <t>ヘンカン</t>
    </rPh>
    <rPh sb="6" eb="7">
      <t>バコ</t>
    </rPh>
    <phoneticPr fontId="18"/>
  </si>
  <si>
    <t>3.0m</t>
    <phoneticPr fontId="13"/>
  </si>
  <si>
    <t>蓄電システム本体</t>
    <rPh sb="0" eb="2">
      <t>チクデン</t>
    </rPh>
    <rPh sb="6" eb="8">
      <t>ホンタイ</t>
    </rPh>
    <phoneticPr fontId="18"/>
  </si>
  <si>
    <t>太陽電池モジュール</t>
    <rPh sb="0" eb="2">
      <t>タイヨウ</t>
    </rPh>
    <rPh sb="2" eb="4">
      <t>デンチ</t>
    </rPh>
    <phoneticPr fontId="18"/>
  </si>
  <si>
    <r>
      <rPr>
        <sz val="12"/>
        <rFont val="ＭＳ 明朝"/>
        <family val="1"/>
        <charset val="128"/>
      </rPr>
      <t>円</t>
    </r>
    <rPh sb="0" eb="1">
      <t>エン</t>
    </rPh>
    <phoneticPr fontId="3"/>
  </si>
  <si>
    <t>●●●●●●</t>
    <phoneticPr fontId="13"/>
  </si>
  <si>
    <t>施設名：</t>
    <rPh sb="0" eb="2">
      <t>シセツ</t>
    </rPh>
    <rPh sb="2" eb="3">
      <t>メイ</t>
    </rPh>
    <phoneticPr fontId="3"/>
  </si>
  <si>
    <t>太陽電池モジュール設置工事</t>
    <rPh sb="9" eb="11">
      <t>セッチ</t>
    </rPh>
    <rPh sb="11" eb="13">
      <t>コウジ</t>
    </rPh>
    <phoneticPr fontId="14"/>
  </si>
  <si>
    <t>太陽光モジュール運送費</t>
    <rPh sb="8" eb="11">
      <t>ウンソウヒ</t>
    </rPh>
    <phoneticPr fontId="18"/>
  </si>
  <si>
    <t>蓄電システム本体運送費</t>
    <rPh sb="8" eb="11">
      <t>ウンソウヒ</t>
    </rPh>
    <phoneticPr fontId="18"/>
  </si>
  <si>
    <t>補助率：</t>
    <rPh sb="0" eb="3">
      <t>ホジョリツ</t>
    </rPh>
    <phoneticPr fontId="3"/>
  </si>
  <si>
    <t>数量
(A)</t>
    <rPh sb="0" eb="2">
      <t>スウリョウ</t>
    </rPh>
    <phoneticPr fontId="14"/>
  </si>
  <si>
    <t>単価 [円]
(B)</t>
    <rPh sb="0" eb="2">
      <t>タンカ</t>
    </rPh>
    <phoneticPr fontId="14"/>
  </si>
  <si>
    <t>金額 [円]
(C)=
(A)×(B)</t>
    <rPh sb="0" eb="2">
      <t>キンガク</t>
    </rPh>
    <rPh sb="4" eb="5">
      <t>エン</t>
    </rPh>
    <phoneticPr fontId="14"/>
  </si>
  <si>
    <t>補助対象
経費合計
(D)</t>
    <rPh sb="0" eb="2">
      <t>ホジョ</t>
    </rPh>
    <rPh sb="2" eb="4">
      <t>タイショウ</t>
    </rPh>
    <rPh sb="5" eb="7">
      <t>ケイヒ</t>
    </rPh>
    <rPh sb="7" eb="9">
      <t>ゴウケイ</t>
    </rPh>
    <phoneticPr fontId="14"/>
  </si>
  <si>
    <t>補助対象
外経費
(E)</t>
    <rPh sb="0" eb="2">
      <t>ホジョ</t>
    </rPh>
    <rPh sb="2" eb="4">
      <t>タイショウ</t>
    </rPh>
    <rPh sb="5" eb="6">
      <t>ガイ</t>
    </rPh>
    <rPh sb="6" eb="8">
      <t>ケイヒ</t>
    </rPh>
    <phoneticPr fontId="14"/>
  </si>
  <si>
    <t>設計費</t>
    <rPh sb="0" eb="3">
      <t>セッケイヒ</t>
    </rPh>
    <phoneticPr fontId="13"/>
  </si>
  <si>
    <t>監理費</t>
    <rPh sb="0" eb="3">
      <t>カンリヒ</t>
    </rPh>
    <phoneticPr fontId="13"/>
  </si>
  <si>
    <t>間接
工事費</t>
    <rPh sb="0" eb="2">
      <t>カンセツ</t>
    </rPh>
    <rPh sb="3" eb="6">
      <t>コウジヒ</t>
    </rPh>
    <phoneticPr fontId="13"/>
  </si>
  <si>
    <t>消費税</t>
    <rPh sb="0" eb="3">
      <t>ショウヒゼイ</t>
    </rPh>
    <phoneticPr fontId="13"/>
  </si>
  <si>
    <t>工事費計</t>
    <rPh sb="0" eb="3">
      <t>コウジヒ</t>
    </rPh>
    <rPh sb="3" eb="4">
      <t>ケイ</t>
    </rPh>
    <phoneticPr fontId="14"/>
  </si>
  <si>
    <t>本工事費計</t>
    <rPh sb="0" eb="1">
      <t>ホン</t>
    </rPh>
    <rPh sb="1" eb="4">
      <t>コウジヒ</t>
    </rPh>
    <rPh sb="4" eb="5">
      <t>ケイ</t>
    </rPh>
    <phoneticPr fontId="14"/>
  </si>
  <si>
    <t>合計
(F)=
(D)+(E)</t>
    <rPh sb="0" eb="2">
      <t>ゴウケイ</t>
    </rPh>
    <phoneticPr fontId="14"/>
  </si>
  <si>
    <t>(C)=(F)
であるか</t>
    <phoneticPr fontId="13"/>
  </si>
  <si>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5"/>
  </si>
  <si>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5"/>
  </si>
  <si>
    <r>
      <t xml:space="preserve">(8) 補助金所要額
</t>
    </r>
    <r>
      <rPr>
        <sz val="10"/>
        <rFont val="ＭＳ 明朝"/>
        <family val="1"/>
        <charset val="128"/>
      </rPr>
      <t>　※(7)×補助率
　　(千円未満切り捨て)</t>
    </r>
    <rPh sb="4" eb="7">
      <t>ホジョキン</t>
    </rPh>
    <rPh sb="7" eb="9">
      <t>ショヨウ</t>
    </rPh>
    <rPh sb="9" eb="10">
      <t>ガク</t>
    </rPh>
    <rPh sb="17" eb="20">
      <t>ホジョリツ</t>
    </rPh>
    <rPh sb="28" eb="29">
      <t>キ</t>
    </rPh>
    <rPh sb="30" eb="31">
      <t>ス</t>
    </rPh>
    <phoneticPr fontId="5"/>
  </si>
  <si>
    <r>
      <t>(1) 総事業費
　</t>
    </r>
    <r>
      <rPr>
        <sz val="10"/>
        <rFont val="ＭＳ 明朝"/>
        <family val="1"/>
        <charset val="128"/>
      </rPr>
      <t>※補助対象外経費を含んだ
　　金額を記入すること</t>
    </r>
    <rPh sb="4" eb="8">
      <t>ソウジギョウヒ</t>
    </rPh>
    <phoneticPr fontId="5"/>
  </si>
  <si>
    <r>
      <t xml:space="preserve">(3) 差引額
</t>
    </r>
    <r>
      <rPr>
        <sz val="10"/>
        <rFont val="ＭＳ 明朝"/>
        <family val="1"/>
        <charset val="128"/>
      </rPr>
      <t>　※(1)-(2)</t>
    </r>
    <rPh sb="4" eb="6">
      <t>サシヒキ</t>
    </rPh>
    <rPh sb="6" eb="7">
      <t>ガク</t>
    </rPh>
    <phoneticPr fontId="5"/>
  </si>
  <si>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4"/>
  </si>
  <si>
    <t>電工（平成31年3月から適用する公共工事設計労務単価・●●県）</t>
    <rPh sb="0" eb="2">
      <t>デンコウ</t>
    </rPh>
    <rPh sb="29" eb="30">
      <t>ケン</t>
    </rPh>
    <phoneticPr fontId="14"/>
  </si>
  <si>
    <t>(5) 基準額</t>
    <rPh sb="4" eb="6">
      <t>キジュン</t>
    </rPh>
    <rPh sb="6" eb="7">
      <t>ガク</t>
    </rPh>
    <phoneticPr fontId="5"/>
  </si>
  <si>
    <t>※根拠資料（見積書等）No.</t>
    <rPh sb="1" eb="5">
      <t>コンキョシリョウ</t>
    </rPh>
    <rPh sb="6" eb="8">
      <t>ミツモリ</t>
    </rPh>
    <rPh sb="8" eb="9">
      <t>ショ</t>
    </rPh>
    <rPh sb="9" eb="10">
      <t>トウ</t>
    </rPh>
    <phoneticPr fontId="12"/>
  </si>
  <si>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5"/>
  </si>
  <si>
    <t>(4) 補助対象経費
　　支出予定額</t>
    <rPh sb="4" eb="6">
      <t>ホジョ</t>
    </rPh>
    <rPh sb="6" eb="8">
      <t>タイショウ</t>
    </rPh>
    <rPh sb="8" eb="10">
      <t>ケイヒ</t>
    </rPh>
    <rPh sb="13" eb="15">
      <t>シシュツ</t>
    </rPh>
    <rPh sb="15" eb="17">
      <t>ヨテイ</t>
    </rPh>
    <rPh sb="17" eb="18">
      <t>ガク</t>
    </rPh>
    <phoneticPr fontId="5"/>
  </si>
  <si>
    <t>申請者の
区分：</t>
    <rPh sb="0" eb="3">
      <t>シンセイシャ</t>
    </rPh>
    <rPh sb="5" eb="7">
      <t>クブン</t>
    </rPh>
    <phoneticPr fontId="3"/>
  </si>
  <si>
    <t>地方公共団体</t>
    <rPh sb="0" eb="5">
      <t>チホウコウキョウダンタイ</t>
    </rPh>
    <phoneticPr fontId="3"/>
  </si>
  <si>
    <t>地方公共団体以外</t>
    <rPh sb="0" eb="5">
      <t>チホウコウキョウダンタイ</t>
    </rPh>
    <rPh sb="5" eb="7">
      <t>イガイ</t>
    </rPh>
    <phoneticPr fontId="3"/>
  </si>
  <si>
    <t>会計区分：</t>
  </si>
  <si>
    <t>特別会計</t>
  </si>
  <si>
    <t>一般会計　</t>
    <phoneticPr fontId="3"/>
  </si>
  <si>
    <t>企業会計</t>
  </si>
  <si>
    <t>消費税込み</t>
    <rPh sb="0" eb="2">
      <t>ショウヒゼイ</t>
    </rPh>
    <rPh sb="3" eb="4">
      <t>コ</t>
    </rPh>
    <phoneticPr fontId="3"/>
  </si>
  <si>
    <t>消費税抜き</t>
    <rPh sb="0" eb="2">
      <t>ショウヒゼイ</t>
    </rPh>
    <rPh sb="2" eb="3">
      <t>ヌ</t>
    </rPh>
    <phoneticPr fontId="3"/>
  </si>
  <si>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3"/>
  </si>
  <si>
    <t>経費内訳表のとおり</t>
    <rPh sb="0" eb="2">
      <t>ケイヒ</t>
    </rPh>
    <phoneticPr fontId="3"/>
  </si>
  <si>
    <t>都道府県</t>
    <rPh sb="0" eb="4">
      <t>トドウフケン</t>
    </rPh>
    <phoneticPr fontId="14"/>
  </si>
  <si>
    <t>合計</t>
    <rPh sb="0" eb="2">
      <t>ごうけい</t>
    </rPh>
    <phoneticPr fontId="13" type="Hiragana" alignment="distributed"/>
  </si>
  <si>
    <t>内訳</t>
    <rPh sb="0" eb="2">
      <t>うちわけ</t>
    </rPh>
    <phoneticPr fontId="13" type="Hiragana" alignment="distributed"/>
  </si>
  <si>
    <t>※行を適宜追加、削除して記入すること</t>
    <rPh sb="1" eb="2">
      <t>ギョウ</t>
    </rPh>
    <rPh sb="3" eb="5">
      <t>テキギ</t>
    </rPh>
    <rPh sb="5" eb="7">
      <t>ツイカ</t>
    </rPh>
    <rPh sb="8" eb="10">
      <t>サクジョ</t>
    </rPh>
    <rPh sb="12" eb="14">
      <t>キニュウ</t>
    </rPh>
    <phoneticPr fontId="13"/>
  </si>
  <si>
    <t>応募申請書</t>
    <rPh sb="0" eb="5">
      <t>オウボシンセイショ</t>
    </rPh>
    <phoneticPr fontId="14"/>
  </si>
  <si>
    <t xml:space="preserve">(1) 総事業費[円] </t>
    <rPh sb="4" eb="5">
      <t>ソウ</t>
    </rPh>
    <rPh sb="5" eb="8">
      <t>ジギョウヒ</t>
    </rPh>
    <phoneticPr fontId="14"/>
  </si>
  <si>
    <t>No.</t>
    <phoneticPr fontId="13" type="Hiragana" alignment="distributed"/>
  </si>
  <si>
    <t>市区町村</t>
    <rPh sb="0" eb="2">
      <t>シク</t>
    </rPh>
    <rPh sb="2" eb="4">
      <t>チョウソン</t>
    </rPh>
    <phoneticPr fontId="14"/>
  </si>
  <si>
    <t>事業の実施場所</t>
    <phoneticPr fontId="13"/>
  </si>
  <si>
    <t>施設名</t>
    <phoneticPr fontId="13" type="Hiragana" alignment="distributed"/>
  </si>
  <si>
    <t>(7) 補助基本額 [円]</t>
    <rPh sb="6" eb="8">
      <t>キホン</t>
    </rPh>
    <phoneticPr fontId="14"/>
  </si>
  <si>
    <t>(8) 補助金所要額 [円]</t>
    <phoneticPr fontId="14"/>
  </si>
  <si>
    <t>―</t>
    <phoneticPr fontId="3"/>
  </si>
  <si>
    <t>※申請者の区分が地方公共団体の場合は該当する会計区分を選択すること（地方公共団体以外の場合は"'―"を選択すること）</t>
    <rPh sb="5" eb="7">
      <t>クブン</t>
    </rPh>
    <rPh sb="22" eb="24">
      <t>カイケイ</t>
    </rPh>
    <rPh sb="24" eb="26">
      <t>クブン</t>
    </rPh>
    <rPh sb="26" eb="28">
      <t>センタク</t>
    </rPh>
    <rPh sb="43" eb="45">
      <t>バアイ</t>
    </rPh>
    <rPh sb="51" eb="53">
      <t>センタク</t>
    </rPh>
    <phoneticPr fontId="3"/>
  </si>
  <si>
    <t>(4) - (8) 地方負担額
（申請者が地方公共団体の場合のみ記入すること）</t>
    <phoneticPr fontId="3"/>
  </si>
  <si>
    <t>累計CO2削減量（施設合計）:</t>
    <rPh sb="0" eb="2">
      <t>ルイケイ</t>
    </rPh>
    <rPh sb="5" eb="7">
      <t>サクゲン</t>
    </rPh>
    <rPh sb="7" eb="8">
      <t>リョウ</t>
    </rPh>
    <rPh sb="9" eb="11">
      <t>シセツ</t>
    </rPh>
    <rPh sb="11" eb="13">
      <t>ゴウケイ</t>
    </rPh>
    <phoneticPr fontId="3"/>
  </si>
  <si>
    <t>〈集計表〉</t>
  </si>
  <si>
    <t>（注）記入した金額の根拠資料を添付すること</t>
  </si>
  <si>
    <t>＜EV車金額を含んだ経費＞</t>
    <phoneticPr fontId="3"/>
  </si>
  <si>
    <t>＜EV車金額を除いた経費＞</t>
    <phoneticPr fontId="3"/>
  </si>
  <si>
    <t>蓄電池容量(合計）</t>
    <rPh sb="0" eb="3">
      <t>チクデンチ</t>
    </rPh>
    <rPh sb="3" eb="5">
      <t>ヨウリョウ</t>
    </rPh>
    <rPh sb="6" eb="8">
      <t>ゴウケイ</t>
    </rPh>
    <phoneticPr fontId="3"/>
  </si>
  <si>
    <t>(9) - (12) 地方負担額
（申請者が地方公共団体の場合のみ記入すること）</t>
    <phoneticPr fontId="3"/>
  </si>
  <si>
    <t>kWh</t>
    <phoneticPr fontId="3"/>
  </si>
  <si>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4"/>
  </si>
  <si>
    <r>
      <t xml:space="preserve">(9) EV車金額
</t>
    </r>
    <r>
      <rPr>
        <sz val="10"/>
        <color theme="1"/>
        <rFont val="ＭＳ 明朝"/>
        <family val="1"/>
        <charset val="128"/>
      </rPr>
      <t>　※総事業費＝補助対象経
　　費支出予定額</t>
    </r>
    <rPh sb="6" eb="7">
      <t>クルマ</t>
    </rPh>
    <rPh sb="7" eb="9">
      <t>キンガク</t>
    </rPh>
    <rPh sb="12" eb="16">
      <t>ソウジギョウヒ</t>
    </rPh>
    <rPh sb="17" eb="19">
      <t>ホジョ</t>
    </rPh>
    <rPh sb="19" eb="21">
      <t>タイショウ</t>
    </rPh>
    <rPh sb="21" eb="22">
      <t>キョウ</t>
    </rPh>
    <phoneticPr fontId="5"/>
  </si>
  <si>
    <r>
      <rPr>
        <sz val="12"/>
        <color theme="1"/>
        <rFont val="ＭＳ 明朝"/>
        <family val="1"/>
        <charset val="128"/>
      </rPr>
      <t>円</t>
    </r>
    <rPh sb="0" eb="1">
      <t>エン</t>
    </rPh>
    <phoneticPr fontId="3"/>
  </si>
  <si>
    <r>
      <t xml:space="preserve">(12) EV車補助金所要額
</t>
    </r>
    <r>
      <rPr>
        <sz val="10"/>
        <color theme="1"/>
        <rFont val="ＭＳ 明朝"/>
        <family val="1"/>
        <charset val="128"/>
      </rPr>
      <t>　　※(10)と(11)を比較して
　　　少ない方の額
　　</t>
    </r>
    <rPh sb="7" eb="8">
      <t>クルマ</t>
    </rPh>
    <rPh sb="8" eb="11">
      <t>ホジョキン</t>
    </rPh>
    <rPh sb="11" eb="14">
      <t>ショヨウガク</t>
    </rPh>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</si>
  <si>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6" eb="8">
      <t>シャサイ</t>
    </rPh>
    <rPh sb="8" eb="9">
      <t>ガタ</t>
    </rPh>
    <rPh sb="9" eb="12">
      <t>チクデンチ</t>
    </rPh>
    <rPh sb="13" eb="14">
      <t>フク</t>
    </rPh>
    <rPh sb="17" eb="19">
      <t>シャサイ</t>
    </rPh>
    <rPh sb="19" eb="20">
      <t>ガタ</t>
    </rPh>
    <rPh sb="20" eb="23">
      <t>チクデンチ</t>
    </rPh>
    <rPh sb="24" eb="27">
      <t>ミツモリショ</t>
    </rPh>
    <rPh sb="28" eb="30">
      <t>ケイシキ</t>
    </rPh>
    <rPh sb="30" eb="32">
      <t>ジユウ</t>
    </rPh>
    <rPh sb="34" eb="35">
      <t>ベツ</t>
    </rPh>
    <rPh sb="36" eb="38">
      <t>テイシュツ</t>
    </rPh>
    <phoneticPr fontId="14"/>
  </si>
  <si>
    <r>
      <t xml:space="preserve">メーカー名・車名
</t>
    </r>
    <r>
      <rPr>
        <sz val="10"/>
        <color theme="1"/>
        <rFont val="ＭＳ 明朝"/>
        <family val="1"/>
        <charset val="128"/>
      </rPr>
      <t>　※2車種以上の場合は別
　　紙に記入してください</t>
    </r>
    <rPh sb="4" eb="5">
      <t>メイ</t>
    </rPh>
    <rPh sb="6" eb="7">
      <t>クルマ</t>
    </rPh>
    <rPh sb="7" eb="8">
      <t>ナ</t>
    </rPh>
    <rPh sb="12" eb="14">
      <t>シャシュ</t>
    </rPh>
    <rPh sb="14" eb="16">
      <t>イジョウ</t>
    </rPh>
    <rPh sb="17" eb="19">
      <t>バアイ</t>
    </rPh>
    <rPh sb="20" eb="21">
      <t>ベツ</t>
    </rPh>
    <rPh sb="26" eb="28">
      <t>キニュウ</t>
    </rPh>
    <phoneticPr fontId="5"/>
  </si>
  <si>
    <r>
      <t xml:space="preserve"> 補助対象経費支出予定
</t>
    </r>
    <r>
      <rPr>
        <sz val="10"/>
        <color theme="1"/>
        <rFont val="ＭＳ 明朝"/>
        <family val="1"/>
        <charset val="128"/>
      </rPr>
      <t>　</t>
    </r>
    <r>
      <rPr>
        <sz val="11"/>
        <color theme="1"/>
        <rFont val="ＭＳ 明朝"/>
        <family val="1"/>
        <charset val="128"/>
      </rPr>
      <t>額合計</t>
    </r>
    <r>
      <rPr>
        <sz val="10"/>
        <color theme="1"/>
        <rFont val="ＭＳ 明朝"/>
        <family val="1"/>
        <charset val="128"/>
      </rPr>
      <t xml:space="preserve">
　　※（4)+(9）</t>
    </r>
    <rPh sb="1" eb="3">
      <t>ホジョ</t>
    </rPh>
    <rPh sb="3" eb="5">
      <t>タイショウ</t>
    </rPh>
    <rPh sb="5" eb="7">
      <t>ケイヒ</t>
    </rPh>
    <rPh sb="7" eb="9">
      <t>シシュツヨテイ</t>
    </rPh>
    <phoneticPr fontId="5"/>
  </si>
  <si>
    <r>
      <t>補助金所要額合計　　　　　　　　</t>
    </r>
    <r>
      <rPr>
        <sz val="10"/>
        <color theme="1"/>
        <rFont val="ＭＳ 明朝"/>
        <family val="1"/>
        <charset val="128"/>
      </rPr>
      <t>※(8)+(12)の合計</t>
    </r>
    <rPh sb="0" eb="3">
      <t>ホジョキン</t>
    </rPh>
    <rPh sb="3" eb="5">
      <t>ショヨウ</t>
    </rPh>
    <rPh sb="5" eb="6">
      <t>ガク</t>
    </rPh>
    <rPh sb="6" eb="8">
      <t>ゴウケイ</t>
    </rPh>
    <rPh sb="26" eb="28">
      <t>ゴウケイ</t>
    </rPh>
    <phoneticPr fontId="3"/>
  </si>
  <si>
    <t>(11)「CEV補助金」の銘柄ごとの補助金交付額(合計）</t>
    <rPh sb="8" eb="11">
      <t>ホジョキン</t>
    </rPh>
    <rPh sb="13" eb="15">
      <t>メイガラ</t>
    </rPh>
    <rPh sb="18" eb="21">
      <t>ホジョキン</t>
    </rPh>
    <rPh sb="21" eb="23">
      <t>コウフ</t>
    </rPh>
    <rPh sb="23" eb="24">
      <t>ガク</t>
    </rPh>
    <rPh sb="25" eb="27">
      <t>ゴウケイ</t>
    </rPh>
    <phoneticPr fontId="3"/>
  </si>
  <si>
    <r>
      <t>※「別添２-1 CO2排出量削減効果等集計表」</t>
    </r>
    <r>
      <rPr>
        <sz val="10"/>
        <color theme="1"/>
        <rFont val="ＭＳ 明朝"/>
        <family val="1"/>
        <charset val="128"/>
      </rPr>
      <t>＜車載型蓄電池を含まない＞</t>
    </r>
    <r>
      <rPr>
        <sz val="10"/>
        <rFont val="ＭＳ 明朝"/>
        <family val="1"/>
        <charset val="128"/>
      </rPr>
      <t>の「</t>
    </r>
    <r>
      <rPr>
        <sz val="10"/>
        <color rgb="FFFF0000"/>
        <rFont val="ＭＳ 明朝"/>
        <family val="1"/>
        <charset val="128"/>
      </rPr>
      <t>累計</t>
    </r>
    <r>
      <rPr>
        <sz val="10"/>
        <rFont val="ＭＳ 明朝"/>
        <family val="1"/>
        <charset val="128"/>
      </rPr>
      <t>CO2削減量（合計）」の数値を転記すること</t>
    </r>
    <rPh sb="38" eb="40">
      <t>ルイケイ</t>
    </rPh>
    <rPh sb="55" eb="57">
      <t>テンキ</t>
    </rPh>
    <phoneticPr fontId="3"/>
  </si>
  <si>
    <t>(10)　EV車の補助金所要額※蓄電池容量×1/2×4万円　　　　
　離島の場合×2/3×4万円
　で計算すること</t>
    <rPh sb="7" eb="8">
      <t>クルマ</t>
    </rPh>
    <rPh sb="9" eb="12">
      <t>ホジョキン</t>
    </rPh>
    <rPh sb="12" eb="15">
      <t>ショヨウガク</t>
    </rPh>
    <rPh sb="35" eb="37">
      <t>リトウ</t>
    </rPh>
    <rPh sb="38" eb="40">
      <t>バアイ</t>
    </rPh>
    <rPh sb="51" eb="53">
      <t>ケイサン</t>
    </rPh>
    <phoneticPr fontId="3"/>
  </si>
  <si>
    <r>
      <t>地域レジリエンス・脱炭素化を同時実現す</t>
    </r>
    <r>
      <rPr>
        <b/>
        <sz val="20"/>
        <rFont val="游ゴシック"/>
        <family val="3"/>
        <charset val="128"/>
      </rPr>
      <t>る公共施設への自</t>
    </r>
    <r>
      <rPr>
        <b/>
        <sz val="20"/>
        <color theme="1"/>
        <rFont val="游ゴシック"/>
        <family val="3"/>
        <charset val="128"/>
      </rPr>
      <t>立・分散型エネルギー設備等導入推進事業</t>
    </r>
    <rPh sb="20" eb="24">
      <t>コウキョウシセツ</t>
    </rPh>
    <phoneticPr fontId="14"/>
  </si>
  <si>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【経費内訳（再エネ熱利用設備、未利用熱エネルギー設備又はCGS）】</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4">
      <t>サイ</t>
    </rPh>
    <rPh sb="56" eb="61">
      <t>ネツリヨウセツビ</t>
    </rPh>
    <rPh sb="62" eb="66">
      <t>ミリヨウネツ</t>
    </rPh>
    <rPh sb="71" eb="73">
      <t>セツビ</t>
    </rPh>
    <rPh sb="73" eb="74">
      <t>マタ</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</si>
</sst>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53">
    <font>
      <sz val="10"/>
      <color theme="1"/>
      <name val="游ゴシック"/>
      <family val="3"/>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b/>
      <sz val="6"/>
      <color theme="1"/>
      <name val="Arial"/>
      <family val="2"/>
    </font>
    <font>
      <sz val="11"/>
      <color theme="1"/>
      <name val="ＭＳ 明朝"/>
      <family val="1"/>
      <charset val="128"/>
    </font>
    <font>
      <sz val="12"/>
      <name val="ＭＳ Ｐゴシック"/>
      <family val="2"/>
      <charset val="128"/>
    </font>
    <font>
      <b/>
      <sz val="13"/>
      <name val="ＭＳ 明朝"/>
      <family val="1"/>
      <charset val="128"/>
    </font>
    <font>
      <b/>
      <sz val="20"/>
      <name val="游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rgb="FFFFF5D9"/>
        <bgColor indexed="64"/>
      </patternFill>
    </fill>
  </fills>
  <borders count="102">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s>
  <cellStyleXfs count="13">
    <xf numFmtId="0" fontId="0" fillId="0" borderId="0">
      <alignment vertical="center"/>
    </xf>
    <xf numFmtId="0" fontId="8" fillId="0" borderId="0"/>
    <xf numFmtId="38" fontId="11" fillId="0" borderId="0" applyFont="0" applyFill="0" applyBorder="0" applyAlignment="0" applyProtection="0">
      <alignment vertical="center"/>
    </xf>
    <xf numFmtId="0" fontId="12" fillId="0" borderId="0">
      <alignment vertical="center"/>
    </xf>
    <xf numFmtId="0" fontId="12" fillId="0" borderId="0">
      <alignment vertical="center"/>
    </xf>
    <xf numFmtId="38" fontId="12"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10">
    <xf numFmtId="0" fontId="0" fillId="0" borderId="0" xfId="0">
      <alignment vertical="center"/>
    </xf>
    <xf numFmtId="0" fontId="2" fillId="0" borderId="0" xfId="1" applyFont="1" applyAlignment="1">
      <alignment horizontal="left" vertical="top" wrapText="1"/>
    </xf>
    <xf numFmtId="0" fontId="4" fillId="0" borderId="0" xfId="1" applyFont="1" applyAlignment="1">
      <alignment horizontal="right" vertical="center" wrapText="1"/>
    </xf>
    <xf numFmtId="3" fontId="4" fillId="0" borderId="0" xfId="1" applyNumberFormat="1" applyFont="1" applyAlignment="1">
      <alignment horizontal="right" vertical="center" wrapText="1"/>
    </xf>
    <xf numFmtId="0" fontId="4" fillId="2" borderId="0" xfId="1" applyFont="1" applyFill="1" applyAlignment="1">
      <alignment horizontal="left" vertical="top" wrapText="1"/>
    </xf>
    <xf numFmtId="0" fontId="4" fillId="0" borderId="3" xfId="1" applyFont="1" applyBorder="1" applyAlignment="1">
      <alignment horizontal="center" vertical="center" wrapText="1"/>
    </xf>
    <xf numFmtId="0" fontId="4" fillId="0" borderId="8" xfId="1" applyFont="1" applyBorder="1" applyAlignment="1">
      <alignment horizontal="left" vertical="center" wrapText="1"/>
    </xf>
    <xf numFmtId="3" fontId="4" fillId="0" borderId="44" xfId="1" applyNumberFormat="1" applyFont="1" applyBorder="1" applyAlignment="1">
      <alignment horizontal="right" vertical="center" wrapText="1"/>
    </xf>
    <xf numFmtId="0" fontId="12" fillId="0" borderId="0" xfId="4">
      <alignment vertical="center"/>
    </xf>
    <xf numFmtId="0" fontId="12"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5" fillId="0" borderId="59" xfId="4" applyFont="1" applyBorder="1" applyAlignment="1">
      <alignment horizontal="center" vertical="center"/>
    </xf>
    <xf numFmtId="0" fontId="15" fillId="0" borderId="11" xfId="4" applyFont="1" applyBorder="1" applyAlignment="1">
      <alignment vertical="center" shrinkToFit="1"/>
    </xf>
    <xf numFmtId="0" fontId="15" fillId="0" borderId="11" xfId="4" applyFont="1" applyBorder="1" applyAlignment="1">
      <alignment horizontal="left" vertical="center"/>
    </xf>
    <xf numFmtId="0" fontId="15" fillId="0" borderId="59" xfId="4" applyFont="1" applyBorder="1">
      <alignment vertical="center"/>
    </xf>
    <xf numFmtId="0" fontId="15" fillId="0" borderId="59" xfId="4" applyFont="1" applyBorder="1" applyAlignment="1">
      <alignment vertical="center" shrinkToFit="1"/>
    </xf>
    <xf numFmtId="0" fontId="15" fillId="0" borderId="59" xfId="4" applyFont="1" applyBorder="1" applyAlignment="1">
      <alignment horizontal="left" vertical="center"/>
    </xf>
    <xf numFmtId="49" fontId="15" fillId="0" borderId="59" xfId="4" applyNumberFormat="1" applyFont="1" applyBorder="1">
      <alignment vertical="center"/>
    </xf>
    <xf numFmtId="0" fontId="11" fillId="0" borderId="59" xfId="4" applyFont="1" applyBorder="1">
      <alignment vertical="center"/>
    </xf>
    <xf numFmtId="0" fontId="11" fillId="0" borderId="0" xfId="4" applyFont="1" applyAlignment="1">
      <alignment horizontal="center" vertical="center"/>
    </xf>
    <xf numFmtId="0" fontId="11"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1" fillId="0" borderId="0" xfId="5" applyFont="1" applyBorder="1" applyAlignment="1">
      <alignment horizontal="center" vertical="center" shrinkToFit="1"/>
    </xf>
    <xf numFmtId="38" fontId="11" fillId="0" borderId="0" xfId="5" applyFont="1" applyBorder="1" applyAlignment="1">
      <alignment vertical="center" shrinkToFit="1"/>
    </xf>
    <xf numFmtId="0" fontId="16" fillId="0" borderId="0" xfId="4" applyFont="1" applyAlignment="1">
      <alignment horizontal="left" vertical="center"/>
    </xf>
    <xf numFmtId="0" fontId="8" fillId="0" borderId="0" xfId="4" applyFont="1" applyAlignment="1">
      <alignment horizontal="center" vertical="center"/>
    </xf>
    <xf numFmtId="0" fontId="8" fillId="3" borderId="59" xfId="5" applyNumberFormat="1" applyFont="1" applyFill="1" applyBorder="1" applyAlignment="1">
      <alignment horizontal="center" vertical="center" shrinkToFit="1"/>
    </xf>
    <xf numFmtId="0" fontId="8"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7" fillId="0" borderId="0" xfId="4" applyFont="1">
      <alignment vertical="center"/>
    </xf>
    <xf numFmtId="49" fontId="11" fillId="0" borderId="68" xfId="4" applyNumberFormat="1" applyFont="1" applyBorder="1">
      <alignment vertical="center"/>
    </xf>
    <xf numFmtId="38" fontId="19" fillId="0" borderId="11" xfId="5" applyFont="1" applyBorder="1" applyAlignment="1">
      <alignment horizontal="center" vertical="center"/>
    </xf>
    <xf numFmtId="0" fontId="19" fillId="0" borderId="62" xfId="4" applyFont="1" applyBorder="1">
      <alignment vertical="center"/>
    </xf>
    <xf numFmtId="38" fontId="19" fillId="0" borderId="59" xfId="5" applyFont="1" applyBorder="1" applyAlignment="1">
      <alignment horizontal="right" vertical="center" shrinkToFit="1"/>
    </xf>
    <xf numFmtId="38" fontId="19" fillId="0" borderId="68" xfId="5" applyFont="1" applyBorder="1" applyAlignment="1">
      <alignment horizontal="right" vertical="center" shrinkToFit="1"/>
    </xf>
    <xf numFmtId="38" fontId="19" fillId="0" borderId="59" xfId="5" applyFont="1" applyBorder="1" applyAlignment="1">
      <alignment horizontal="right" vertical="center"/>
    </xf>
    <xf numFmtId="0" fontId="19" fillId="0" borderId="59" xfId="4" applyFont="1" applyBorder="1" applyAlignment="1">
      <alignment horizontal="center" vertical="center"/>
    </xf>
    <xf numFmtId="38" fontId="19" fillId="0" borderId="59" xfId="5" applyFont="1" applyBorder="1" applyAlignment="1">
      <alignment horizontal="center" vertical="center"/>
    </xf>
    <xf numFmtId="0" fontId="19" fillId="0" borderId="68" xfId="4" applyFont="1" applyBorder="1" applyAlignment="1">
      <alignment horizontal="center" vertical="center"/>
    </xf>
    <xf numFmtId="38" fontId="19" fillId="0" borderId="59" xfId="5" applyFont="1" applyBorder="1">
      <alignment vertical="center"/>
    </xf>
    <xf numFmtId="0" fontId="19" fillId="0" borderId="0" xfId="4" applyFont="1">
      <alignment vertical="center"/>
    </xf>
    <xf numFmtId="0" fontId="19" fillId="0" borderId="0" xfId="4" applyFont="1" applyAlignment="1">
      <alignment horizontal="center" vertical="center"/>
    </xf>
    <xf numFmtId="38" fontId="19" fillId="0" borderId="0" xfId="5" applyFont="1">
      <alignment vertical="center"/>
    </xf>
    <xf numFmtId="38" fontId="19" fillId="0" borderId="0" xfId="5" applyFont="1" applyAlignment="1">
      <alignment horizontal="right" vertical="center" shrinkToFit="1"/>
    </xf>
    <xf numFmtId="38" fontId="19" fillId="0" borderId="11" xfId="5" applyFont="1" applyBorder="1" applyAlignment="1">
      <alignment horizontal="right" vertical="center" shrinkToFit="1"/>
    </xf>
    <xf numFmtId="3" fontId="21" fillId="0" borderId="9" xfId="1" applyNumberFormat="1" applyFont="1" applyBorder="1" applyAlignment="1">
      <alignment horizontal="right" vertical="center" wrapText="1"/>
    </xf>
    <xf numFmtId="3" fontId="21" fillId="0" borderId="10" xfId="1" applyNumberFormat="1" applyFont="1" applyBorder="1" applyAlignment="1">
      <alignment horizontal="right" vertical="center" wrapText="1"/>
    </xf>
    <xf numFmtId="3" fontId="21" fillId="0" borderId="9" xfId="1" applyNumberFormat="1" applyFont="1" applyFill="1" applyBorder="1" applyAlignment="1">
      <alignment horizontal="right" vertical="center" wrapText="1"/>
    </xf>
    <xf numFmtId="0" fontId="2" fillId="0" borderId="0" xfId="1" quotePrefix="1" applyFont="1" applyAlignment="1">
      <alignment horizontal="left" vertical="top" wrapText="1"/>
    </xf>
    <xf numFmtId="12" fontId="2" fillId="0" borderId="0" xfId="1" quotePrefix="1" applyNumberFormat="1" applyFont="1" applyAlignment="1">
      <alignment horizontal="left" vertical="top" wrapText="1"/>
    </xf>
    <xf numFmtId="0" fontId="22" fillId="0" borderId="0" xfId="4" applyFont="1" applyAlignment="1">
      <alignment horizontal="center" vertical="center"/>
    </xf>
    <xf numFmtId="0" fontId="22" fillId="0" borderId="59" xfId="4" applyFont="1" applyBorder="1" applyAlignment="1">
      <alignment horizontal="center" vertical="center"/>
    </xf>
    <xf numFmtId="0" fontId="22" fillId="0" borderId="59" xfId="4" applyFont="1" applyBorder="1" applyAlignment="1">
      <alignment horizontal="center" vertical="center"/>
    </xf>
    <xf numFmtId="0" fontId="0" fillId="0" borderId="59" xfId="4" applyFont="1" applyBorder="1">
      <alignment vertical="center"/>
    </xf>
    <xf numFmtId="0" fontId="15" fillId="0" borderId="68" xfId="4" applyFont="1" applyBorder="1" applyAlignment="1">
      <alignment horizontal="center" vertical="center"/>
    </xf>
    <xf numFmtId="0" fontId="19" fillId="0" borderId="72" xfId="4" applyFont="1" applyBorder="1">
      <alignment vertical="center"/>
    </xf>
    <xf numFmtId="0" fontId="19" fillId="0" borderId="18" xfId="4" applyFont="1" applyBorder="1">
      <alignment vertical="center"/>
    </xf>
    <xf numFmtId="38" fontId="19" fillId="0" borderId="11" xfId="5" applyFont="1" applyBorder="1">
      <alignment vertical="center"/>
    </xf>
    <xf numFmtId="49" fontId="11" fillId="0" borderId="74" xfId="4" applyNumberFormat="1" applyFont="1" applyBorder="1">
      <alignment vertical="center"/>
    </xf>
    <xf numFmtId="0" fontId="19" fillId="0" borderId="74" xfId="4" applyFont="1" applyBorder="1" applyAlignment="1">
      <alignment horizontal="center" vertical="center"/>
    </xf>
    <xf numFmtId="0" fontId="19" fillId="0" borderId="75" xfId="4" applyFont="1" applyBorder="1">
      <alignment vertical="center"/>
    </xf>
    <xf numFmtId="0" fontId="19" fillId="0" borderId="14" xfId="4" applyFont="1" applyBorder="1">
      <alignment vertical="center"/>
    </xf>
    <xf numFmtId="38" fontId="19" fillId="0" borderId="74" xfId="5" applyFont="1" applyBorder="1" applyAlignment="1">
      <alignment horizontal="right" vertical="center" shrinkToFit="1"/>
    </xf>
    <xf numFmtId="38" fontId="19" fillId="0" borderId="11" xfId="5" applyFont="1" applyBorder="1" applyAlignment="1">
      <alignment horizontal="right" vertical="center"/>
    </xf>
    <xf numFmtId="0" fontId="22" fillId="0" borderId="11" xfId="4" applyFont="1" applyBorder="1" applyAlignment="1">
      <alignment horizontal="center" vertical="center"/>
    </xf>
    <xf numFmtId="0" fontId="15" fillId="0" borderId="73" xfId="4" applyFont="1" applyBorder="1" applyAlignment="1">
      <alignment horizontal="center" vertical="center"/>
    </xf>
    <xf numFmtId="0" fontId="15" fillId="0" borderId="76" xfId="4" applyFont="1" applyBorder="1" applyAlignment="1">
      <alignment vertical="center"/>
    </xf>
    <xf numFmtId="0" fontId="19" fillId="0" borderId="76" xfId="4" applyFont="1" applyBorder="1" applyAlignment="1">
      <alignment vertical="center"/>
    </xf>
    <xf numFmtId="0" fontId="19" fillId="0" borderId="77" xfId="4" applyFont="1" applyBorder="1" applyAlignment="1">
      <alignment vertical="center"/>
    </xf>
    <xf numFmtId="38" fontId="19" fillId="0" borderId="73" xfId="5" applyFont="1" applyBorder="1">
      <alignment vertical="center"/>
    </xf>
    <xf numFmtId="0" fontId="19" fillId="0" borderId="78" xfId="4" applyFont="1" applyBorder="1">
      <alignment vertical="center"/>
    </xf>
    <xf numFmtId="38" fontId="19" fillId="0" borderId="73" xfId="5" applyFont="1" applyBorder="1" applyAlignment="1">
      <alignment horizontal="right" vertical="center" shrinkToFit="1"/>
    </xf>
    <xf numFmtId="38" fontId="19" fillId="0" borderId="76" xfId="5" applyFont="1" applyBorder="1" applyAlignment="1">
      <alignment horizontal="right" vertical="center" shrinkToFit="1"/>
    </xf>
    <xf numFmtId="38" fontId="19" fillId="0" borderId="73" xfId="5" applyFont="1" applyBorder="1" applyAlignment="1">
      <alignment horizontal="right" vertical="center"/>
    </xf>
    <xf numFmtId="0" fontId="22" fillId="0" borderId="73" xfId="4" applyFont="1" applyBorder="1" applyAlignment="1">
      <alignment horizontal="center" vertical="center"/>
    </xf>
    <xf numFmtId="0" fontId="11" fillId="0" borderId="15" xfId="4" applyFont="1" applyBorder="1" applyAlignment="1">
      <alignment horizontal="center" vertical="center"/>
    </xf>
    <xf numFmtId="0" fontId="11" fillId="0" borderId="16" xfId="4" applyFont="1" applyBorder="1" applyAlignment="1">
      <alignment vertical="center"/>
    </xf>
    <xf numFmtId="0" fontId="19" fillId="0" borderId="14" xfId="4" applyFont="1" applyBorder="1" applyAlignment="1">
      <alignment vertical="center"/>
    </xf>
    <xf numFmtId="0" fontId="19" fillId="0" borderId="16" xfId="4" applyFont="1" applyBorder="1" applyAlignment="1">
      <alignment vertical="center"/>
    </xf>
    <xf numFmtId="38" fontId="19" fillId="0" borderId="11" xfId="4" applyNumberFormat="1" applyFont="1" applyBorder="1">
      <alignment vertical="center"/>
    </xf>
    <xf numFmtId="0" fontId="19" fillId="0" borderId="11" xfId="4" applyFont="1" applyBorder="1">
      <alignment vertical="center"/>
    </xf>
    <xf numFmtId="0" fontId="15" fillId="0" borderId="73" xfId="4" applyFont="1" applyBorder="1" applyAlignment="1">
      <alignment vertical="center"/>
    </xf>
    <xf numFmtId="0" fontId="19" fillId="0" borderId="73" xfId="4" applyFont="1" applyBorder="1" applyAlignment="1">
      <alignment vertical="center"/>
    </xf>
    <xf numFmtId="0" fontId="19" fillId="0" borderId="73" xfId="4" applyFont="1" applyBorder="1">
      <alignment vertical="center"/>
    </xf>
    <xf numFmtId="0" fontId="19" fillId="0" borderId="80" xfId="4" applyFont="1" applyBorder="1">
      <alignment vertical="center"/>
    </xf>
    <xf numFmtId="0" fontId="22" fillId="0" borderId="59" xfId="4" applyFont="1" applyBorder="1" applyAlignment="1">
      <alignment horizontal="center" vertical="center"/>
    </xf>
    <xf numFmtId="0" fontId="15" fillId="0" borderId="12" xfId="4" applyFont="1" applyBorder="1" applyAlignment="1">
      <alignment horizontal="center" vertical="center"/>
    </xf>
    <xf numFmtId="0" fontId="15" fillId="0" borderId="12" xfId="4" applyFont="1" applyBorder="1">
      <alignment vertical="center"/>
    </xf>
    <xf numFmtId="49" fontId="15" fillId="0" borderId="12" xfId="4" applyNumberFormat="1" applyFont="1" applyBorder="1">
      <alignment vertical="center"/>
    </xf>
    <xf numFmtId="0" fontId="19" fillId="0" borderId="12" xfId="4" applyFont="1" applyBorder="1" applyAlignment="1">
      <alignment horizontal="center" vertical="center"/>
    </xf>
    <xf numFmtId="38" fontId="19" fillId="0" borderId="12" xfId="5" applyFont="1" applyBorder="1">
      <alignment vertical="center"/>
    </xf>
    <xf numFmtId="38" fontId="19" fillId="0" borderId="12" xfId="5" applyFont="1" applyBorder="1" applyAlignment="1">
      <alignment horizontal="right" vertical="center" shrinkToFit="1"/>
    </xf>
    <xf numFmtId="38" fontId="19" fillId="0" borderId="81" xfId="5" applyFont="1" applyBorder="1" applyAlignment="1">
      <alignment horizontal="right" vertical="center" shrinkToFit="1"/>
    </xf>
    <xf numFmtId="38" fontId="19" fillId="0" borderId="12" xfId="5" applyFont="1" applyBorder="1" applyAlignment="1">
      <alignment horizontal="right" vertical="center"/>
    </xf>
    <xf numFmtId="0" fontId="22" fillId="0" borderId="12" xfId="4" applyFont="1" applyBorder="1" applyAlignment="1">
      <alignment horizontal="center" vertical="center"/>
    </xf>
    <xf numFmtId="38" fontId="20" fillId="0" borderId="82" xfId="5" applyFont="1" applyBorder="1" applyAlignment="1">
      <alignment horizontal="right" vertical="center" shrinkToFit="1"/>
    </xf>
    <xf numFmtId="38" fontId="20" fillId="0" borderId="18" xfId="5" applyFont="1" applyBorder="1" applyAlignment="1">
      <alignment horizontal="right" vertical="center" shrinkToFit="1"/>
    </xf>
    <xf numFmtId="38" fontId="11" fillId="0" borderId="18" xfId="5" applyFont="1" applyBorder="1" applyAlignment="1">
      <alignment horizontal="right" vertical="center" shrinkToFit="1"/>
    </xf>
    <xf numFmtId="0" fontId="15" fillId="0" borderId="74" xfId="4" applyFont="1" applyBorder="1" applyAlignment="1">
      <alignment horizontal="center" vertical="center"/>
    </xf>
    <xf numFmtId="0" fontId="0" fillId="0" borderId="11" xfId="4" applyFont="1" applyBorder="1">
      <alignment vertical="center"/>
    </xf>
    <xf numFmtId="0" fontId="11" fillId="0" borderId="84" xfId="4" applyFont="1" applyBorder="1">
      <alignment vertical="center"/>
    </xf>
    <xf numFmtId="49" fontId="11" fillId="0" borderId="85" xfId="4" applyNumberFormat="1" applyFont="1" applyBorder="1">
      <alignment vertical="center"/>
    </xf>
    <xf numFmtId="0" fontId="19" fillId="0" borderId="85" xfId="4" applyFont="1" applyBorder="1" applyAlignment="1">
      <alignment horizontal="center" vertical="center"/>
    </xf>
    <xf numFmtId="0" fontId="19" fillId="0" borderId="86" xfId="4" applyFont="1" applyBorder="1">
      <alignment vertical="center"/>
    </xf>
    <xf numFmtId="38" fontId="19" fillId="0" borderId="84" xfId="5" applyFont="1" applyBorder="1">
      <alignment vertical="center"/>
    </xf>
    <xf numFmtId="0" fontId="19" fillId="0" borderId="22" xfId="4" applyFont="1" applyBorder="1">
      <alignment vertical="center"/>
    </xf>
    <xf numFmtId="38" fontId="19" fillId="0" borderId="85" xfId="5" applyFont="1" applyBorder="1" applyAlignment="1">
      <alignment horizontal="right" vertical="center" shrinkToFit="1"/>
    </xf>
    <xf numFmtId="38" fontId="19" fillId="0" borderId="84" xfId="5" applyFont="1" applyBorder="1" applyAlignment="1">
      <alignment horizontal="right" vertical="center" shrinkToFit="1"/>
    </xf>
    <xf numFmtId="38" fontId="19" fillId="0" borderId="84" xfId="5" applyFont="1" applyBorder="1" applyAlignment="1">
      <alignment horizontal="right" vertical="center"/>
    </xf>
    <xf numFmtId="0" fontId="22" fillId="0" borderId="84" xfId="4" applyFont="1" applyBorder="1" applyAlignment="1">
      <alignment horizontal="center" vertical="center"/>
    </xf>
    <xf numFmtId="0" fontId="11" fillId="0" borderId="73" xfId="4" applyFont="1" applyBorder="1">
      <alignment vertical="center"/>
    </xf>
    <xf numFmtId="49" fontId="11" fillId="0" borderId="76" xfId="4" applyNumberFormat="1" applyFont="1" applyBorder="1">
      <alignment vertical="center"/>
    </xf>
    <xf numFmtId="0" fontId="19" fillId="0" borderId="76" xfId="4" applyFont="1" applyBorder="1" applyAlignment="1">
      <alignment horizontal="center" vertical="center"/>
    </xf>
    <xf numFmtId="0" fontId="19" fillId="0" borderId="77" xfId="4" applyFont="1" applyBorder="1">
      <alignment vertical="center"/>
    </xf>
    <xf numFmtId="0" fontId="22" fillId="0" borderId="59" xfId="4" applyFont="1" applyBorder="1" applyAlignment="1">
      <alignment horizontal="center" vertical="center"/>
    </xf>
    <xf numFmtId="38" fontId="24" fillId="0" borderId="11" xfId="5" applyFont="1" applyBorder="1" applyAlignment="1">
      <alignment horizontal="center" vertical="center"/>
    </xf>
    <xf numFmtId="38" fontId="24" fillId="0" borderId="15" xfId="5" applyFont="1" applyBorder="1">
      <alignment vertical="center"/>
    </xf>
    <xf numFmtId="38" fontId="24" fillId="0" borderId="59" xfId="5" applyFont="1" applyBorder="1">
      <alignment vertical="center"/>
    </xf>
    <xf numFmtId="0" fontId="24" fillId="0" borderId="62" xfId="4" applyFont="1" applyBorder="1">
      <alignment vertical="center"/>
    </xf>
    <xf numFmtId="38" fontId="24" fillId="0" borderId="59" xfId="5" applyFont="1" applyBorder="1" applyAlignment="1">
      <alignment horizontal="right" vertical="center" shrinkToFit="1"/>
    </xf>
    <xf numFmtId="38" fontId="24" fillId="0" borderId="68" xfId="5" applyFont="1" applyBorder="1" applyAlignment="1">
      <alignment horizontal="right" vertical="center" shrinkToFit="1"/>
    </xf>
    <xf numFmtId="38" fontId="24" fillId="0" borderId="59" xfId="5" applyFont="1" applyBorder="1" applyAlignment="1">
      <alignment horizontal="right" vertical="center"/>
    </xf>
    <xf numFmtId="38" fontId="24" fillId="0" borderId="59" xfId="5" applyFont="1" applyBorder="1" applyAlignment="1">
      <alignment horizontal="center" vertical="center"/>
    </xf>
    <xf numFmtId="38" fontId="24" fillId="0" borderId="60" xfId="5" applyFont="1" applyBorder="1">
      <alignment vertical="center"/>
    </xf>
    <xf numFmtId="0" fontId="24" fillId="0" borderId="76" xfId="4" applyFont="1" applyBorder="1" applyAlignment="1">
      <alignment vertical="center"/>
    </xf>
    <xf numFmtId="0" fontId="24" fillId="0" borderId="77" xfId="4" applyFont="1" applyBorder="1" applyAlignment="1">
      <alignment vertical="center"/>
    </xf>
    <xf numFmtId="38" fontId="24" fillId="0" borderId="73" xfId="5" applyFont="1" applyBorder="1">
      <alignment vertical="center"/>
    </xf>
    <xf numFmtId="0" fontId="24" fillId="0" borderId="80" xfId="4" applyFont="1" applyBorder="1">
      <alignment vertical="center"/>
    </xf>
    <xf numFmtId="38" fontId="24" fillId="0" borderId="73" xfId="5" applyFont="1" applyBorder="1" applyAlignment="1">
      <alignment horizontal="right" vertical="center" shrinkToFit="1"/>
    </xf>
    <xf numFmtId="38" fontId="24" fillId="0" borderId="76" xfId="5" applyFont="1" applyBorder="1" applyAlignment="1">
      <alignment horizontal="right" vertical="center" shrinkToFit="1"/>
    </xf>
    <xf numFmtId="38" fontId="24" fillId="0" borderId="73" xfId="5" applyFont="1" applyBorder="1" applyAlignment="1">
      <alignment horizontal="right" vertical="center"/>
    </xf>
    <xf numFmtId="0" fontId="25" fillId="0" borderId="84" xfId="4" applyFont="1" applyBorder="1">
      <alignment vertical="center"/>
    </xf>
    <xf numFmtId="0" fontId="24" fillId="0" borderId="85" xfId="4" applyFont="1" applyBorder="1" applyAlignment="1">
      <alignment horizontal="center" vertical="center"/>
    </xf>
    <xf numFmtId="0" fontId="24" fillId="0" borderId="86" xfId="4" applyFont="1" applyBorder="1">
      <alignment vertical="center"/>
    </xf>
    <xf numFmtId="38" fontId="24" fillId="0" borderId="84" xfId="5" applyFont="1" applyBorder="1">
      <alignment vertical="center"/>
    </xf>
    <xf numFmtId="0" fontId="24" fillId="0" borderId="22" xfId="4" applyFont="1" applyBorder="1">
      <alignment vertical="center"/>
    </xf>
    <xf numFmtId="38" fontId="24" fillId="0" borderId="85" xfId="5" applyFont="1" applyBorder="1" applyAlignment="1">
      <alignment horizontal="right" vertical="center" shrinkToFit="1"/>
    </xf>
    <xf numFmtId="38" fontId="24" fillId="0" borderId="84" xfId="5" applyFont="1" applyBorder="1" applyAlignment="1">
      <alignment horizontal="right" vertical="center" shrinkToFit="1"/>
    </xf>
    <xf numFmtId="38" fontId="24" fillId="0" borderId="84" xfId="5" applyFont="1" applyBorder="1" applyAlignment="1">
      <alignment horizontal="right" vertical="center"/>
    </xf>
    <xf numFmtId="0" fontId="25" fillId="0" borderId="59" xfId="4" applyFont="1" applyBorder="1">
      <alignment vertical="center"/>
    </xf>
    <xf numFmtId="0" fontId="24" fillId="0" borderId="68" xfId="4" applyFont="1" applyBorder="1" applyAlignment="1">
      <alignment horizontal="center" vertical="center"/>
    </xf>
    <xf numFmtId="0" fontId="24" fillId="0" borderId="72" xfId="4" applyFont="1" applyBorder="1">
      <alignment vertical="center"/>
    </xf>
    <xf numFmtId="0" fontId="25" fillId="0" borderId="73" xfId="4" applyFont="1" applyBorder="1">
      <alignment vertical="center"/>
    </xf>
    <xf numFmtId="0" fontId="24" fillId="0" borderId="76" xfId="4" applyFont="1" applyBorder="1" applyAlignment="1">
      <alignment horizontal="center" vertical="center"/>
    </xf>
    <xf numFmtId="0" fontId="24" fillId="0" borderId="77" xfId="4" applyFont="1" applyBorder="1">
      <alignment vertical="center"/>
    </xf>
    <xf numFmtId="0" fontId="25" fillId="0" borderId="11" xfId="4" applyFont="1" applyBorder="1">
      <alignment vertical="center"/>
    </xf>
    <xf numFmtId="49" fontId="25" fillId="0" borderId="74" xfId="4" applyNumberFormat="1" applyFont="1" applyBorder="1">
      <alignment vertical="center"/>
    </xf>
    <xf numFmtId="0" fontId="24" fillId="0" borderId="74" xfId="4" applyFont="1" applyBorder="1" applyAlignment="1">
      <alignment horizontal="center" vertical="center"/>
    </xf>
    <xf numFmtId="0" fontId="24" fillId="0" borderId="75" xfId="4" applyFont="1" applyBorder="1">
      <alignment vertical="center"/>
    </xf>
    <xf numFmtId="38" fontId="24" fillId="0" borderId="11" xfId="5" applyFont="1" applyBorder="1">
      <alignment vertical="center"/>
    </xf>
    <xf numFmtId="0" fontId="24" fillId="0" borderId="14" xfId="4" applyFont="1" applyBorder="1">
      <alignment vertical="center"/>
    </xf>
    <xf numFmtId="38" fontId="24" fillId="0" borderId="74" xfId="5" applyFont="1" applyBorder="1" applyAlignment="1">
      <alignment horizontal="right" vertical="center" shrinkToFit="1"/>
    </xf>
    <xf numFmtId="38" fontId="24" fillId="0" borderId="11" xfId="5" applyFont="1" applyBorder="1" applyAlignment="1">
      <alignment horizontal="right" vertical="center" shrinkToFit="1"/>
    </xf>
    <xf numFmtId="38" fontId="24" fillId="0" borderId="11" xfId="5" applyFont="1" applyBorder="1" applyAlignment="1">
      <alignment horizontal="right" vertical="center"/>
    </xf>
    <xf numFmtId="49" fontId="25" fillId="0" borderId="68" xfId="4" applyNumberFormat="1" applyFont="1" applyBorder="1">
      <alignment vertical="center"/>
    </xf>
    <xf numFmtId="0" fontId="23" fillId="0" borderId="73" xfId="4" applyFont="1" applyBorder="1" applyAlignment="1">
      <alignment vertical="center"/>
    </xf>
    <xf numFmtId="0" fontId="24" fillId="0" borderId="73" xfId="4" applyFont="1" applyBorder="1" applyAlignment="1">
      <alignment vertical="center"/>
    </xf>
    <xf numFmtId="0" fontId="24" fillId="0" borderId="79" xfId="4" applyFont="1" applyBorder="1" applyAlignment="1">
      <alignment vertical="center"/>
    </xf>
    <xf numFmtId="0" fontId="25" fillId="0" borderId="16" xfId="4" applyFont="1" applyBorder="1" applyAlignment="1">
      <alignment vertical="center"/>
    </xf>
    <xf numFmtId="0" fontId="24" fillId="0" borderId="14" xfId="4" applyFont="1" applyBorder="1" applyAlignment="1">
      <alignment vertical="center"/>
    </xf>
    <xf numFmtId="0" fontId="24" fillId="0" borderId="16" xfId="4" applyFont="1" applyBorder="1" applyAlignment="1">
      <alignment vertical="center"/>
    </xf>
    <xf numFmtId="38" fontId="24" fillId="0" borderId="11" xfId="4" applyNumberFormat="1" applyFont="1" applyBorder="1">
      <alignment vertical="center"/>
    </xf>
    <xf numFmtId="38" fontId="24" fillId="4" borderId="11" xfId="5" applyFont="1" applyFill="1" applyBorder="1" applyAlignment="1">
      <alignment horizontal="right" vertical="center" shrinkToFit="1"/>
    </xf>
    <xf numFmtId="0" fontId="26" fillId="2" borderId="0" xfId="1" applyFont="1" applyFill="1" applyAlignment="1">
      <alignment horizontal="left" vertical="center"/>
    </xf>
    <xf numFmtId="38" fontId="19" fillId="5" borderId="11" xfId="5" applyFont="1" applyFill="1" applyBorder="1" applyAlignment="1">
      <alignment horizontal="right" vertical="center" shrinkToFit="1"/>
    </xf>
    <xf numFmtId="0" fontId="2" fillId="0" borderId="4" xfId="1" applyFont="1" applyFill="1" applyBorder="1" applyAlignment="1">
      <alignment horizontal="center" vertical="center" shrinkToFit="1"/>
    </xf>
    <xf numFmtId="0" fontId="2" fillId="0" borderId="5" xfId="1" applyFont="1" applyFill="1" applyBorder="1" applyAlignment="1">
      <alignment horizontal="center" vertical="center" shrinkToFit="1"/>
    </xf>
    <xf numFmtId="0" fontId="2" fillId="0" borderId="6" xfId="1" applyFont="1" applyFill="1" applyBorder="1" applyAlignment="1">
      <alignment horizontal="center" vertical="center" shrinkToFit="1"/>
    </xf>
    <xf numFmtId="0" fontId="4" fillId="0" borderId="5" xfId="1" applyFont="1" applyFill="1" applyBorder="1" applyAlignment="1">
      <alignment horizontal="center" vertical="center" shrinkToFit="1"/>
    </xf>
    <xf numFmtId="3" fontId="21" fillId="0" borderId="43" xfId="1" applyNumberFormat="1" applyFont="1" applyFill="1" applyBorder="1" applyAlignment="1">
      <alignment horizontal="right" vertical="center" wrapText="1"/>
    </xf>
    <xf numFmtId="3" fontId="21" fillId="0" borderId="2" xfId="1" applyNumberFormat="1" applyFont="1" applyFill="1" applyBorder="1" applyAlignment="1">
      <alignment horizontal="right" vertical="center" wrapText="1"/>
    </xf>
    <xf numFmtId="3" fontId="21" fillId="0" borderId="7" xfId="1" applyNumberFormat="1" applyFont="1" applyFill="1" applyBorder="1" applyAlignment="1">
      <alignment horizontal="right" vertical="center" wrapText="1"/>
    </xf>
    <xf numFmtId="3" fontId="21" fillId="0" borderId="1" xfId="1" applyNumberFormat="1" applyFont="1" applyFill="1" applyBorder="1" applyAlignment="1">
      <alignment horizontal="right" vertical="center" wrapText="1"/>
    </xf>
    <xf numFmtId="0" fontId="25" fillId="0" borderId="11" xfId="4" applyFont="1" applyBorder="1" applyAlignment="1">
      <alignment vertical="center" shrinkToFit="1"/>
    </xf>
    <xf numFmtId="0" fontId="25" fillId="0" borderId="11" xfId="4" applyFont="1" applyBorder="1" applyAlignment="1">
      <alignment horizontal="center" vertical="center" shrinkToFit="1"/>
    </xf>
    <xf numFmtId="0" fontId="25" fillId="0" borderId="59" xfId="4" applyFont="1" applyBorder="1" applyAlignment="1">
      <alignment vertical="center" shrinkToFit="1"/>
    </xf>
    <xf numFmtId="0" fontId="25" fillId="0" borderId="59" xfId="4" applyFont="1" applyBorder="1" applyAlignment="1">
      <alignment horizontal="center" vertical="center" shrinkToFit="1"/>
    </xf>
    <xf numFmtId="0" fontId="27" fillId="0" borderId="59" xfId="4" applyFont="1" applyBorder="1" applyAlignment="1">
      <alignment horizontal="center" vertical="center" wrapText="1" shrinkToFit="1"/>
    </xf>
    <xf numFmtId="0" fontId="25" fillId="0" borderId="76" xfId="4" applyFont="1" applyBorder="1" applyAlignment="1">
      <alignment vertical="center"/>
    </xf>
    <xf numFmtId="49" fontId="25" fillId="0" borderId="85" xfId="4" applyNumberFormat="1" applyFont="1" applyBorder="1">
      <alignment vertical="center"/>
    </xf>
    <xf numFmtId="49" fontId="25" fillId="0" borderId="76" xfId="4" applyNumberFormat="1" applyFont="1" applyBorder="1">
      <alignment vertical="center"/>
    </xf>
    <xf numFmtId="38" fontId="19" fillId="0" borderId="15" xfId="2" applyFont="1" applyBorder="1">
      <alignment vertical="center"/>
    </xf>
    <xf numFmtId="38" fontId="19" fillId="0" borderId="60" xfId="2" applyFont="1" applyBorder="1">
      <alignment vertical="center"/>
    </xf>
    <xf numFmtId="38" fontId="19" fillId="0" borderId="19" xfId="2" applyFont="1" applyBorder="1">
      <alignment vertical="center"/>
    </xf>
    <xf numFmtId="0" fontId="7" fillId="2" borderId="0" xfId="1" applyFont="1" applyFill="1" applyBorder="1" applyAlignment="1">
      <alignment horizontal="left" vertical="center" wrapText="1"/>
    </xf>
    <xf numFmtId="0" fontId="19" fillId="0" borderId="62" xfId="4" applyFont="1" applyBorder="1" applyAlignment="1">
      <alignment horizontal="center" vertical="center"/>
    </xf>
    <xf numFmtId="0" fontId="28" fillId="0" borderId="0" xfId="6" applyFont="1" applyAlignment="1">
      <alignment horizontal="left" vertical="center"/>
    </xf>
    <xf numFmtId="0" fontId="29" fillId="0" borderId="0" xfId="6" applyFont="1" applyAlignment="1">
      <alignment horizontal="center" vertical="center"/>
    </xf>
    <xf numFmtId="0" fontId="30" fillId="0" borderId="0" xfId="6" applyFont="1" applyAlignment="1">
      <alignment vertical="center" wrapText="1"/>
    </xf>
    <xf numFmtId="0" fontId="31" fillId="0" borderId="0" xfId="6" applyFont="1" applyAlignment="1">
      <alignment vertical="center" wrapText="1"/>
    </xf>
    <xf numFmtId="0" fontId="20" fillId="0" borderId="0" xfId="6" applyFont="1">
      <alignment vertical="center"/>
    </xf>
    <xf numFmtId="0" fontId="33" fillId="0" borderId="0" xfId="6" applyFont="1" applyAlignment="1">
      <alignment horizontal="center" vertical="center"/>
    </xf>
    <xf numFmtId="0" fontId="34" fillId="0" borderId="0" xfId="6" applyFont="1">
      <alignment vertical="center"/>
    </xf>
    <xf numFmtId="0" fontId="29" fillId="0" borderId="0" xfId="6" applyFont="1" applyAlignment="1">
      <alignment horizontal="right" vertical="center"/>
    </xf>
    <xf numFmtId="0" fontId="28" fillId="0" borderId="0" xfId="6" applyFont="1" applyAlignment="1">
      <alignment horizontal="left" vertical="center" indent="2"/>
    </xf>
    <xf numFmtId="38" fontId="35" fillId="0" borderId="59" xfId="7" applyFont="1" applyBorder="1" applyAlignment="1">
      <alignment horizontal="right" vertical="center"/>
    </xf>
    <xf numFmtId="38" fontId="36" fillId="0" borderId="59" xfId="7" applyFont="1" applyBorder="1" applyAlignment="1">
      <alignment horizontal="center" vertical="center"/>
    </xf>
    <xf numFmtId="0" fontId="36" fillId="0" borderId="59" xfId="7" applyNumberFormat="1" applyFont="1" applyBorder="1" applyAlignment="1">
      <alignment horizontal="center" vertical="center"/>
    </xf>
    <xf numFmtId="0" fontId="36" fillId="0" borderId="0" xfId="6" applyFont="1" applyAlignment="1">
      <alignment horizontal="left" vertical="center"/>
    </xf>
    <xf numFmtId="0" fontId="32" fillId="0" borderId="0" xfId="6" applyFont="1" applyAlignment="1">
      <alignment horizontal="center" vertical="center"/>
    </xf>
    <xf numFmtId="0" fontId="32" fillId="0" borderId="0" xfId="6" applyFont="1" applyAlignment="1">
      <alignment vertical="center" wrapText="1"/>
    </xf>
    <xf numFmtId="0" fontId="36" fillId="0" borderId="0" xfId="6" applyFont="1" applyAlignment="1">
      <alignment vertical="center" wrapText="1"/>
    </xf>
    <xf numFmtId="38" fontId="37" fillId="0" borderId="59" xfId="7" applyFont="1" applyBorder="1" applyAlignment="1">
      <alignment horizontal="right" vertical="center" wrapText="1"/>
    </xf>
    <xf numFmtId="38" fontId="37" fillId="0" borderId="59" xfId="7" applyFont="1" applyBorder="1" applyAlignment="1">
      <alignment vertical="center" wrapText="1"/>
    </xf>
    <xf numFmtId="0" fontId="38" fillId="0" borderId="68" xfId="6" applyFont="1" applyBorder="1" applyAlignment="1">
      <alignment horizontal="right" vertical="center" wrapText="1"/>
    </xf>
    <xf numFmtId="38" fontId="38" fillId="0" borderId="59" xfId="7" applyFont="1" applyBorder="1" applyAlignment="1">
      <alignment vertical="center" wrapText="1"/>
    </xf>
    <xf numFmtId="38" fontId="38" fillId="0" borderId="59" xfId="7" applyFont="1" applyFill="1" applyBorder="1" applyAlignment="1">
      <alignment horizontal="right" vertical="center" wrapText="1"/>
    </xf>
    <xf numFmtId="0" fontId="36" fillId="0" borderId="59" xfId="6" applyFont="1" applyBorder="1" applyAlignment="1">
      <alignment horizontal="left" vertical="center" wrapText="1"/>
    </xf>
    <xf numFmtId="38" fontId="32" fillId="3" borderId="67" xfId="7" applyFont="1" applyFill="1" applyBorder="1" applyAlignment="1">
      <alignment horizontal="center" vertical="center"/>
    </xf>
    <xf numFmtId="0" fontId="32" fillId="3" borderId="11" xfId="6" applyFont="1" applyFill="1" applyBorder="1" applyAlignment="1">
      <alignment horizontal="center" vertical="center" wrapText="1"/>
    </xf>
    <xf numFmtId="0" fontId="32" fillId="3" borderId="59" xfId="6" applyFont="1" applyFill="1" applyBorder="1" applyAlignment="1">
      <alignment horizontal="center" vertical="center" wrapText="1"/>
    </xf>
    <xf numFmtId="38" fontId="32" fillId="3" borderId="59" xfId="7" applyFont="1" applyFill="1" applyBorder="1" applyAlignment="1">
      <alignment horizontal="center" vertical="center" wrapText="1"/>
    </xf>
    <xf numFmtId="0" fontId="39" fillId="0" borderId="0" xfId="4" applyFont="1" applyAlignment="1">
      <alignment horizontal="center" vertical="center"/>
    </xf>
    <xf numFmtId="3" fontId="21" fillId="0" borderId="2" xfId="1" applyNumberFormat="1" applyFont="1" applyFill="1" applyBorder="1" applyAlignment="1">
      <alignment horizontal="right" vertical="center" wrapText="1"/>
    </xf>
    <xf numFmtId="0" fontId="10" fillId="2" borderId="0" xfId="1" applyFont="1" applyFill="1" applyBorder="1" applyAlignment="1">
      <alignment horizontal="left" vertical="top" wrapText="1"/>
    </xf>
    <xf numFmtId="0" fontId="2" fillId="0" borderId="0" xfId="1" applyFont="1" applyBorder="1" applyAlignment="1">
      <alignment horizontal="left" vertical="top" wrapText="1"/>
    </xf>
    <xf numFmtId="0" fontId="7" fillId="2" borderId="8" xfId="1" applyFont="1" applyFill="1" applyBorder="1" applyAlignment="1" applyProtection="1">
      <alignment horizontal="center" vertical="center" wrapText="1"/>
      <protection locked="0"/>
    </xf>
    <xf numFmtId="0" fontId="7" fillId="2" borderId="0" xfId="1" applyFont="1" applyFill="1" applyBorder="1" applyAlignment="1" applyProtection="1">
      <alignment vertical="center" wrapText="1"/>
      <protection locked="0"/>
    </xf>
    <xf numFmtId="12" fontId="7" fillId="2" borderId="8" xfId="1" quotePrefix="1" applyNumberFormat="1" applyFont="1" applyFill="1" applyBorder="1" applyAlignment="1" applyProtection="1">
      <alignment horizontal="left" vertical="center" wrapText="1"/>
      <protection locked="0"/>
    </xf>
    <xf numFmtId="0" fontId="7" fillId="2" borderId="0" xfId="1" applyFont="1" applyFill="1" applyBorder="1" applyAlignment="1" applyProtection="1">
      <alignment horizontal="left" vertical="center" wrapText="1"/>
      <protection locked="0"/>
    </xf>
    <xf numFmtId="0" fontId="7" fillId="2" borderId="0" xfId="1" applyFont="1" applyFill="1" applyBorder="1" applyAlignment="1" applyProtection="1">
      <alignment horizontal="center" vertical="center" wrapText="1"/>
      <protection locked="0"/>
    </xf>
    <xf numFmtId="12" fontId="7" fillId="2" borderId="0" xfId="1" quotePrefix="1" applyNumberFormat="1" applyFont="1" applyFill="1" applyBorder="1" applyAlignment="1" applyProtection="1">
      <alignment horizontal="left" vertical="center" wrapText="1"/>
      <protection locked="0"/>
    </xf>
    <xf numFmtId="12" fontId="10" fillId="2" borderId="0" xfId="1" quotePrefix="1" applyNumberFormat="1" applyFont="1" applyFill="1" applyBorder="1" applyAlignment="1" applyProtection="1">
      <alignment horizontal="left" vertical="center" wrapText="1"/>
      <protection locked="0"/>
    </xf>
    <xf numFmtId="176" fontId="7" fillId="2" borderId="8" xfId="1" quotePrefix="1" applyNumberFormat="1" applyFont="1" applyFill="1" applyBorder="1" applyAlignment="1" applyProtection="1">
      <alignment horizontal="center" vertical="center" shrinkToFit="1"/>
      <protection locked="0"/>
    </xf>
    <xf numFmtId="0" fontId="10" fillId="2" borderId="0" xfId="1" applyFont="1" applyFill="1" applyBorder="1" applyAlignment="1" applyProtection="1">
      <alignment vertical="top" wrapText="1"/>
      <protection locked="0"/>
    </xf>
    <xf numFmtId="12" fontId="7" fillId="2" borderId="8" xfId="1" quotePrefix="1" applyNumberFormat="1" applyFont="1" applyFill="1" applyBorder="1" applyAlignment="1" applyProtection="1">
      <alignment horizontal="center" vertical="center" wrapText="1"/>
      <protection locked="0"/>
    </xf>
    <xf numFmtId="0" fontId="7" fillId="2" borderId="87" xfId="1" applyFont="1" applyFill="1" applyBorder="1" applyAlignment="1" applyProtection="1">
      <alignment horizontal="center" vertical="center" wrapText="1"/>
      <protection locked="0"/>
    </xf>
    <xf numFmtId="12" fontId="7" fillId="0" borderId="87" xfId="1" quotePrefix="1" applyNumberFormat="1" applyFont="1" applyFill="1" applyBorder="1" applyAlignment="1" applyProtection="1">
      <alignment horizontal="center" vertical="center"/>
      <protection locked="0"/>
    </xf>
    <xf numFmtId="0" fontId="4" fillId="0" borderId="0" xfId="1" applyFont="1" applyBorder="1" applyAlignment="1">
      <alignment horizontal="center" vertical="center"/>
    </xf>
    <xf numFmtId="3" fontId="21" fillId="0" borderId="0" xfId="1" applyNumberFormat="1" applyFont="1" applyBorder="1" applyAlignment="1">
      <alignment horizontal="right" vertical="center" wrapText="1" indent="1"/>
    </xf>
    <xf numFmtId="0" fontId="4" fillId="0" borderId="0" xfId="1" applyFont="1" applyBorder="1" applyAlignment="1">
      <alignment horizontal="center" vertical="top" wrapText="1"/>
    </xf>
    <xf numFmtId="0" fontId="4" fillId="0" borderId="0" xfId="1" applyFont="1" applyBorder="1" applyAlignment="1">
      <alignment horizontal="left" vertical="center" wrapText="1" indent="1"/>
    </xf>
    <xf numFmtId="3" fontId="21" fillId="0" borderId="0" xfId="1" applyNumberFormat="1" applyFont="1" applyFill="1" applyBorder="1" applyAlignment="1">
      <alignment horizontal="right" vertical="center" wrapText="1"/>
    </xf>
    <xf numFmtId="3" fontId="4" fillId="0" borderId="0" xfId="1" applyNumberFormat="1" applyFont="1" applyBorder="1" applyAlignment="1">
      <alignment horizontal="right" vertical="center" wrapText="1"/>
    </xf>
    <xf numFmtId="3" fontId="21" fillId="0" borderId="88" xfId="1" applyNumberFormat="1" applyFont="1" applyFill="1" applyBorder="1" applyAlignment="1">
      <alignment horizontal="right" vertical="center" wrapText="1"/>
    </xf>
    <xf numFmtId="3" fontId="21" fillId="0" borderId="89" xfId="1" applyNumberFormat="1" applyFont="1" applyBorder="1" applyAlignment="1">
      <alignment horizontal="right" vertical="center" wrapText="1"/>
    </xf>
    <xf numFmtId="3" fontId="21" fillId="0" borderId="91" xfId="1" applyNumberFormat="1" applyFont="1" applyFill="1" applyBorder="1" applyAlignment="1">
      <alignment horizontal="right" vertical="center" wrapText="1"/>
    </xf>
    <xf numFmtId="3" fontId="21" fillId="0" borderId="10" xfId="1" applyNumberFormat="1" applyFont="1" applyFill="1" applyBorder="1" applyAlignment="1">
      <alignment horizontal="right" vertical="center" wrapText="1"/>
    </xf>
    <xf numFmtId="0" fontId="46" fillId="0" borderId="97" xfId="1" applyFont="1" applyBorder="1" applyAlignment="1">
      <alignment vertical="top" wrapText="1"/>
    </xf>
    <xf numFmtId="0" fontId="46" fillId="0" borderId="95" xfId="1" applyFont="1" applyBorder="1" applyAlignment="1">
      <alignment horizontal="left" vertical="center" wrapText="1" indent="1"/>
    </xf>
    <xf numFmtId="0" fontId="46" fillId="0" borderId="96" xfId="1" applyFont="1" applyBorder="1" applyAlignment="1">
      <alignment vertical="top" wrapText="1"/>
    </xf>
    <xf numFmtId="3" fontId="47" fillId="0" borderId="7" xfId="1" applyNumberFormat="1" applyFont="1" applyFill="1" applyBorder="1" applyAlignment="1">
      <alignment horizontal="right" vertical="center" wrapText="1"/>
    </xf>
    <xf numFmtId="3" fontId="47" fillId="0" borderId="92" xfId="1" applyNumberFormat="1" applyFont="1" applyFill="1" applyBorder="1" applyAlignment="1">
      <alignment horizontal="right" vertical="center" wrapText="1"/>
    </xf>
    <xf numFmtId="3" fontId="47" fillId="0" borderId="88" xfId="1" applyNumberFormat="1" applyFont="1" applyFill="1" applyBorder="1" applyAlignment="1">
      <alignment horizontal="right" vertical="center" wrapText="1"/>
    </xf>
    <xf numFmtId="3" fontId="47" fillId="0" borderId="89" xfId="1" applyNumberFormat="1" applyFont="1" applyBorder="1" applyAlignment="1">
      <alignment horizontal="right" vertical="center" wrapText="1"/>
    </xf>
    <xf numFmtId="0" fontId="46" fillId="0" borderId="95" xfId="1" applyFont="1" applyBorder="1" applyAlignment="1">
      <alignment horizontal="left" vertical="top" wrapText="1"/>
    </xf>
    <xf numFmtId="0" fontId="2" fillId="0" borderId="0" xfId="1" applyFont="1" applyAlignment="1">
      <alignment horizontal="left" vertical="top" wrapText="1"/>
    </xf>
    <xf numFmtId="3" fontId="21" fillId="5" borderId="91" xfId="1" applyNumberFormat="1" applyFont="1" applyFill="1" applyBorder="1" applyAlignment="1">
      <alignment horizontal="right" vertical="center" wrapText="1"/>
    </xf>
    <xf numFmtId="3" fontId="21" fillId="5" borderId="10" xfId="1" applyNumberFormat="1" applyFont="1" applyFill="1" applyBorder="1" applyAlignment="1">
      <alignment horizontal="right" vertical="center" wrapText="1"/>
    </xf>
    <xf numFmtId="3" fontId="48" fillId="0" borderId="7" xfId="1" applyNumberFormat="1" applyFont="1" applyFill="1" applyBorder="1" applyAlignment="1">
      <alignment horizontal="right" vertical="center" wrapText="1"/>
    </xf>
    <xf numFmtId="3" fontId="50" fillId="6" borderId="1" xfId="1" applyNumberFormat="1" applyFont="1" applyFill="1" applyBorder="1" applyAlignment="1">
      <alignment horizontal="right" vertical="center" wrapText="1"/>
    </xf>
    <xf numFmtId="3" fontId="21" fillId="6" borderId="1" xfId="1" applyNumberFormat="1" applyFont="1" applyFill="1" applyBorder="1" applyAlignment="1">
      <alignment horizontal="right" vertical="center" wrapText="1"/>
    </xf>
    <xf numFmtId="38" fontId="29" fillId="3" borderId="12" xfId="7" applyFont="1" applyFill="1" applyBorder="1" applyAlignment="1">
      <alignment horizontal="center" vertical="center" wrapText="1"/>
    </xf>
    <xf numFmtId="38" fontId="29" fillId="3" borderId="67" xfId="7" applyFont="1" applyFill="1" applyBorder="1" applyAlignment="1">
      <alignment horizontal="center" vertical="center" wrapText="1"/>
    </xf>
    <xf numFmtId="38" fontId="29" fillId="3" borderId="11" xfId="7" applyFont="1" applyFill="1" applyBorder="1" applyAlignment="1">
      <alignment horizontal="center" vertical="center" wrapText="1"/>
    </xf>
    <xf numFmtId="0" fontId="32" fillId="3" borderId="59" xfId="6" applyFont="1" applyFill="1" applyBorder="1" applyAlignment="1">
      <alignment horizontal="center" vertical="center" wrapText="1"/>
    </xf>
    <xf numFmtId="38" fontId="32" fillId="3" borderId="59" xfId="7" applyFont="1" applyFill="1" applyBorder="1" applyAlignment="1">
      <alignment horizontal="center" vertical="center" wrapText="1"/>
    </xf>
    <xf numFmtId="38" fontId="32" fillId="3" borderId="19" xfId="7" applyFont="1" applyFill="1" applyBorder="1" applyAlignment="1">
      <alignment horizontal="center" vertical="center"/>
    </xf>
    <xf numFmtId="38" fontId="32" fillId="3" borderId="20" xfId="7" applyFont="1" applyFill="1" applyBorder="1" applyAlignment="1">
      <alignment horizontal="center" vertical="center"/>
    </xf>
    <xf numFmtId="38" fontId="32" fillId="3" borderId="18" xfId="7" applyFont="1" applyFill="1" applyBorder="1" applyAlignment="1">
      <alignment horizontal="center" vertical="center"/>
    </xf>
    <xf numFmtId="38" fontId="32" fillId="3" borderId="64" xfId="7" applyFont="1" applyFill="1" applyBorder="1" applyAlignment="1">
      <alignment horizontal="center" vertical="center"/>
    </xf>
    <xf numFmtId="38" fontId="32" fillId="3" borderId="0" xfId="7" applyFont="1" applyFill="1" applyBorder="1" applyAlignment="1">
      <alignment horizontal="center" vertical="center"/>
    </xf>
    <xf numFmtId="38" fontId="32" fillId="3" borderId="82" xfId="7" applyFont="1" applyFill="1" applyBorder="1" applyAlignment="1">
      <alignment horizontal="center" vertical="center"/>
    </xf>
    <xf numFmtId="38" fontId="32" fillId="3" borderId="15" xfId="7" applyFont="1" applyFill="1" applyBorder="1" applyAlignment="1">
      <alignment horizontal="center" vertical="center"/>
    </xf>
    <xf numFmtId="38" fontId="32" fillId="3" borderId="16" xfId="7" applyFont="1" applyFill="1" applyBorder="1" applyAlignment="1">
      <alignment horizontal="center" vertical="center"/>
    </xf>
    <xf numFmtId="38" fontId="32" fillId="3" borderId="14" xfId="7" applyFont="1" applyFill="1" applyBorder="1" applyAlignment="1">
      <alignment horizontal="center" vertical="center"/>
    </xf>
    <xf numFmtId="0" fontId="4" fillId="0" borderId="53" xfId="1" applyFont="1" applyBorder="1" applyAlignment="1">
      <alignment horizontal="center" vertical="top" wrapText="1"/>
    </xf>
    <xf numFmtId="0" fontId="4" fillId="0" borderId="54" xfId="1" applyFont="1" applyBorder="1" applyAlignment="1">
      <alignment horizontal="center" vertical="top" wrapText="1"/>
    </xf>
    <xf numFmtId="0" fontId="4" fillId="0" borderId="55" xfId="1" applyFont="1" applyBorder="1" applyAlignment="1">
      <alignment horizontal="center" vertical="top" wrapText="1"/>
    </xf>
    <xf numFmtId="3" fontId="21" fillId="0" borderId="9" xfId="1" applyNumberFormat="1" applyFont="1" applyBorder="1" applyAlignment="1">
      <alignment horizontal="right" vertical="center" wrapText="1" indent="1"/>
    </xf>
    <xf numFmtId="3" fontId="21" fillId="0" borderId="17" xfId="1" applyNumberFormat="1" applyFont="1" applyBorder="1" applyAlignment="1">
      <alignment horizontal="right" vertical="center" wrapText="1" indent="1"/>
    </xf>
    <xf numFmtId="3" fontId="21" fillId="5" borderId="27" xfId="1" applyNumberFormat="1" applyFont="1" applyFill="1" applyBorder="1" applyAlignment="1">
      <alignment horizontal="right" vertical="center" wrapText="1" indent="1"/>
    </xf>
    <xf numFmtId="3" fontId="21" fillId="5" borderId="28" xfId="1" applyNumberFormat="1" applyFont="1" applyFill="1" applyBorder="1" applyAlignment="1">
      <alignment horizontal="right" vertical="center" wrapText="1" indent="1"/>
    </xf>
    <xf numFmtId="3" fontId="21" fillId="5" borderId="101" xfId="1" applyNumberFormat="1" applyFont="1" applyFill="1" applyBorder="1" applyAlignment="1">
      <alignment horizontal="right" vertical="center" wrapText="1" indent="1"/>
    </xf>
    <xf numFmtId="3" fontId="21" fillId="5" borderId="21" xfId="1" applyNumberFormat="1" applyFont="1" applyFill="1" applyBorder="1" applyAlignment="1">
      <alignment horizontal="right" vertical="center" wrapText="1" indent="1"/>
    </xf>
    <xf numFmtId="3" fontId="21" fillId="5" borderId="69" xfId="1" applyNumberFormat="1" applyFont="1" applyFill="1" applyBorder="1" applyAlignment="1">
      <alignment horizontal="right" vertical="center" wrapText="1" indent="1"/>
    </xf>
    <xf numFmtId="3" fontId="21" fillId="5" borderId="70" xfId="1" applyNumberFormat="1" applyFont="1" applyFill="1" applyBorder="1" applyAlignment="1">
      <alignment horizontal="right" vertical="center" wrapText="1" indent="1"/>
    </xf>
    <xf numFmtId="3" fontId="21" fillId="5" borderId="71" xfId="1" applyNumberFormat="1" applyFont="1" applyFill="1" applyBorder="1" applyAlignment="1">
      <alignment horizontal="right" vertical="center" wrapText="1" indent="1"/>
    </xf>
    <xf numFmtId="0" fontId="4" fillId="0" borderId="19" xfId="1" applyFont="1" applyFill="1" applyBorder="1" applyAlignment="1">
      <alignment horizontal="center" vertical="center"/>
    </xf>
    <xf numFmtId="0" fontId="4" fillId="0" borderId="20" xfId="1" applyFont="1" applyFill="1" applyBorder="1" applyAlignment="1">
      <alignment horizontal="center" vertical="center"/>
    </xf>
    <xf numFmtId="0" fontId="4" fillId="0" borderId="63" xfId="1" applyFont="1" applyFill="1" applyBorder="1" applyAlignment="1">
      <alignment horizontal="center" vertical="center"/>
    </xf>
    <xf numFmtId="0" fontId="4" fillId="0" borderId="64"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65" xfId="1" applyFont="1" applyFill="1" applyBorder="1" applyAlignment="1">
      <alignment horizontal="center" vertical="center"/>
    </xf>
    <xf numFmtId="0" fontId="4" fillId="0" borderId="66" xfId="1" applyFont="1" applyFill="1" applyBorder="1" applyAlignment="1">
      <alignment horizontal="center" vertical="center"/>
    </xf>
    <xf numFmtId="0" fontId="4" fillId="0" borderId="46" xfId="1" applyFont="1" applyFill="1" applyBorder="1" applyAlignment="1">
      <alignment horizontal="center" vertical="center"/>
    </xf>
    <xf numFmtId="0" fontId="4" fillId="0" borderId="52" xfId="1" applyFont="1" applyFill="1" applyBorder="1" applyAlignment="1">
      <alignment horizontal="center" vertical="center"/>
    </xf>
    <xf numFmtId="0" fontId="4" fillId="0" borderId="49" xfId="1" applyFont="1" applyBorder="1" applyAlignment="1">
      <alignment horizontal="center" vertical="center"/>
    </xf>
    <xf numFmtId="0" fontId="4" fillId="0" borderId="50" xfId="1" applyFont="1" applyBorder="1" applyAlignment="1">
      <alignment horizontal="center" vertical="center"/>
    </xf>
    <xf numFmtId="0" fontId="4" fillId="0" borderId="51" xfId="1" applyFont="1" applyBorder="1" applyAlignment="1">
      <alignment horizontal="center" vertical="center"/>
    </xf>
    <xf numFmtId="0" fontId="2" fillId="0" borderId="57" xfId="1" applyFont="1" applyFill="1" applyBorder="1" applyAlignment="1">
      <alignment horizontal="center" vertical="center" shrinkToFit="1"/>
    </xf>
    <xf numFmtId="0" fontId="2" fillId="0" borderId="28" xfId="1" applyFont="1" applyFill="1" applyBorder="1" applyAlignment="1">
      <alignment horizontal="center" vertical="center" shrinkToFit="1"/>
    </xf>
    <xf numFmtId="0" fontId="4" fillId="0" borderId="48" xfId="1" applyFont="1" applyFill="1" applyBorder="1" applyAlignment="1">
      <alignment horizontal="center" vertical="center"/>
    </xf>
    <xf numFmtId="0" fontId="4" fillId="0" borderId="27" xfId="1" applyFont="1" applyFill="1" applyBorder="1" applyAlignment="1">
      <alignment horizontal="center" vertical="center"/>
    </xf>
    <xf numFmtId="0" fontId="4" fillId="0" borderId="28" xfId="1" applyFont="1" applyFill="1" applyBorder="1" applyAlignment="1">
      <alignment horizontal="center" vertical="center"/>
    </xf>
    <xf numFmtId="3" fontId="21" fillId="0" borderId="27" xfId="1" applyNumberFormat="1" applyFont="1" applyFill="1" applyBorder="1" applyAlignment="1">
      <alignment horizontal="right" vertical="center" wrapText="1" indent="1"/>
    </xf>
    <xf numFmtId="3" fontId="21" fillId="0" borderId="28" xfId="1" applyNumberFormat="1" applyFont="1" applyFill="1" applyBorder="1" applyAlignment="1">
      <alignment horizontal="right" vertical="center" wrapText="1" indent="1"/>
    </xf>
    <xf numFmtId="3" fontId="21" fillId="0" borderId="46" xfId="1" applyNumberFormat="1" applyFont="1" applyFill="1" applyBorder="1" applyAlignment="1">
      <alignment horizontal="right" vertical="center" wrapText="1" indent="1"/>
    </xf>
    <xf numFmtId="3" fontId="21" fillId="0" borderId="47" xfId="1" applyNumberFormat="1" applyFont="1" applyFill="1" applyBorder="1" applyAlignment="1">
      <alignment horizontal="right" vertical="center" wrapText="1" indent="1"/>
    </xf>
    <xf numFmtId="0" fontId="4" fillId="0" borderId="90" xfId="1" applyFont="1" applyBorder="1" applyAlignment="1">
      <alignment horizontal="left" vertical="top" wrapText="1"/>
    </xf>
    <xf numFmtId="0" fontId="4" fillId="0" borderId="38" xfId="1" applyFont="1" applyBorder="1" applyAlignment="1">
      <alignment horizontal="left" vertical="top" wrapText="1"/>
    </xf>
    <xf numFmtId="0" fontId="4" fillId="0" borderId="31" xfId="1" applyFont="1" applyBorder="1" applyAlignment="1">
      <alignment horizontal="left" vertical="top" wrapText="1"/>
    </xf>
    <xf numFmtId="3" fontId="21" fillId="0" borderId="39" xfId="1" applyNumberFormat="1" applyFont="1" applyFill="1" applyBorder="1" applyAlignment="1">
      <alignment horizontal="right" vertical="center" wrapText="1"/>
    </xf>
    <xf numFmtId="0" fontId="21" fillId="0" borderId="40" xfId="1" applyFont="1" applyFill="1" applyBorder="1" applyAlignment="1">
      <alignment horizontal="right" vertical="center" wrapText="1"/>
    </xf>
    <xf numFmtId="0" fontId="21" fillId="0" borderId="41" xfId="1" applyFont="1" applyFill="1" applyBorder="1" applyAlignment="1">
      <alignment horizontal="right" vertical="center" wrapText="1"/>
    </xf>
    <xf numFmtId="0" fontId="4" fillId="0" borderId="23" xfId="1" applyFont="1" applyBorder="1" applyAlignment="1">
      <alignment horizontal="left" vertical="top" wrapText="1"/>
    </xf>
    <xf numFmtId="0" fontId="4" fillId="0" borderId="26" xfId="1" applyFont="1" applyBorder="1" applyAlignment="1">
      <alignment horizontal="left" vertical="top" wrapText="1"/>
    </xf>
    <xf numFmtId="0" fontId="4" fillId="0" borderId="24" xfId="1" applyFont="1" applyBorder="1" applyAlignment="1">
      <alignment horizontal="left" vertical="top" wrapText="1"/>
    </xf>
    <xf numFmtId="0" fontId="4" fillId="0" borderId="25" xfId="1" applyFont="1" applyBorder="1" applyAlignment="1">
      <alignment horizontal="left" vertical="top" wrapText="1"/>
    </xf>
    <xf numFmtId="0" fontId="10" fillId="2" borderId="0" xfId="1" applyFont="1" applyFill="1" applyBorder="1" applyAlignment="1" applyProtection="1">
      <alignment horizontal="left" vertical="top" wrapText="1"/>
      <protection locked="0"/>
    </xf>
    <xf numFmtId="0" fontId="7" fillId="2" borderId="0" xfId="1" applyFont="1" applyFill="1" applyAlignment="1">
      <alignment horizontal="center" vertical="center" wrapText="1"/>
    </xf>
    <xf numFmtId="0" fontId="43" fillId="2" borderId="0" xfId="1" applyFont="1" applyFill="1" applyAlignment="1">
      <alignment horizontal="center" vertical="center" wrapText="1"/>
    </xf>
    <xf numFmtId="0" fontId="4" fillId="0" borderId="32" xfId="1" applyFont="1" applyBorder="1" applyAlignment="1">
      <alignment horizontal="left" vertical="top" wrapText="1"/>
    </xf>
    <xf numFmtId="0" fontId="4" fillId="0" borderId="33" xfId="1" applyFont="1" applyBorder="1" applyAlignment="1">
      <alignment horizontal="left" vertical="top" wrapText="1"/>
    </xf>
    <xf numFmtId="0" fontId="4" fillId="0" borderId="34" xfId="1" applyFont="1" applyBorder="1" applyAlignment="1">
      <alignment horizontal="left" vertical="top" wrapText="1"/>
    </xf>
    <xf numFmtId="0" fontId="7" fillId="2" borderId="8"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wrapText="1"/>
      <protection locked="0"/>
    </xf>
    <xf numFmtId="12" fontId="10" fillId="2" borderId="0" xfId="1" quotePrefix="1" applyNumberFormat="1" applyFont="1" applyFill="1" applyBorder="1" applyAlignment="1" applyProtection="1">
      <alignment horizontal="left" vertical="center" wrapText="1"/>
      <protection locked="0"/>
    </xf>
    <xf numFmtId="12" fontId="7" fillId="2" borderId="8" xfId="1" quotePrefix="1" applyNumberFormat="1" applyFont="1" applyFill="1" applyBorder="1" applyAlignment="1" applyProtection="1">
      <alignment horizontal="center" vertical="center" wrapText="1"/>
      <protection locked="0"/>
    </xf>
    <xf numFmtId="0" fontId="43" fillId="2" borderId="8" xfId="1" applyFont="1" applyFill="1" applyBorder="1" applyAlignment="1">
      <alignment horizontal="left" vertical="center" wrapText="1"/>
    </xf>
    <xf numFmtId="0" fontId="4" fillId="0" borderId="42" xfId="1" applyFont="1" applyBorder="1" applyAlignment="1">
      <alignment horizontal="left" vertical="center" wrapText="1" indent="1"/>
    </xf>
    <xf numFmtId="0" fontId="4" fillId="0" borderId="43" xfId="1" applyFont="1" applyBorder="1" applyAlignment="1">
      <alignment horizontal="left" vertical="center" wrapText="1" indent="1"/>
    </xf>
    <xf numFmtId="0" fontId="4" fillId="0" borderId="56" xfId="1" applyFont="1" applyBorder="1" applyAlignment="1">
      <alignment horizontal="left" vertical="center" wrapText="1" indent="1"/>
    </xf>
    <xf numFmtId="0" fontId="4" fillId="0" borderId="11" xfId="1" applyFont="1" applyBorder="1" applyAlignment="1">
      <alignment horizontal="center" vertical="center"/>
    </xf>
    <xf numFmtId="0" fontId="4" fillId="0" borderId="45" xfId="1" applyFont="1" applyBorder="1" applyAlignment="1">
      <alignment horizontal="center" vertical="center"/>
    </xf>
    <xf numFmtId="0" fontId="4" fillId="0" borderId="58" xfId="1" applyFont="1" applyBorder="1" applyAlignment="1">
      <alignment horizontal="center" vertical="center" wrapText="1"/>
    </xf>
    <xf numFmtId="0" fontId="4" fillId="0" borderId="22"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11" xfId="1" applyFont="1" applyBorder="1" applyAlignment="1">
      <alignment horizontal="center" vertical="center" wrapText="1"/>
    </xf>
    <xf numFmtId="0" fontId="6" fillId="0" borderId="42" xfId="1" applyFont="1" applyBorder="1" applyAlignment="1">
      <alignment horizontal="center" vertical="center" wrapText="1"/>
    </xf>
    <xf numFmtId="0" fontId="6" fillId="0" borderId="43" xfId="1" applyFont="1" applyBorder="1" applyAlignment="1">
      <alignment horizontal="center" vertical="center" wrapText="1"/>
    </xf>
    <xf numFmtId="0" fontId="6" fillId="0" borderId="44" xfId="1" applyFont="1" applyBorder="1" applyAlignment="1">
      <alignment horizontal="center" vertical="center" wrapText="1"/>
    </xf>
    <xf numFmtId="0" fontId="41" fillId="0" borderId="0" xfId="1" applyFont="1" applyAlignment="1">
      <alignment horizontal="left" vertical="top" wrapText="1"/>
    </xf>
    <xf numFmtId="0" fontId="6" fillId="2" borderId="8" xfId="1" applyFont="1" applyFill="1" applyBorder="1" applyAlignment="1" applyProtection="1">
      <alignment horizontal="left" vertical="center" wrapText="1"/>
      <protection locked="0"/>
    </xf>
    <xf numFmtId="0" fontId="2" fillId="0" borderId="24" xfId="1" applyFont="1" applyFill="1" applyBorder="1" applyAlignment="1">
      <alignment horizontal="center" vertical="center" shrinkToFit="1"/>
    </xf>
    <xf numFmtId="0" fontId="2" fillId="0" borderId="21" xfId="1" applyFont="1" applyFill="1" applyBorder="1" applyAlignment="1">
      <alignment horizontal="center" vertical="center" shrinkToFit="1"/>
    </xf>
    <xf numFmtId="0" fontId="4" fillId="0" borderId="29" xfId="1" applyFont="1" applyBorder="1" applyAlignment="1">
      <alignment horizontal="center" vertical="center" wrapText="1"/>
    </xf>
    <xf numFmtId="0" fontId="4" fillId="0" borderId="30" xfId="1" applyFont="1" applyBorder="1" applyAlignment="1">
      <alignment horizontal="center" vertical="center" wrapText="1"/>
    </xf>
    <xf numFmtId="3" fontId="21" fillId="0" borderId="35" xfId="1" applyNumberFormat="1" applyFont="1" applyFill="1" applyBorder="1" applyAlignment="1">
      <alignment horizontal="right" vertical="center" wrapText="1"/>
    </xf>
    <xf numFmtId="0" fontId="21" fillId="0" borderId="36" xfId="1" applyFont="1" applyFill="1" applyBorder="1" applyAlignment="1">
      <alignment horizontal="right" vertical="center" wrapText="1"/>
    </xf>
    <xf numFmtId="0" fontId="21" fillId="0" borderId="37" xfId="1" applyFont="1" applyFill="1" applyBorder="1" applyAlignment="1">
      <alignment horizontal="right" vertical="center" wrapText="1"/>
    </xf>
    <xf numFmtId="0" fontId="7" fillId="2" borderId="0" xfId="1" applyFont="1" applyFill="1" applyBorder="1" applyAlignment="1" applyProtection="1">
      <alignment horizontal="center" vertical="center" shrinkToFit="1"/>
      <protection locked="0"/>
    </xf>
    <xf numFmtId="3" fontId="46" fillId="0" borderId="97" xfId="1" applyNumberFormat="1" applyFont="1" applyBorder="1" applyAlignment="1">
      <alignment horizontal="left" vertical="top" wrapText="1"/>
    </xf>
    <xf numFmtId="3" fontId="46" fillId="0" borderId="98" xfId="1" applyNumberFormat="1" applyFont="1" applyBorder="1" applyAlignment="1">
      <alignment horizontal="left" vertical="top" wrapText="1"/>
    </xf>
    <xf numFmtId="3" fontId="47" fillId="7" borderId="1" xfId="1" applyNumberFormat="1" applyFont="1" applyFill="1" applyBorder="1" applyAlignment="1">
      <alignment horizontal="right" vertical="center" wrapText="1"/>
    </xf>
    <xf numFmtId="3" fontId="47" fillId="7" borderId="9" xfId="1" applyNumberFormat="1" applyFont="1" applyFill="1" applyBorder="1" applyAlignment="1">
      <alignment horizontal="right" vertical="center" wrapText="1"/>
    </xf>
    <xf numFmtId="0" fontId="46" fillId="0" borderId="96" xfId="1" applyFont="1" applyBorder="1" applyAlignment="1">
      <alignment horizontal="left" vertical="top" wrapText="1"/>
    </xf>
    <xf numFmtId="0" fontId="46" fillId="0" borderId="94" xfId="1" applyFont="1" applyBorder="1" applyAlignment="1" applyProtection="1">
      <alignment horizontal="left" vertical="center" wrapText="1"/>
      <protection locked="0"/>
    </xf>
    <xf numFmtId="0" fontId="46" fillId="0" borderId="96" xfId="1" applyFont="1" applyBorder="1" applyAlignment="1" applyProtection="1">
      <alignment horizontal="left" vertical="center" wrapText="1"/>
      <protection locked="0"/>
    </xf>
    <xf numFmtId="0" fontId="46" fillId="0" borderId="98" xfId="1" applyFont="1" applyBorder="1" applyAlignment="1" applyProtection="1">
      <alignment horizontal="left" vertical="center" wrapText="1"/>
      <protection locked="0"/>
    </xf>
    <xf numFmtId="3" fontId="46" fillId="5" borderId="94" xfId="1" applyNumberFormat="1" applyFont="1" applyFill="1" applyBorder="1" applyAlignment="1">
      <alignment horizontal="left" vertical="top" wrapText="1"/>
    </xf>
    <xf numFmtId="3" fontId="46" fillId="5" borderId="98" xfId="1" applyNumberFormat="1" applyFont="1" applyFill="1" applyBorder="1" applyAlignment="1">
      <alignment horizontal="left" vertical="top" wrapText="1"/>
    </xf>
    <xf numFmtId="0" fontId="2" fillId="0" borderId="0" xfId="1" applyFont="1" applyAlignment="1">
      <alignment horizontal="left" vertical="top" wrapText="1"/>
    </xf>
    <xf numFmtId="0" fontId="46" fillId="0" borderId="42" xfId="1" applyFont="1" applyBorder="1" applyAlignment="1">
      <alignment horizontal="left" vertical="center" wrapText="1" indent="1"/>
    </xf>
    <xf numFmtId="0" fontId="46" fillId="0" borderId="43" xfId="1" applyFont="1" applyBorder="1" applyAlignment="1">
      <alignment horizontal="left" vertical="center" wrapText="1" indent="1"/>
    </xf>
    <xf numFmtId="0" fontId="46" fillId="0" borderId="56" xfId="1" applyFont="1" applyBorder="1" applyAlignment="1">
      <alignment horizontal="left" vertical="center" wrapText="1" indent="1"/>
    </xf>
    <xf numFmtId="0" fontId="45" fillId="0" borderId="8" xfId="1" applyFont="1" applyBorder="1" applyAlignment="1">
      <alignment horizontal="left" vertical="center"/>
    </xf>
    <xf numFmtId="0" fontId="4" fillId="0" borderId="100" xfId="1" applyFont="1" applyBorder="1" applyAlignment="1">
      <alignment horizontal="center" vertical="center" wrapText="1"/>
    </xf>
    <xf numFmtId="0" fontId="4" fillId="0" borderId="99" xfId="1" applyFont="1" applyBorder="1" applyAlignment="1">
      <alignment horizontal="center" vertical="center" wrapText="1"/>
    </xf>
    <xf numFmtId="0" fontId="4" fillId="0" borderId="97" xfId="1" applyFont="1" applyBorder="1" applyAlignment="1">
      <alignment horizontal="left" vertical="top" wrapText="1"/>
    </xf>
    <xf numFmtId="0" fontId="46" fillId="0" borderId="95" xfId="1" applyFont="1" applyBorder="1" applyAlignment="1">
      <alignment horizontal="left" vertical="top" wrapText="1"/>
    </xf>
    <xf numFmtId="3" fontId="21" fillId="0" borderId="93" xfId="1" applyNumberFormat="1" applyFont="1" applyFill="1" applyBorder="1" applyAlignment="1">
      <alignment horizontal="right" vertical="center" wrapText="1"/>
    </xf>
    <xf numFmtId="3" fontId="21" fillId="8" borderId="1" xfId="1" applyNumberFormat="1" applyFont="1" applyFill="1" applyBorder="1" applyAlignment="1">
      <alignment horizontal="center" vertical="center" wrapText="1"/>
    </xf>
    <xf numFmtId="3" fontId="21" fillId="8" borderId="17" xfId="1" applyNumberFormat="1" applyFont="1" applyFill="1" applyBorder="1" applyAlignment="1">
      <alignment horizontal="center" vertical="center" wrapText="1"/>
    </xf>
    <xf numFmtId="38" fontId="0" fillId="0" borderId="59" xfId="5" applyFont="1" applyBorder="1" applyAlignment="1">
      <alignment horizontal="left" vertical="center" shrinkToFit="1"/>
    </xf>
    <xf numFmtId="0" fontId="39" fillId="3" borderId="60" xfId="4" applyNumberFormat="1" applyFont="1" applyFill="1" applyBorder="1" applyAlignment="1">
      <alignment horizontal="center" vertical="center"/>
    </xf>
    <xf numFmtId="0" fontId="39" fillId="3" borderId="61" xfId="4" applyNumberFormat="1" applyFont="1" applyFill="1" applyBorder="1" applyAlignment="1">
      <alignment horizontal="center" vertical="center"/>
    </xf>
    <xf numFmtId="0" fontId="39" fillId="3" borderId="62" xfId="4" applyNumberFormat="1" applyFont="1" applyFill="1" applyBorder="1" applyAlignment="1">
      <alignment horizontal="center" vertical="center"/>
    </xf>
    <xf numFmtId="0" fontId="39" fillId="3" borderId="60" xfId="5" applyNumberFormat="1" applyFont="1" applyFill="1" applyBorder="1" applyAlignment="1">
      <alignment horizontal="center" vertical="center" shrinkToFit="1"/>
    </xf>
    <xf numFmtId="0" fontId="39" fillId="3" borderId="61" xfId="5" applyNumberFormat="1" applyFont="1" applyFill="1" applyBorder="1" applyAlignment="1">
      <alignment horizontal="center" vertical="center" shrinkToFit="1"/>
    </xf>
    <xf numFmtId="0" fontId="39" fillId="3" borderId="62" xfId="5" applyNumberFormat="1" applyFont="1" applyFill="1" applyBorder="1" applyAlignment="1">
      <alignment horizontal="center" vertical="center" shrinkToFit="1"/>
    </xf>
    <xf numFmtId="0" fontId="17" fillId="3" borderId="12" xfId="5" applyNumberFormat="1" applyFont="1" applyFill="1" applyBorder="1" applyAlignment="1">
      <alignment horizontal="center" vertical="center" wrapText="1" shrinkToFit="1"/>
    </xf>
    <xf numFmtId="0" fontId="17" fillId="3" borderId="67" xfId="5" applyNumberFormat="1" applyFont="1" applyFill="1" applyBorder="1" applyAlignment="1">
      <alignment horizontal="center" vertical="center" wrapText="1" shrinkToFit="1"/>
    </xf>
    <xf numFmtId="0" fontId="17" fillId="3" borderId="11" xfId="5" applyNumberFormat="1" applyFont="1" applyFill="1" applyBorder="1" applyAlignment="1">
      <alignment horizontal="center" vertical="center" wrapText="1" shrinkToFit="1"/>
    </xf>
    <xf numFmtId="0" fontId="17" fillId="3" borderId="12" xfId="5" applyNumberFormat="1" applyFont="1" applyFill="1" applyBorder="1" applyAlignment="1">
      <alignment horizontal="center" vertical="center" wrapText="1"/>
    </xf>
    <xf numFmtId="0" fontId="17" fillId="3" borderId="67" xfId="5" applyNumberFormat="1" applyFont="1" applyFill="1" applyBorder="1" applyAlignment="1">
      <alignment horizontal="center" vertical="center" wrapText="1"/>
    </xf>
    <xf numFmtId="0" fontId="17" fillId="3" borderId="11" xfId="5" applyNumberFormat="1" applyFont="1" applyFill="1" applyBorder="1" applyAlignment="1">
      <alignment horizontal="center" vertical="center" wrapText="1"/>
    </xf>
    <xf numFmtId="0" fontId="39" fillId="3" borderId="12" xfId="4" applyNumberFormat="1" applyFont="1" applyFill="1" applyBorder="1" applyAlignment="1">
      <alignment horizontal="center" vertical="center"/>
    </xf>
    <xf numFmtId="0" fontId="39" fillId="3" borderId="67" xfId="4" applyNumberFormat="1" applyFont="1" applyFill="1" applyBorder="1" applyAlignment="1">
      <alignment horizontal="center" vertical="center"/>
    </xf>
    <xf numFmtId="0" fontId="39" fillId="3" borderId="11" xfId="4" applyNumberFormat="1" applyFont="1" applyFill="1" applyBorder="1" applyAlignment="1">
      <alignment horizontal="center" vertical="center"/>
    </xf>
    <xf numFmtId="0" fontId="8" fillId="3" borderId="12" xfId="5" applyNumberFormat="1" applyFont="1" applyFill="1" applyBorder="1" applyAlignment="1">
      <alignment horizontal="center" vertical="center" shrinkToFit="1"/>
    </xf>
    <xf numFmtId="0" fontId="8" fillId="3" borderId="11" xfId="5" applyNumberFormat="1" applyFont="1" applyFill="1" applyBorder="1" applyAlignment="1">
      <alignment horizontal="center" vertical="center" shrinkToFit="1"/>
    </xf>
    <xf numFmtId="0" fontId="8" fillId="3" borderId="12" xfId="5" applyNumberFormat="1" applyFont="1" applyFill="1" applyBorder="1" applyAlignment="1">
      <alignment horizontal="center" vertical="center" wrapText="1" shrinkToFit="1"/>
    </xf>
    <xf numFmtId="0" fontId="8" fillId="3" borderId="67" xfId="5" applyNumberFormat="1" applyFont="1" applyFill="1" applyBorder="1" applyAlignment="1">
      <alignment horizontal="center" vertical="center" wrapText="1" shrinkToFit="1"/>
    </xf>
    <xf numFmtId="0" fontId="8" fillId="3" borderId="11" xfId="5" applyNumberFormat="1" applyFont="1" applyFill="1" applyBorder="1" applyAlignment="1">
      <alignment horizontal="center" vertical="center" wrapText="1" shrinkToFit="1"/>
    </xf>
    <xf numFmtId="0" fontId="8" fillId="3" borderId="12" xfId="4" applyNumberFormat="1" applyFont="1" applyFill="1" applyBorder="1" applyAlignment="1">
      <alignment horizontal="center" vertical="center" wrapText="1"/>
    </xf>
    <xf numFmtId="0" fontId="8" fillId="3" borderId="11" xfId="4" applyNumberFormat="1" applyFont="1" applyFill="1" applyBorder="1" applyAlignment="1">
      <alignment horizontal="center" vertical="center"/>
    </xf>
    <xf numFmtId="0" fontId="8" fillId="3" borderId="11" xfId="4" applyNumberFormat="1" applyFont="1" applyFill="1" applyBorder="1" applyAlignment="1">
      <alignment horizontal="center" vertical="center" wrapText="1"/>
    </xf>
    <xf numFmtId="0" fontId="15" fillId="0" borderId="83" xfId="4" applyFont="1" applyBorder="1" applyAlignment="1">
      <alignment horizontal="center" vertical="center" wrapText="1"/>
    </xf>
    <xf numFmtId="0" fontId="15" fillId="0" borderId="67" xfId="4" applyFont="1" applyBorder="1" applyAlignment="1">
      <alignment horizontal="center" vertical="center" wrapText="1"/>
    </xf>
    <xf numFmtId="0" fontId="15" fillId="0" borderId="13" xfId="4" applyFont="1" applyBorder="1" applyAlignment="1">
      <alignment horizontal="center" vertical="center" wrapText="1"/>
    </xf>
    <xf numFmtId="0" fontId="40" fillId="0" borderId="59" xfId="4" applyFont="1" applyBorder="1" applyAlignment="1">
      <alignment horizontal="center" vertical="center" wrapText="1"/>
    </xf>
    <xf numFmtId="0" fontId="40" fillId="0" borderId="59" xfId="4" applyFont="1" applyBorder="1" applyAlignment="1">
      <alignment horizontal="center" vertical="center"/>
    </xf>
    <xf numFmtId="0" fontId="8" fillId="3" borderId="12" xfId="5" applyNumberFormat="1" applyFont="1" applyFill="1" applyBorder="1" applyAlignment="1">
      <alignment horizontal="center" vertical="center" wrapText="1"/>
    </xf>
    <xf numFmtId="0" fontId="8" fillId="3" borderId="67" xfId="5" applyNumberFormat="1" applyFont="1" applyFill="1" applyBorder="1" applyAlignment="1">
      <alignment horizontal="center" vertical="center" wrapText="1"/>
    </xf>
    <xf numFmtId="0" fontId="8" fillId="3" borderId="60" xfId="4" applyNumberFormat="1" applyFont="1" applyFill="1" applyBorder="1" applyAlignment="1">
      <alignment horizontal="center" vertical="center"/>
    </xf>
    <xf numFmtId="0" fontId="8" fillId="3" borderId="61" xfId="4" applyNumberFormat="1" applyFont="1" applyFill="1" applyBorder="1" applyAlignment="1">
      <alignment horizontal="center" vertical="center"/>
    </xf>
    <xf numFmtId="0" fontId="8" fillId="3" borderId="62" xfId="4" applyNumberFormat="1" applyFont="1" applyFill="1" applyBorder="1" applyAlignment="1">
      <alignment horizontal="center" vertical="center"/>
    </xf>
    <xf numFmtId="0" fontId="8" fillId="3" borderId="60" xfId="5" applyNumberFormat="1" applyFont="1" applyFill="1" applyBorder="1" applyAlignment="1">
      <alignment horizontal="center" vertical="center" shrinkToFit="1"/>
    </xf>
    <xf numFmtId="0" fontId="8" fillId="3" borderId="61" xfId="5" applyNumberFormat="1" applyFont="1" applyFill="1" applyBorder="1" applyAlignment="1">
      <alignment horizontal="center" vertical="center" shrinkToFit="1"/>
    </xf>
    <xf numFmtId="0" fontId="8" fillId="3" borderId="62" xfId="5" applyNumberFormat="1" applyFont="1" applyFill="1" applyBorder="1" applyAlignment="1">
      <alignment horizontal="center" vertical="center" shrinkToFit="1"/>
    </xf>
    <xf numFmtId="0" fontId="8" fillId="3" borderId="11" xfId="5" applyNumberFormat="1" applyFont="1" applyFill="1" applyBorder="1" applyAlignment="1">
      <alignment horizontal="center" vertical="center" wrapText="1"/>
    </xf>
    <xf numFmtId="0" fontId="8" fillId="3" borderId="12" xfId="4" applyNumberFormat="1" applyFont="1" applyFill="1" applyBorder="1" applyAlignment="1">
      <alignment horizontal="center" vertical="center"/>
    </xf>
    <xf numFmtId="0" fontId="8" fillId="3" borderId="67" xfId="4" applyNumberFormat="1" applyFont="1" applyFill="1" applyBorder="1" applyAlignment="1">
      <alignment horizontal="center" vertical="center"/>
    </xf>
    <xf numFmtId="0" fontId="22" fillId="0" borderId="59" xfId="4" applyFont="1" applyBorder="1" applyAlignment="1">
      <alignment horizontal="center" vertical="center" wrapText="1"/>
    </xf>
    <xf numFmtId="0" fontId="22" fillId="0" borderId="59" xfId="4" applyFont="1" applyBorder="1" applyAlignment="1">
      <alignment horizontal="center" vertical="center"/>
    </xf>
  </cellXfs>
  <cellStyles count="13">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s>
  <dxfs count="19">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136071</xdr:colOff>
      <xdr:row>10</xdr:row>
      <xdr:rowOff>68036</xdr:rowOff>
    </xdr:from>
    <xdr:to>
      <xdr:col>19</xdr:col>
      <xdr:colOff>54429</xdr:colOff>
      <xdr:row>23</xdr:row>
      <xdr:rowOff>149679</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0926535" y="4082143"/>
          <a:ext cx="4898573" cy="521153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mn-lt"/>
              <a:ea typeface="+mn-ea"/>
              <a:cs typeface="+mn-cs"/>
            </a:rPr>
            <a:t>再エネ熱利用設備、未利用エネルギー設備又は</a:t>
          </a:r>
          <a:r>
            <a:rPr kumimoji="1" lang="en-US" altLang="ja-JP" sz="1600" b="1" i="0" u="none" strike="noStrike" kern="0" cap="none" spc="0" normalizeH="0" baseline="0" noProof="0">
              <a:ln>
                <a:noFill/>
              </a:ln>
              <a:solidFill>
                <a:srgbClr val="FF0000"/>
              </a:solidFill>
              <a:effectLst/>
              <a:uLnTx/>
              <a:uFillTx/>
              <a:latin typeface="+mn-lt"/>
              <a:ea typeface="+mn-ea"/>
              <a:cs typeface="+mn-cs"/>
            </a:rPr>
            <a:t>CGS</a:t>
          </a:r>
          <a:r>
            <a:rPr kumimoji="1" lang="ja-JP" altLang="en-US" sz="1600" b="1" i="0" u="none" strike="noStrike" kern="0" cap="none" spc="0" normalizeH="0" baseline="0" noProof="0">
              <a:ln>
                <a:noFill/>
              </a:ln>
              <a:solidFill>
                <a:srgbClr val="FF0000"/>
              </a:solidFill>
              <a:effectLst/>
              <a:uLnTx/>
              <a:uFillTx/>
              <a:latin typeface="+mn-lt"/>
              <a:ea typeface="+mn-ea"/>
              <a:cs typeface="+mn-cs"/>
            </a:rPr>
            <a:t>を導入する場合に、この経費内訳を使用してください。</a:t>
          </a: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mn-lt"/>
              <a:ea typeface="+mn-ea"/>
              <a:cs typeface="+mn-cs"/>
            </a:rPr>
            <a:t>太陽光発電設備、蓄電池設備と省エネ設備を同時導入する場合も、この経費内訳を使用してください。</a:t>
          </a: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mn-lt"/>
              <a:ea typeface="+mn-ea"/>
              <a:cs typeface="+mn-cs"/>
            </a:rPr>
            <a:t>太陽光発電設備、蓄電池設備のみを導入する申請の場合は、</a:t>
          </a:r>
          <a:r>
            <a:rPr kumimoji="1" lang="en-US" altLang="ja-JP" sz="1600" b="1" i="0" u="none" strike="noStrike" kern="0" cap="none" spc="0" normalizeH="0" baseline="0" noProof="0">
              <a:ln>
                <a:noFill/>
              </a:ln>
              <a:solidFill>
                <a:srgbClr val="FF0000"/>
              </a:solidFill>
              <a:effectLst/>
              <a:uLnTx/>
              <a:uFillTx/>
              <a:latin typeface="+mn-lt"/>
              <a:ea typeface="+mn-ea"/>
              <a:cs typeface="+mn-cs"/>
            </a:rPr>
            <a:t>【</a:t>
          </a:r>
          <a:r>
            <a:rPr kumimoji="1" lang="ja-JP" altLang="en-US" sz="1600" b="1" i="0" u="none" strike="noStrike" kern="0" cap="none" spc="0" normalizeH="0" baseline="0" noProof="0">
              <a:ln>
                <a:noFill/>
              </a:ln>
              <a:solidFill>
                <a:srgbClr val="FF0000"/>
              </a:solidFill>
              <a:effectLst/>
              <a:uLnTx/>
              <a:uFillTx/>
              <a:latin typeface="+mn-lt"/>
              <a:ea typeface="+mn-ea"/>
              <a:cs typeface="+mn-cs"/>
            </a:rPr>
            <a:t>経費内訳（再エネ発電設備）</a:t>
          </a:r>
          <a:r>
            <a:rPr kumimoji="1" lang="en-US" altLang="ja-JP" sz="1600" b="1" i="0" u="none" strike="noStrike" kern="0" cap="none" spc="0" normalizeH="0" baseline="0" noProof="0">
              <a:ln>
                <a:noFill/>
              </a:ln>
              <a:solidFill>
                <a:srgbClr val="FF0000"/>
              </a:solidFill>
              <a:effectLst/>
              <a:uLnTx/>
              <a:uFillTx/>
              <a:latin typeface="+mn-lt"/>
              <a:ea typeface="+mn-ea"/>
              <a:cs typeface="+mn-cs"/>
            </a:rPr>
            <a:t>】</a:t>
          </a:r>
          <a:r>
            <a:rPr kumimoji="1" lang="ja-JP" altLang="en-US" sz="1600" b="1" i="0" u="none" strike="noStrike" kern="0" cap="none" spc="0" normalizeH="0" baseline="0" noProof="0">
              <a:ln>
                <a:noFill/>
              </a:ln>
              <a:solidFill>
                <a:srgbClr val="FF0000"/>
              </a:solidFill>
              <a:effectLst/>
              <a:uLnTx/>
              <a:uFillTx/>
              <a:latin typeface="+mn-lt"/>
              <a:ea typeface="+mn-ea"/>
              <a:cs typeface="+mn-cs"/>
            </a:rPr>
            <a:t>を使用してください。</a:t>
          </a: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endParaRPr kumimoji="1" lang="en-US" altLang="ja-JP" sz="1600" b="1">
            <a:solidFill>
              <a:srgbClr val="FF0000"/>
            </a:solidFill>
          </a:endParaRPr>
        </a:p>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124</xdr:row>
      <xdr:rowOff>49629</xdr:rowOff>
    </xdr:from>
    <xdr:to>
      <xdr:col>12</xdr:col>
      <xdr:colOff>376198</xdr:colOff>
      <xdr:row>127</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124</xdr:row>
      <xdr:rowOff>44823</xdr:rowOff>
    </xdr:from>
    <xdr:to>
      <xdr:col>26</xdr:col>
      <xdr:colOff>470646</xdr:colOff>
      <xdr:row>143</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3"/>
  <sheetViews>
    <sheetView showGridLines="0" view="pageBreakPreview" zoomScale="85" zoomScaleNormal="85" zoomScaleSheetLayoutView="85" workbookViewId="0">
      <selection activeCell="P12" sqref="P12"/>
    </sheetView>
  </sheetViews>
  <sheetFormatPr defaultColWidth="10.28515625" defaultRowHeight="18.75"/>
  <cols>
    <col min="1" max="1" width="7" style="197" customWidth="1"/>
    <col min="2" max="3" width="14.85546875" style="191" customWidth="1"/>
    <col min="4" max="4" width="38.7109375" style="192" customWidth="1"/>
    <col min="5" max="10" width="19" style="193" customWidth="1"/>
    <col min="11" max="16384" width="10.28515625" style="194"/>
  </cols>
  <sheetData>
    <row r="1" spans="1:10" ht="33">
      <c r="A1" s="190" t="s">
        <v>141</v>
      </c>
    </row>
    <row r="2" spans="1:10" ht="28.5" customHeight="1">
      <c r="A2" s="198" t="s">
        <v>123</v>
      </c>
    </row>
    <row r="3" spans="1:10" s="191" customFormat="1" ht="31.5" customHeight="1">
      <c r="A3" s="256" t="s">
        <v>113</v>
      </c>
      <c r="B3" s="261" t="s">
        <v>115</v>
      </c>
      <c r="C3" s="262"/>
      <c r="D3" s="263"/>
      <c r="E3" s="259" t="s">
        <v>111</v>
      </c>
      <c r="F3" s="259"/>
      <c r="G3" s="259"/>
      <c r="H3" s="259"/>
      <c r="I3" s="259"/>
      <c r="J3" s="259"/>
    </row>
    <row r="4" spans="1:10" s="191" customFormat="1" ht="15" customHeight="1">
      <c r="A4" s="257"/>
      <c r="B4" s="264"/>
      <c r="C4" s="265"/>
      <c r="D4" s="266"/>
      <c r="E4" s="259"/>
      <c r="F4" s="259"/>
      <c r="G4" s="259"/>
      <c r="H4" s="259"/>
      <c r="I4" s="259"/>
      <c r="J4" s="259"/>
    </row>
    <row r="5" spans="1:10" s="195" customFormat="1" ht="40.5" customHeight="1">
      <c r="A5" s="257"/>
      <c r="B5" s="267"/>
      <c r="C5" s="268"/>
      <c r="D5" s="269"/>
      <c r="E5" s="260" t="s">
        <v>112</v>
      </c>
      <c r="F5" s="260"/>
      <c r="G5" s="260" t="s">
        <v>117</v>
      </c>
      <c r="H5" s="260"/>
      <c r="I5" s="260" t="s">
        <v>118</v>
      </c>
      <c r="J5" s="260"/>
    </row>
    <row r="6" spans="1:10" s="191" customFormat="1" ht="45.75" customHeight="1">
      <c r="A6" s="258"/>
      <c r="B6" s="212" t="s">
        <v>107</v>
      </c>
      <c r="C6" s="212" t="s">
        <v>114</v>
      </c>
      <c r="D6" s="213" t="s">
        <v>116</v>
      </c>
      <c r="E6" s="214" t="s">
        <v>108</v>
      </c>
      <c r="F6" s="215" t="s">
        <v>109</v>
      </c>
      <c r="G6" s="214" t="s">
        <v>108</v>
      </c>
      <c r="H6" s="215" t="s">
        <v>109</v>
      </c>
      <c r="I6" s="214" t="s">
        <v>108</v>
      </c>
      <c r="J6" s="215" t="s">
        <v>109</v>
      </c>
    </row>
    <row r="7" spans="1:10" s="196" customFormat="1" ht="25.5">
      <c r="A7" s="199">
        <v>1</v>
      </c>
      <c r="B7" s="200"/>
      <c r="C7" s="201"/>
      <c r="D7" s="211"/>
      <c r="E7" s="206">
        <f>SUM(F7:F12)</f>
        <v>0</v>
      </c>
      <c r="F7" s="207"/>
      <c r="G7" s="206">
        <f>SUM(H7:H12)</f>
        <v>0</v>
      </c>
      <c r="H7" s="207"/>
      <c r="I7" s="206">
        <f>SUM(J7:J12)</f>
        <v>0</v>
      </c>
      <c r="J7" s="207"/>
    </row>
    <row r="8" spans="1:10" ht="25.5">
      <c r="A8" s="199">
        <v>2</v>
      </c>
      <c r="B8" s="200"/>
      <c r="C8" s="201"/>
      <c r="D8" s="211"/>
      <c r="E8" s="208"/>
      <c r="F8" s="209"/>
      <c r="G8" s="208"/>
      <c r="H8" s="209"/>
      <c r="I8" s="208"/>
      <c r="J8" s="209"/>
    </row>
    <row r="9" spans="1:10" ht="25.5">
      <c r="A9" s="199">
        <v>3</v>
      </c>
      <c r="B9" s="200"/>
      <c r="C9" s="201"/>
      <c r="D9" s="211"/>
      <c r="E9" s="208"/>
      <c r="F9" s="210"/>
      <c r="G9" s="208"/>
      <c r="H9" s="210"/>
      <c r="I9" s="208"/>
      <c r="J9" s="210"/>
    </row>
    <row r="10" spans="1:10" s="196" customFormat="1" ht="25.5">
      <c r="A10" s="199">
        <v>4</v>
      </c>
      <c r="B10" s="200"/>
      <c r="C10" s="201"/>
      <c r="D10" s="211"/>
      <c r="E10" s="208"/>
      <c r="F10" s="207"/>
      <c r="G10" s="208"/>
      <c r="H10" s="207"/>
      <c r="I10" s="208"/>
      <c r="J10" s="207"/>
    </row>
    <row r="11" spans="1:10" ht="25.5">
      <c r="A11" s="199">
        <v>5</v>
      </c>
      <c r="B11" s="200"/>
      <c r="C11" s="201"/>
      <c r="D11" s="211"/>
      <c r="E11" s="208"/>
      <c r="F11" s="209"/>
      <c r="G11" s="208"/>
      <c r="H11" s="209"/>
      <c r="I11" s="208"/>
      <c r="J11" s="209"/>
    </row>
    <row r="12" spans="1:10" ht="25.5">
      <c r="A12" s="199">
        <v>6</v>
      </c>
      <c r="B12" s="200"/>
      <c r="C12" s="201"/>
      <c r="D12" s="211"/>
      <c r="E12" s="208"/>
      <c r="F12" s="210"/>
      <c r="G12" s="208"/>
      <c r="H12" s="210"/>
      <c r="I12" s="208"/>
      <c r="J12" s="210"/>
    </row>
    <row r="13" spans="1:10" ht="37.5" customHeight="1">
      <c r="A13" s="202" t="s">
        <v>110</v>
      </c>
      <c r="B13" s="203"/>
      <c r="C13" s="203"/>
      <c r="D13" s="204"/>
      <c r="E13" s="205"/>
      <c r="F13" s="205"/>
      <c r="G13" s="205"/>
      <c r="H13" s="205"/>
      <c r="I13" s="205"/>
      <c r="J13" s="205"/>
    </row>
    <row r="18" spans="3:3" ht="25.5">
      <c r="C18" s="191" ph="1"/>
    </row>
    <row r="19" spans="3:3" ht="25.5">
      <c r="C19" s="191" ph="1"/>
    </row>
    <row r="20" spans="3:3" ht="25.5">
      <c r="C20" s="191" ph="1"/>
    </row>
    <row r="21" spans="3:3" ht="25.5">
      <c r="C21" s="191" ph="1"/>
    </row>
    <row r="22" spans="3:3" ht="25.5">
      <c r="C22" s="191" ph="1"/>
    </row>
    <row r="23" spans="3:3" ht="25.5">
      <c r="C23" s="191" ph="1"/>
    </row>
    <row r="24" spans="3:3" ht="25.5">
      <c r="C24" s="191" ph="1"/>
    </row>
    <row r="25" spans="3:3" ht="25.5">
      <c r="C25" s="191" ph="1"/>
    </row>
    <row r="26" spans="3:3" ht="25.5">
      <c r="C26" s="191" ph="1"/>
    </row>
    <row r="27" spans="3:3" ht="25.5">
      <c r="C27" s="191" ph="1"/>
    </row>
    <row r="28" spans="3:3" ht="25.5">
      <c r="C28" s="191" ph="1"/>
    </row>
    <row r="29" spans="3:3" ht="25.5">
      <c r="C29" s="191" ph="1"/>
    </row>
    <row r="31" spans="3:3" ht="25.5">
      <c r="C31" s="191" ph="1"/>
    </row>
    <row r="38" spans="3:3" ht="25.5">
      <c r="C38" s="191" ph="1"/>
    </row>
    <row r="39" spans="3:3" ht="25.5">
      <c r="C39" s="191" ph="1"/>
    </row>
    <row r="40" spans="3:3" ht="25.5">
      <c r="C40" s="191" ph="1"/>
    </row>
    <row r="41" spans="3:3" ht="25.5">
      <c r="C41" s="191" ph="1"/>
    </row>
    <row r="42" spans="3:3" ht="25.5">
      <c r="C42" s="191" ph="1"/>
    </row>
    <row r="43" spans="3:3" ht="25.5">
      <c r="C43" s="191" ph="1"/>
    </row>
    <row r="44" spans="3:3" ht="25.5">
      <c r="C44" s="191" ph="1"/>
    </row>
    <row r="45" spans="3:3" ht="25.5">
      <c r="C45" s="191" ph="1"/>
    </row>
    <row r="47" spans="3:3" ht="25.5">
      <c r="C47" s="191" ph="1"/>
    </row>
    <row r="54" spans="3:3" ht="25.5">
      <c r="C54" s="191" ph="1"/>
    </row>
    <row r="55" spans="3:3" ht="25.5">
      <c r="C55" s="191" ph="1"/>
    </row>
    <row r="56" spans="3:3" ht="25.5">
      <c r="C56" s="191" ph="1"/>
    </row>
    <row r="58" spans="3:3" ht="25.5">
      <c r="C58" s="191" ph="1"/>
    </row>
    <row r="65" spans="3:3" ht="25.5">
      <c r="C65" s="191" ph="1"/>
    </row>
    <row r="66" spans="3:3" ht="25.5">
      <c r="C66" s="191" ph="1"/>
    </row>
    <row r="67" spans="3:3" ht="25.5">
      <c r="C67" s="191" ph="1"/>
    </row>
    <row r="68" spans="3:3" ht="25.5">
      <c r="C68" s="191" ph="1"/>
    </row>
    <row r="69" spans="3:3" ht="25.5">
      <c r="C69" s="191" ph="1"/>
    </row>
    <row r="70" spans="3:3" ht="25.5">
      <c r="C70" s="191" ph="1"/>
    </row>
    <row r="71" spans="3:3" ht="25.5">
      <c r="C71" s="191" ph="1"/>
    </row>
    <row r="80" spans="3:3" ht="25.5">
      <c r="C80" s="191" ph="1"/>
    </row>
    <row r="81" spans="3:3" ht="25.5">
      <c r="C81" s="191" ph="1"/>
    </row>
    <row r="82" spans="3:3" ht="25.5">
      <c r="C82" s="191" ph="1"/>
    </row>
    <row r="91" spans="3:3" ht="25.5">
      <c r="C91" s="191" ph="1"/>
    </row>
    <row r="92" spans="3:3" ht="25.5">
      <c r="C92" s="191" ph="1"/>
    </row>
    <row r="93" spans="3:3" ht="25.5">
      <c r="C93" s="191" ph="1"/>
    </row>
    <row r="94" spans="3:3" ht="25.5">
      <c r="C94" s="191" ph="1"/>
    </row>
    <row r="95" spans="3:3" ht="25.5">
      <c r="C95" s="191" ph="1"/>
    </row>
    <row r="96" spans="3:3" ht="25.5">
      <c r="C96" s="191" ph="1"/>
    </row>
    <row r="97" spans="3:3" ht="25.5">
      <c r="C97" s="191" ph="1"/>
    </row>
    <row r="98" spans="3:3" ht="25.5">
      <c r="C98" s="191" ph="1"/>
    </row>
    <row r="99" spans="3:3" ht="25.5">
      <c r="C99" s="191" ph="1"/>
    </row>
    <row r="100" spans="3:3" ht="25.5">
      <c r="C100" s="191" ph="1"/>
    </row>
    <row r="101" spans="3:3" ht="25.5">
      <c r="C101" s="191" ph="1"/>
    </row>
    <row r="102" spans="3:3" ht="25.5">
      <c r="C102" s="191" ph="1"/>
    </row>
    <row r="103" spans="3:3" ht="25.5">
      <c r="C103" s="191" ph="1"/>
    </row>
    <row r="104" spans="3:3" ht="25.5">
      <c r="C104" s="191" ph="1"/>
    </row>
    <row r="105" spans="3:3" ht="25.5">
      <c r="C105" s="191" ph="1"/>
    </row>
    <row r="106" spans="3:3" ht="25.5">
      <c r="C106" s="191" ph="1"/>
    </row>
    <row r="107" spans="3:3" ht="25.5">
      <c r="C107" s="191" ph="1"/>
    </row>
    <row r="108" spans="3:3" ht="25.5">
      <c r="C108" s="191" ph="1"/>
    </row>
    <row r="109" spans="3:3" ht="25.5">
      <c r="C109" s="191" ph="1"/>
    </row>
    <row r="110" spans="3:3" ht="25.5">
      <c r="C110" s="191" ph="1"/>
    </row>
    <row r="111" spans="3:3" ht="25.5">
      <c r="C111" s="191" ph="1"/>
    </row>
    <row r="112" spans="3:3" ht="25.5">
      <c r="C112" s="191" ph="1"/>
    </row>
    <row r="113" spans="3:3" ht="25.5">
      <c r="C113" s="191" ph="1"/>
    </row>
    <row r="114" spans="3:3" ht="25.5">
      <c r="C114" s="191" ph="1"/>
    </row>
    <row r="115" spans="3:3" ht="25.5">
      <c r="C115" s="191" ph="1"/>
    </row>
    <row r="116" spans="3:3" ht="25.5">
      <c r="C116" s="191" ph="1"/>
    </row>
    <row r="117" spans="3:3" ht="25.5">
      <c r="C117" s="191" ph="1"/>
    </row>
    <row r="126" spans="3:3" ht="25.5">
      <c r="C126" s="191" ph="1"/>
    </row>
    <row r="127" spans="3:3" ht="25.5">
      <c r="C127" s="191" ph="1"/>
    </row>
    <row r="128" spans="3:3" ht="25.5">
      <c r="C128" s="191" ph="1"/>
    </row>
    <row r="129" spans="3:3" ht="25.5">
      <c r="C129" s="191" ph="1"/>
    </row>
    <row r="130" spans="3:3" ht="25.5">
      <c r="C130" s="191" ph="1"/>
    </row>
    <row r="131" spans="3:3" ht="25.5">
      <c r="C131" s="191" ph="1"/>
    </row>
    <row r="132" spans="3:3" ht="25.5">
      <c r="C132" s="191" ph="1"/>
    </row>
    <row r="133" spans="3:3" ht="25.5">
      <c r="C133" s="191" ph="1"/>
    </row>
    <row r="146" spans="3:3" ht="25.5">
      <c r="C146" s="191" ph="1"/>
    </row>
    <row r="152" spans="3:3" ht="25.5">
      <c r="C152" s="191" ph="1"/>
    </row>
    <row r="153" spans="3:3" ht="25.5">
      <c r="C153" s="191" ph="1"/>
    </row>
    <row r="154" spans="3:3" ht="25.5">
      <c r="C154" s="191" ph="1"/>
    </row>
    <row r="155" spans="3:3" ht="25.5">
      <c r="C155" s="191" ph="1"/>
    </row>
    <row r="156" spans="3:3" ht="25.5">
      <c r="C156" s="191" ph="1"/>
    </row>
    <row r="157" spans="3:3" ht="25.5">
      <c r="C157" s="191" ph="1"/>
    </row>
    <row r="158" spans="3:3" ht="25.5">
      <c r="C158" s="191" ph="1"/>
    </row>
    <row r="159" spans="3:3" ht="25.5">
      <c r="C159" s="191" ph="1"/>
    </row>
    <row r="160" spans="3:3" ht="25.5">
      <c r="C160" s="191" ph="1"/>
    </row>
    <row r="161" spans="3:3" ht="25.5">
      <c r="C161" s="191" ph="1"/>
    </row>
    <row r="162" spans="3:3" ht="25.5">
      <c r="C162" s="191" ph="1"/>
    </row>
    <row r="163" spans="3:3" ht="25.5">
      <c r="C163" s="191" ph="1"/>
    </row>
    <row r="164" spans="3:3" ht="25.5">
      <c r="C164" s="191" ph="1"/>
    </row>
    <row r="165" spans="3:3" ht="25.5">
      <c r="C165" s="191" ph="1"/>
    </row>
    <row r="166" spans="3:3" ht="25.5">
      <c r="C166" s="191" ph="1"/>
    </row>
    <row r="170" spans="3:3" ht="25.5">
      <c r="C170" s="191" ph="1"/>
    </row>
    <row r="171" spans="3:3" ht="25.5">
      <c r="C171" s="191" ph="1"/>
    </row>
    <row r="172" spans="3:3" ht="25.5">
      <c r="C172" s="191" ph="1"/>
    </row>
    <row r="173" spans="3:3" ht="25.5">
      <c r="C173" s="191" ph="1"/>
    </row>
    <row r="174" spans="3:3" ht="25.5">
      <c r="C174" s="191" ph="1"/>
    </row>
    <row r="175" spans="3:3" ht="25.5">
      <c r="C175" s="191" ph="1"/>
    </row>
    <row r="176" spans="3:3" ht="25.5">
      <c r="C176" s="191" ph="1"/>
    </row>
    <row r="177" spans="3:3" ht="25.5">
      <c r="C177" s="191" ph="1"/>
    </row>
    <row r="178" spans="3:3" ht="25.5">
      <c r="C178" s="191" ph="1"/>
    </row>
    <row r="179" spans="3:3" ht="25.5">
      <c r="C179" s="191" ph="1"/>
    </row>
    <row r="180" spans="3:3" ht="25.5">
      <c r="C180" s="191" ph="1"/>
    </row>
    <row r="181" spans="3:3" ht="25.5">
      <c r="C181" s="191" ph="1"/>
    </row>
    <row r="182" spans="3:3" ht="25.5">
      <c r="C182" s="191" ph="1"/>
    </row>
    <row r="183" spans="3:3" ht="25.5">
      <c r="C183" s="191" ph="1"/>
    </row>
    <row r="184" spans="3:3" ht="25.5">
      <c r="C184" s="191" ph="1"/>
    </row>
    <row r="185" spans="3:3" ht="25.5">
      <c r="C185" s="191" ph="1"/>
    </row>
    <row r="186" spans="3:3" ht="25.5">
      <c r="C186" s="191" ph="1"/>
    </row>
    <row r="191" spans="3:3" ht="25.5">
      <c r="C191" s="191" ph="1"/>
    </row>
    <row r="192" spans="3:3" ht="25.5">
      <c r="C192" s="191" ph="1"/>
    </row>
    <row r="193" spans="3:3" ht="25.5">
      <c r="C193" s="191" ph="1"/>
    </row>
    <row r="194" spans="3:3" ht="25.5">
      <c r="C194" s="191" ph="1"/>
    </row>
    <row r="195" spans="3:3" ht="25.5">
      <c r="C195" s="191" ph="1"/>
    </row>
    <row r="196" spans="3:3" ht="25.5">
      <c r="C196" s="191" ph="1"/>
    </row>
    <row r="197" spans="3:3" ht="25.5">
      <c r="C197" s="191" ph="1"/>
    </row>
    <row r="198" spans="3:3" ht="25.5">
      <c r="C198" s="191" ph="1"/>
    </row>
    <row r="199" spans="3:3" ht="25.5">
      <c r="C199" s="191" ph="1"/>
    </row>
    <row r="200" spans="3:3" ht="25.5">
      <c r="C200" s="191" ph="1"/>
    </row>
    <row r="201" spans="3:3" ht="25.5">
      <c r="C201" s="191" ph="1"/>
    </row>
    <row r="202" spans="3:3" ht="25.5">
      <c r="C202" s="191" ph="1"/>
    </row>
    <row r="203" spans="3:3" ht="25.5">
      <c r="C203" s="191" ph="1"/>
    </row>
    <row r="204" spans="3:3" ht="25.5">
      <c r="C204" s="191" ph="1"/>
    </row>
    <row r="205" spans="3:3" ht="25.5">
      <c r="C205" s="191" ph="1"/>
    </row>
    <row r="206" spans="3:3" ht="25.5">
      <c r="C206" s="191" ph="1"/>
    </row>
    <row r="207" spans="3:3" ht="25.5">
      <c r="C207" s="191" ph="1"/>
    </row>
    <row r="208" spans="3:3" ht="25.5">
      <c r="C208" s="191" ph="1"/>
    </row>
    <row r="209" spans="3:3" ht="25.5">
      <c r="C209" s="191" ph="1"/>
    </row>
    <row r="210" spans="3:3" ht="25.5">
      <c r="C210" s="191" ph="1"/>
    </row>
    <row r="215" spans="3:3" ht="25.5">
      <c r="C215" s="191" ph="1"/>
    </row>
    <row r="216" spans="3:3" ht="25.5">
      <c r="C216" s="191" ph="1"/>
    </row>
    <row r="217" spans="3:3" ht="25.5">
      <c r="C217" s="191" ph="1"/>
    </row>
    <row r="218" spans="3:3" ht="25.5">
      <c r="C218" s="191" ph="1"/>
    </row>
    <row r="219" spans="3:3" ht="25.5">
      <c r="C219" s="191" ph="1"/>
    </row>
    <row r="220" spans="3:3" ht="25.5">
      <c r="C220" s="191" ph="1"/>
    </row>
    <row r="221" spans="3:3" ht="25.5">
      <c r="C221" s="191" ph="1"/>
    </row>
    <row r="222" spans="3:3" ht="25.5">
      <c r="C222" s="191" ph="1"/>
    </row>
    <row r="223" spans="3:3" ht="25.5">
      <c r="C223" s="191" ph="1"/>
    </row>
    <row r="224" spans="3:3" ht="25.5">
      <c r="C224" s="191" ph="1"/>
    </row>
    <row r="225" spans="3:3" ht="25.5">
      <c r="C225" s="191" ph="1"/>
    </row>
    <row r="226" spans="3:3" ht="25.5">
      <c r="C226" s="191" ph="1"/>
    </row>
    <row r="227" spans="3:3" ht="25.5">
      <c r="C227" s="191" ph="1"/>
    </row>
    <row r="228" spans="3:3" ht="25.5">
      <c r="C228" s="191" ph="1"/>
    </row>
    <row r="229" spans="3:3" ht="25.5">
      <c r="C229" s="191" ph="1"/>
    </row>
    <row r="230" spans="3:3" ht="25.5">
      <c r="C230" s="191" ph="1"/>
    </row>
    <row r="231" spans="3:3" ht="25.5">
      <c r="C231" s="191" ph="1"/>
    </row>
    <row r="232" spans="3:3" ht="25.5">
      <c r="C232" s="191" ph="1"/>
    </row>
    <row r="233" spans="3:3" ht="25.5">
      <c r="C233" s="191" ph="1"/>
    </row>
    <row r="234" spans="3:3" ht="25.5">
      <c r="C234" s="191" ph="1"/>
    </row>
    <row r="235" spans="3:3" ht="25.5">
      <c r="C235" s="191" ph="1"/>
    </row>
    <row r="236" spans="3:3" ht="25.5">
      <c r="C236" s="191" ph="1"/>
    </row>
    <row r="237" spans="3:3" ht="25.5">
      <c r="C237" s="191" ph="1"/>
    </row>
    <row r="238" spans="3:3" ht="25.5">
      <c r="C238" s="191" ph="1"/>
    </row>
    <row r="239" spans="3:3" ht="25.5">
      <c r="C239" s="191" ph="1"/>
    </row>
    <row r="240" spans="3:3" ht="25.5">
      <c r="C240" s="191" ph="1"/>
    </row>
    <row r="241" spans="3:3" ht="25.5">
      <c r="C241" s="191" ph="1"/>
    </row>
    <row r="242" spans="3:3" ht="25.5">
      <c r="C242" s="191" ph="1"/>
    </row>
    <row r="243" spans="3:3" ht="25.5">
      <c r="C243" s="191" ph="1"/>
    </row>
    <row r="244" spans="3:3" ht="25.5">
      <c r="C244" s="191" ph="1"/>
    </row>
    <row r="245" spans="3:3" ht="25.5">
      <c r="C245" s="191" ph="1"/>
    </row>
    <row r="246" spans="3:3" ht="25.5">
      <c r="C246" s="191" ph="1"/>
    </row>
    <row r="247" spans="3:3" ht="25.5">
      <c r="C247" s="191" ph="1"/>
    </row>
    <row r="248" spans="3:3" ht="25.5">
      <c r="C248" s="191" ph="1"/>
    </row>
    <row r="249" spans="3:3" ht="25.5">
      <c r="C249" s="191" ph="1"/>
    </row>
    <row r="250" spans="3:3" ht="25.5">
      <c r="C250" s="191" ph="1"/>
    </row>
    <row r="251" spans="3:3" ht="25.5">
      <c r="C251" s="191" ph="1"/>
    </row>
    <row r="252" spans="3:3" ht="25.5">
      <c r="C252" s="191" ph="1"/>
    </row>
    <row r="253" spans="3:3" ht="25.5">
      <c r="C253" s="191" ph="1"/>
    </row>
    <row r="254" spans="3:3" ht="25.5">
      <c r="C254" s="191" ph="1"/>
    </row>
    <row r="255" spans="3:3" ht="25.5">
      <c r="C255" s="191" ph="1"/>
    </row>
    <row r="256" spans="3:3" ht="25.5">
      <c r="C256" s="191" ph="1"/>
    </row>
    <row r="257" spans="3:3" ht="25.5">
      <c r="C257" s="191" ph="1"/>
    </row>
    <row r="258" spans="3:3" ht="25.5">
      <c r="C258" s="191" ph="1"/>
    </row>
    <row r="259" spans="3:3" ht="25.5">
      <c r="C259" s="191" ph="1"/>
    </row>
    <row r="260" spans="3:3" ht="25.5">
      <c r="C260" s="191" ph="1"/>
    </row>
    <row r="261" spans="3:3" ht="25.5">
      <c r="C261" s="191" ph="1"/>
    </row>
    <row r="262" spans="3:3" ht="25.5">
      <c r="C262" s="191" ph="1"/>
    </row>
    <row r="263" spans="3:3" ht="25.5">
      <c r="C263" s="191" ph="1"/>
    </row>
    <row r="264" spans="3:3" ht="25.5">
      <c r="C264" s="191" ph="1"/>
    </row>
    <row r="265" spans="3:3" ht="25.5">
      <c r="C265" s="191" ph="1"/>
    </row>
    <row r="266" spans="3:3" ht="25.5">
      <c r="C266" s="191" ph="1"/>
    </row>
    <row r="267" spans="3:3" ht="25.5">
      <c r="C267" s="191" ph="1"/>
    </row>
    <row r="268" spans="3:3" ht="25.5">
      <c r="C268" s="191" ph="1"/>
    </row>
    <row r="269" spans="3:3" ht="25.5">
      <c r="C269" s="191" ph="1"/>
    </row>
    <row r="270" spans="3:3" ht="25.5">
      <c r="C270" s="191" ph="1"/>
    </row>
    <row r="271" spans="3:3" ht="25.5">
      <c r="C271" s="191" ph="1"/>
    </row>
    <row r="272" spans="3:3" ht="25.5">
      <c r="C272" s="191" ph="1"/>
    </row>
    <row r="273" spans="3:3" ht="25.5">
      <c r="C273" s="191" ph="1"/>
    </row>
    <row r="274" spans="3:3" ht="25.5">
      <c r="C274" s="191" ph="1"/>
    </row>
    <row r="279" spans="3:3" ht="25.5">
      <c r="C279" s="191" ph="1"/>
    </row>
    <row r="280" spans="3:3" ht="25.5">
      <c r="C280" s="191" ph="1"/>
    </row>
    <row r="281" spans="3:3" ht="25.5">
      <c r="C281" s="191" ph="1"/>
    </row>
    <row r="282" spans="3:3" ht="25.5">
      <c r="C282" s="191" ph="1"/>
    </row>
    <row r="283" spans="3:3" ht="25.5">
      <c r="C283" s="191" ph="1"/>
    </row>
    <row r="284" spans="3:3" ht="25.5">
      <c r="C284" s="191" ph="1"/>
    </row>
    <row r="285" spans="3:3" ht="25.5">
      <c r="C285" s="191" ph="1"/>
    </row>
    <row r="286" spans="3:3" ht="25.5">
      <c r="C286" s="191" ph="1"/>
    </row>
    <row r="287" spans="3:3" ht="25.5">
      <c r="C287" s="191" ph="1"/>
    </row>
    <row r="288" spans="3:3" ht="25.5">
      <c r="C288" s="191" ph="1"/>
    </row>
    <row r="289" spans="3:3" ht="25.5">
      <c r="C289" s="191" ph="1"/>
    </row>
    <row r="290" spans="3:3" ht="25.5">
      <c r="C290" s="191" ph="1"/>
    </row>
    <row r="291" spans="3:3" ht="25.5">
      <c r="C291" s="191" ph="1"/>
    </row>
    <row r="292" spans="3:3" ht="25.5">
      <c r="C292" s="191" ph="1"/>
    </row>
    <row r="293" spans="3:3" ht="25.5">
      <c r="C293" s="191" ph="1"/>
    </row>
    <row r="294" spans="3:3" ht="25.5">
      <c r="C294" s="191" ph="1"/>
    </row>
    <row r="295" spans="3:3" ht="25.5">
      <c r="C295" s="191" ph="1"/>
    </row>
    <row r="296" spans="3:3" ht="25.5">
      <c r="C296" s="191" ph="1"/>
    </row>
    <row r="297" spans="3:3" ht="25.5">
      <c r="C297" s="191" ph="1"/>
    </row>
    <row r="298" spans="3:3" ht="25.5">
      <c r="C298" s="191" ph="1"/>
    </row>
    <row r="299" spans="3:3" ht="25.5">
      <c r="C299" s="191" ph="1"/>
    </row>
    <row r="300" spans="3:3" ht="25.5">
      <c r="C300" s="191" ph="1"/>
    </row>
    <row r="301" spans="3:3" ht="25.5">
      <c r="C301" s="191" ph="1"/>
    </row>
    <row r="302" spans="3:3" ht="25.5">
      <c r="C302" s="191" ph="1"/>
    </row>
    <row r="303" spans="3:3" ht="25.5">
      <c r="C303" s="191" ph="1"/>
    </row>
    <row r="304" spans="3:3" ht="25.5">
      <c r="C304" s="191" ph="1"/>
    </row>
    <row r="305" spans="3:3" ht="25.5">
      <c r="C305" s="191" ph="1"/>
    </row>
    <row r="306" spans="3:3" ht="25.5">
      <c r="C306" s="191" ph="1"/>
    </row>
    <row r="307" spans="3:3" ht="25.5">
      <c r="C307" s="191" ph="1"/>
    </row>
    <row r="308" spans="3:3" ht="25.5">
      <c r="C308" s="191" ph="1"/>
    </row>
    <row r="309" spans="3:3" ht="25.5">
      <c r="C309" s="191" ph="1"/>
    </row>
    <row r="310" spans="3:3" ht="25.5">
      <c r="C310" s="191" ph="1"/>
    </row>
    <row r="311" spans="3:3" ht="25.5">
      <c r="C311" s="191" ph="1"/>
    </row>
    <row r="312" spans="3:3" ht="25.5">
      <c r="C312" s="191" ph="1"/>
    </row>
    <row r="313" spans="3:3" ht="25.5">
      <c r="C313" s="191" ph="1"/>
    </row>
    <row r="314" spans="3:3" ht="25.5">
      <c r="C314" s="191" ph="1"/>
    </row>
    <row r="315" spans="3:3" ht="25.5">
      <c r="C315" s="191" ph="1"/>
    </row>
    <row r="316" spans="3:3" ht="25.5">
      <c r="C316" s="191" ph="1"/>
    </row>
    <row r="317" spans="3:3" ht="25.5">
      <c r="C317" s="191" ph="1"/>
    </row>
    <row r="318" spans="3:3" ht="25.5">
      <c r="C318" s="191" ph="1"/>
    </row>
    <row r="319" spans="3:3" ht="25.5">
      <c r="C319" s="191" ph="1"/>
    </row>
    <row r="320" spans="3:3" ht="25.5">
      <c r="C320" s="191" ph="1"/>
    </row>
    <row r="321" spans="3:3" ht="25.5">
      <c r="C321" s="191" ph="1"/>
    </row>
    <row r="322" spans="3:3" ht="25.5">
      <c r="C322" s="191" ph="1"/>
    </row>
    <row r="323" spans="3:3" ht="25.5">
      <c r="C323" s="191" ph="1"/>
    </row>
    <row r="324" spans="3:3" ht="25.5">
      <c r="C324" s="191" ph="1"/>
    </row>
    <row r="325" spans="3:3" ht="25.5">
      <c r="C325" s="191" ph="1"/>
    </row>
    <row r="326" spans="3:3" ht="25.5">
      <c r="C326" s="191" ph="1"/>
    </row>
    <row r="327" spans="3:3" ht="25.5">
      <c r="C327" s="191" ph="1"/>
    </row>
    <row r="328" spans="3:3" ht="25.5">
      <c r="C328" s="191" ph="1"/>
    </row>
    <row r="329" spans="3:3" ht="25.5">
      <c r="C329" s="191" ph="1"/>
    </row>
    <row r="330" spans="3:3" ht="25.5">
      <c r="C330" s="191" ph="1"/>
    </row>
    <row r="331" spans="3:3" ht="25.5">
      <c r="C331" s="191" ph="1"/>
    </row>
    <row r="332" spans="3:3" ht="25.5">
      <c r="C332" s="191" ph="1"/>
    </row>
    <row r="333" spans="3:3" ht="25.5">
      <c r="C333" s="191" ph="1"/>
    </row>
    <row r="334" spans="3:3" ht="25.5">
      <c r="C334" s="191" ph="1"/>
    </row>
    <row r="335" spans="3:3" ht="25.5">
      <c r="C335" s="191" ph="1"/>
    </row>
    <row r="336" spans="3:3" ht="25.5">
      <c r="C336" s="191" ph="1"/>
    </row>
    <row r="337" spans="3:3" ht="25.5">
      <c r="C337" s="191" ph="1"/>
    </row>
    <row r="338" spans="3:3" ht="25.5">
      <c r="C338" s="191" ph="1"/>
    </row>
    <row r="339" spans="3:3" ht="25.5">
      <c r="C339" s="191" ph="1"/>
    </row>
    <row r="340" spans="3:3" ht="25.5">
      <c r="C340" s="191" ph="1"/>
    </row>
    <row r="341" spans="3:3" ht="25.5">
      <c r="C341" s="191" ph="1"/>
    </row>
    <row r="342" spans="3:3" ht="25.5">
      <c r="C342" s="191" ph="1"/>
    </row>
    <row r="343" spans="3:3" ht="25.5">
      <c r="C343" s="191" ph="1"/>
    </row>
  </sheetData>
  <dataConsolidate link="1"/>
  <mergeCells count="6">
    <mergeCell ref="A3:A6"/>
    <mergeCell ref="E3:J4"/>
    <mergeCell ref="E5:F5"/>
    <mergeCell ref="G5:H5"/>
    <mergeCell ref="I5:J5"/>
    <mergeCell ref="B3:D5"/>
  </mergeCells>
  <phoneticPr fontId="13"/>
  <conditionalFormatting sqref="A7:A12">
    <cfRule type="containsText" dxfId="18" priority="1" operator="containsText" text="k">
      <formula>NOT(ISERROR(SEARCH("k",A7)))</formula>
    </cfRule>
    <cfRule type="containsText" dxfId="17" priority="2" operator="containsText" text="c">
      <formula>NOT(ISERROR(SEARCH("c",A7)))</formula>
    </cfRule>
    <cfRule type="containsText" dxfId="16" priority="3" operator="containsText" text="b">
      <formula>NOT(ISERROR(SEARCH("b",A7)))</formula>
    </cfRule>
    <cfRule type="containsText" dxfId="15" priority="4" operator="containsText" text="a">
      <formula>NOT(ISERROR(SEARCH("a",A7)))</formula>
    </cfRule>
  </conditionalFormatting>
  <printOptions horizontalCentered="1"/>
  <pageMargins left="0.47244094488188981" right="0.19685039370078741" top="0.19685039370078741" bottom="0.19685039370078741" header="0" footer="0"/>
  <pageSetup paperSize="9" scale="7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W42"/>
  <sheetViews>
    <sheetView showGridLines="0" tabSelected="1" view="pageBreakPreview" zoomScale="70" zoomScaleNormal="70" zoomScaleSheetLayoutView="70" workbookViewId="0">
      <selection activeCell="X15" sqref="X15"/>
    </sheetView>
  </sheetViews>
  <sheetFormatPr defaultColWidth="12.42578125" defaultRowHeight="13.5"/>
  <cols>
    <col min="1" max="1" width="6.42578125" style="1" customWidth="1"/>
    <col min="2" max="2" width="19.7109375" style="1" customWidth="1"/>
    <col min="3" max="3" width="26.28515625" style="1" customWidth="1"/>
    <col min="4" max="4" width="3.85546875" style="1" customWidth="1"/>
    <col min="5" max="5" width="26.28515625" style="1" customWidth="1"/>
    <col min="6" max="6" width="3.42578125" style="1" customWidth="1"/>
    <col min="7" max="7" width="6.7109375" style="1" customWidth="1"/>
    <col min="8" max="8" width="8.7109375" style="1" customWidth="1"/>
    <col min="9" max="9" width="12.28515625" style="1" customWidth="1"/>
    <col min="10" max="10" width="4.5703125" style="1" customWidth="1"/>
    <col min="11" max="11" width="26.28515625" style="1" customWidth="1"/>
    <col min="12" max="12" width="4.42578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3" ht="23.25" customHeight="1">
      <c r="B1" s="167" t="s">
        <v>8</v>
      </c>
      <c r="C1" s="4"/>
      <c r="D1" s="4"/>
      <c r="E1" s="4"/>
      <c r="F1" s="4"/>
      <c r="G1" s="4"/>
      <c r="H1" s="4"/>
      <c r="I1" s="4"/>
      <c r="J1" s="4"/>
      <c r="K1" s="4"/>
      <c r="L1" s="4"/>
    </row>
    <row r="2" spans="2:23" ht="57.75" customHeight="1">
      <c r="B2" s="314" t="s">
        <v>142</v>
      </c>
      <c r="C2" s="315"/>
      <c r="D2" s="315"/>
      <c r="E2" s="315"/>
      <c r="F2" s="315"/>
      <c r="G2" s="315"/>
      <c r="H2" s="315"/>
      <c r="I2" s="315"/>
      <c r="J2" s="315"/>
      <c r="K2" s="315"/>
      <c r="L2" s="315"/>
    </row>
    <row r="3" spans="2:23" ht="30" customHeight="1" thickBot="1">
      <c r="B3" s="220" t="s">
        <v>67</v>
      </c>
      <c r="C3" s="320"/>
      <c r="D3" s="320"/>
      <c r="E3" s="320"/>
      <c r="F3" s="320"/>
      <c r="G3" s="320"/>
      <c r="H3" s="221"/>
      <c r="I3" s="319" t="s">
        <v>71</v>
      </c>
      <c r="J3" s="319"/>
      <c r="K3" s="222"/>
      <c r="L3" s="221"/>
      <c r="T3" s="53">
        <f>2/3</f>
        <v>0.66666666666666663</v>
      </c>
      <c r="U3" s="53">
        <f>1/2</f>
        <v>0.5</v>
      </c>
      <c r="V3" s="53">
        <f>1/3</f>
        <v>0.33333333333333331</v>
      </c>
    </row>
    <row r="4" spans="2:23" ht="30" customHeight="1">
      <c r="B4" s="230"/>
      <c r="C4" s="231"/>
      <c r="D4" s="223"/>
      <c r="E4" s="223"/>
      <c r="F4" s="223"/>
      <c r="G4" s="223"/>
      <c r="H4" s="223"/>
      <c r="I4" s="224"/>
      <c r="J4" s="224"/>
      <c r="K4" s="225"/>
      <c r="L4" s="221"/>
      <c r="T4" s="53"/>
      <c r="U4" s="53"/>
      <c r="V4" s="53"/>
    </row>
    <row r="5" spans="2:23" ht="38.25" customHeight="1" thickBot="1">
      <c r="B5" s="220" t="s">
        <v>96</v>
      </c>
      <c r="C5" s="229"/>
      <c r="D5" s="223"/>
      <c r="E5" s="223"/>
      <c r="F5" s="320" t="s">
        <v>99</v>
      </c>
      <c r="G5" s="320"/>
      <c r="H5" s="320"/>
      <c r="I5" s="322"/>
      <c r="J5" s="322"/>
      <c r="K5" s="321" t="s">
        <v>120</v>
      </c>
      <c r="L5" s="221"/>
      <c r="T5" s="53" t="s">
        <v>97</v>
      </c>
      <c r="U5" s="53" t="s">
        <v>98</v>
      </c>
      <c r="V5" s="53"/>
    </row>
    <row r="6" spans="2:23" ht="23.25" customHeight="1">
      <c r="B6" s="223"/>
      <c r="C6" s="223"/>
      <c r="D6" s="223"/>
      <c r="E6" s="223"/>
      <c r="F6" s="223"/>
      <c r="G6" s="223"/>
      <c r="H6" s="223"/>
      <c r="I6" s="224"/>
      <c r="J6" s="224"/>
      <c r="K6" s="321"/>
      <c r="L6" s="221"/>
      <c r="T6" s="53" t="s">
        <v>101</v>
      </c>
      <c r="U6" s="53" t="s">
        <v>100</v>
      </c>
      <c r="V6" s="53" t="s">
        <v>102</v>
      </c>
      <c r="W6" s="1" t="s">
        <v>119</v>
      </c>
    </row>
    <row r="7" spans="2:23" ht="18" customHeight="1">
      <c r="B7" s="223"/>
      <c r="C7" s="223"/>
      <c r="D7" s="223"/>
      <c r="E7" s="223"/>
      <c r="F7" s="223"/>
      <c r="G7" s="223"/>
      <c r="H7" s="223"/>
      <c r="I7" s="224"/>
      <c r="J7" s="224"/>
      <c r="K7" s="226"/>
      <c r="L7" s="221"/>
      <c r="N7" s="336" t="str">
        <f>IF(K8="","",IF(INT(K8*100)&lt;&gt;K8*100,"小数点３位以下を記入しています。",""))</f>
        <v/>
      </c>
      <c r="O7" s="336"/>
      <c r="P7" s="336"/>
      <c r="Q7" s="336"/>
      <c r="T7" s="53" t="s">
        <v>103</v>
      </c>
      <c r="U7" s="53" t="s">
        <v>104</v>
      </c>
      <c r="V7" s="53"/>
    </row>
    <row r="8" spans="2:23" ht="31.5" customHeight="1" thickBot="1">
      <c r="B8" s="337" t="s">
        <v>105</v>
      </c>
      <c r="C8" s="337"/>
      <c r="D8" s="337"/>
      <c r="E8" s="220"/>
      <c r="F8" s="223"/>
      <c r="G8" s="345" t="s">
        <v>122</v>
      </c>
      <c r="H8" s="345"/>
      <c r="I8" s="345"/>
      <c r="J8" s="345"/>
      <c r="K8" s="227"/>
      <c r="L8" s="221"/>
      <c r="T8" s="53"/>
      <c r="U8" s="53"/>
      <c r="V8" s="53"/>
    </row>
    <row r="9" spans="2:23" ht="37.5" customHeight="1">
      <c r="B9" s="223"/>
      <c r="C9" s="223"/>
      <c r="D9" s="223"/>
      <c r="E9" s="223"/>
      <c r="F9" s="223"/>
      <c r="G9" s="228"/>
      <c r="H9" s="313" t="s">
        <v>139</v>
      </c>
      <c r="I9" s="313"/>
      <c r="J9" s="313"/>
      <c r="K9" s="313"/>
      <c r="L9" s="228"/>
      <c r="M9" s="219"/>
      <c r="T9" s="52"/>
      <c r="U9" s="52"/>
      <c r="V9" s="52"/>
    </row>
    <row r="10" spans="2:23" ht="25.5" customHeight="1" thickBot="1">
      <c r="B10" s="323" t="s">
        <v>126</v>
      </c>
      <c r="C10" s="323"/>
      <c r="D10" s="188"/>
      <c r="E10" s="188"/>
      <c r="F10" s="188"/>
      <c r="G10" s="188"/>
      <c r="H10" s="218"/>
      <c r="I10" s="218"/>
      <c r="J10" s="218"/>
      <c r="K10" s="218"/>
      <c r="L10" s="218"/>
      <c r="T10" s="52"/>
      <c r="U10" s="52"/>
      <c r="V10" s="52"/>
    </row>
    <row r="11" spans="2:23" ht="50.1" customHeight="1">
      <c r="B11" s="340" t="s">
        <v>7</v>
      </c>
      <c r="C11" s="305" t="s">
        <v>88</v>
      </c>
      <c r="D11" s="316"/>
      <c r="E11" s="305" t="s">
        <v>6</v>
      </c>
      <c r="F11" s="317"/>
      <c r="G11" s="305" t="s">
        <v>89</v>
      </c>
      <c r="H11" s="318"/>
      <c r="I11" s="318"/>
      <c r="J11" s="316"/>
      <c r="K11" s="305" t="s">
        <v>95</v>
      </c>
      <c r="L11" s="304"/>
    </row>
    <row r="12" spans="2:23" ht="50.1" customHeight="1" thickBot="1">
      <c r="B12" s="341"/>
      <c r="C12" s="174">
        <f>経費内訳表!W120</f>
        <v>0</v>
      </c>
      <c r="D12" s="175" t="s">
        <v>65</v>
      </c>
      <c r="E12" s="254"/>
      <c r="F12" s="175" t="s">
        <v>65</v>
      </c>
      <c r="G12" s="306">
        <f>C12-E12</f>
        <v>0</v>
      </c>
      <c r="H12" s="307"/>
      <c r="I12" s="308"/>
      <c r="J12" s="175" t="s">
        <v>65</v>
      </c>
      <c r="K12" s="238">
        <f>E33</f>
        <v>0</v>
      </c>
      <c r="L12" s="239" t="s">
        <v>65</v>
      </c>
    </row>
    <row r="13" spans="2:23" ht="50.1" customHeight="1">
      <c r="B13" s="341"/>
      <c r="C13" s="309" t="s">
        <v>92</v>
      </c>
      <c r="D13" s="310"/>
      <c r="E13" s="309" t="s">
        <v>85</v>
      </c>
      <c r="F13" s="311"/>
      <c r="G13" s="309" t="s">
        <v>86</v>
      </c>
      <c r="H13" s="312"/>
      <c r="I13" s="312"/>
      <c r="J13" s="311"/>
      <c r="K13" s="303" t="s">
        <v>87</v>
      </c>
      <c r="L13" s="304"/>
    </row>
    <row r="14" spans="2:23" ht="50.1" customHeight="1" thickBot="1">
      <c r="B14" s="341"/>
      <c r="C14" s="217">
        <f>ROUNDDOWN(K8,2)*250000</f>
        <v>0</v>
      </c>
      <c r="D14" s="49" t="s">
        <v>65</v>
      </c>
      <c r="E14" s="176">
        <f>MIN(K12,C14)</f>
        <v>0</v>
      </c>
      <c r="F14" s="51" t="s">
        <v>65</v>
      </c>
      <c r="G14" s="342">
        <f>MIN(G12,E14)</f>
        <v>0</v>
      </c>
      <c r="H14" s="343"/>
      <c r="I14" s="344"/>
      <c r="J14" s="51" t="s">
        <v>65</v>
      </c>
      <c r="K14" s="240">
        <f>ROUNDDOWN(G14*K3,-3)</f>
        <v>0</v>
      </c>
      <c r="L14" s="50" t="s">
        <v>65</v>
      </c>
    </row>
    <row r="15" spans="2:23" ht="50.1" customHeight="1" thickBot="1">
      <c r="B15" s="324" t="s">
        <v>121</v>
      </c>
      <c r="C15" s="325"/>
      <c r="D15" s="325"/>
      <c r="E15" s="325"/>
      <c r="F15" s="325"/>
      <c r="G15" s="325"/>
      <c r="H15" s="325"/>
      <c r="I15" s="325"/>
      <c r="J15" s="326"/>
      <c r="K15" s="173" t="str">
        <f>IF(C5="地方公共団体",K12-K14,"")</f>
        <v/>
      </c>
      <c r="L15" s="7" t="s">
        <v>9</v>
      </c>
    </row>
    <row r="16" spans="2:23" ht="21.75" customHeight="1" thickBot="1">
      <c r="B16" s="6"/>
      <c r="C16" s="2"/>
      <c r="D16" s="2"/>
      <c r="E16" s="2"/>
      <c r="F16" s="2"/>
      <c r="G16" s="3"/>
      <c r="H16" s="2"/>
      <c r="I16" s="2"/>
      <c r="J16" s="2"/>
      <c r="K16" s="3"/>
      <c r="L16" s="2"/>
    </row>
    <row r="17" spans="2:12" ht="27" customHeight="1" thickBot="1">
      <c r="B17" s="333" t="s">
        <v>94</v>
      </c>
      <c r="C17" s="334"/>
      <c r="D17" s="334"/>
      <c r="E17" s="334"/>
      <c r="F17" s="334"/>
      <c r="G17" s="334"/>
      <c r="H17" s="334"/>
      <c r="I17" s="334"/>
      <c r="J17" s="334"/>
      <c r="K17" s="334"/>
      <c r="L17" s="335"/>
    </row>
    <row r="18" spans="2:12" ht="18" customHeight="1">
      <c r="B18" s="5" t="s">
        <v>10</v>
      </c>
      <c r="C18" s="329" t="s">
        <v>5</v>
      </c>
      <c r="D18" s="330"/>
      <c r="E18" s="331" t="s">
        <v>4</v>
      </c>
      <c r="F18" s="332"/>
      <c r="G18" s="327" t="s">
        <v>3</v>
      </c>
      <c r="H18" s="327"/>
      <c r="I18" s="327"/>
      <c r="J18" s="327"/>
      <c r="K18" s="327"/>
      <c r="L18" s="328"/>
    </row>
    <row r="19" spans="2:12" ht="18" customHeight="1">
      <c r="B19" s="169" t="s">
        <v>38</v>
      </c>
      <c r="C19" s="338" t="s">
        <v>39</v>
      </c>
      <c r="D19" s="339"/>
      <c r="E19" s="277">
        <f>経費内訳表!$I118</f>
        <v>0</v>
      </c>
      <c r="F19" s="278"/>
      <c r="G19" s="282" t="s">
        <v>106</v>
      </c>
      <c r="H19" s="283"/>
      <c r="I19" s="283"/>
      <c r="J19" s="283"/>
      <c r="K19" s="283"/>
      <c r="L19" s="284"/>
    </row>
    <row r="20" spans="2:12" ht="18" customHeight="1">
      <c r="B20" s="170" t="s">
        <v>40</v>
      </c>
      <c r="C20" s="294" t="s">
        <v>41</v>
      </c>
      <c r="D20" s="295"/>
      <c r="E20" s="279">
        <f>経費内訳表!$J118</f>
        <v>0</v>
      </c>
      <c r="F20" s="276"/>
      <c r="G20" s="285"/>
      <c r="H20" s="286"/>
      <c r="I20" s="286"/>
      <c r="J20" s="286"/>
      <c r="K20" s="286"/>
      <c r="L20" s="287"/>
    </row>
    <row r="21" spans="2:12" ht="18" customHeight="1">
      <c r="B21" s="170" t="s">
        <v>40</v>
      </c>
      <c r="C21" s="294" t="s">
        <v>42</v>
      </c>
      <c r="D21" s="295"/>
      <c r="E21" s="280">
        <f>経費内訳表!$K118</f>
        <v>0</v>
      </c>
      <c r="F21" s="281"/>
      <c r="G21" s="285"/>
      <c r="H21" s="286"/>
      <c r="I21" s="286"/>
      <c r="J21" s="286"/>
      <c r="K21" s="286"/>
      <c r="L21" s="287"/>
    </row>
    <row r="22" spans="2:12" ht="18" customHeight="1">
      <c r="B22" s="170" t="s">
        <v>40</v>
      </c>
      <c r="C22" s="294" t="s">
        <v>43</v>
      </c>
      <c r="D22" s="295"/>
      <c r="E22" s="275">
        <f>経費内訳表!$L118</f>
        <v>0</v>
      </c>
      <c r="F22" s="276"/>
      <c r="G22" s="285"/>
      <c r="H22" s="286"/>
      <c r="I22" s="286"/>
      <c r="J22" s="286"/>
      <c r="K22" s="286"/>
      <c r="L22" s="287"/>
    </row>
    <row r="23" spans="2:12" ht="18" customHeight="1">
      <c r="B23" s="170" t="s">
        <v>40</v>
      </c>
      <c r="C23" s="294" t="s">
        <v>44</v>
      </c>
      <c r="D23" s="295"/>
      <c r="E23" s="275">
        <f>経費内訳表!$M118</f>
        <v>0</v>
      </c>
      <c r="F23" s="276"/>
      <c r="G23" s="285"/>
      <c r="H23" s="286"/>
      <c r="I23" s="286"/>
      <c r="J23" s="286"/>
      <c r="K23" s="286"/>
      <c r="L23" s="287"/>
    </row>
    <row r="24" spans="2:12" ht="18" customHeight="1">
      <c r="B24" s="170" t="s">
        <v>40</v>
      </c>
      <c r="C24" s="294" t="s">
        <v>45</v>
      </c>
      <c r="D24" s="295"/>
      <c r="E24" s="275">
        <f>経費内訳表!$N118</f>
        <v>0</v>
      </c>
      <c r="F24" s="276"/>
      <c r="G24" s="285"/>
      <c r="H24" s="286"/>
      <c r="I24" s="286"/>
      <c r="J24" s="286"/>
      <c r="K24" s="286"/>
      <c r="L24" s="287"/>
    </row>
    <row r="25" spans="2:12" ht="18" customHeight="1">
      <c r="B25" s="171" t="s">
        <v>46</v>
      </c>
      <c r="C25" s="294" t="s">
        <v>47</v>
      </c>
      <c r="D25" s="295"/>
      <c r="E25" s="275">
        <f>経費内訳表!$O118</f>
        <v>0</v>
      </c>
      <c r="F25" s="276"/>
      <c r="G25" s="285"/>
      <c r="H25" s="286"/>
      <c r="I25" s="286"/>
      <c r="J25" s="286"/>
      <c r="K25" s="286"/>
      <c r="L25" s="287"/>
    </row>
    <row r="26" spans="2:12" ht="18" customHeight="1">
      <c r="B26" s="170" t="s">
        <v>48</v>
      </c>
      <c r="C26" s="294" t="s">
        <v>47</v>
      </c>
      <c r="D26" s="295"/>
      <c r="E26" s="275">
        <f>経費内訳表!$P118</f>
        <v>0</v>
      </c>
      <c r="F26" s="276"/>
      <c r="G26" s="285"/>
      <c r="H26" s="286"/>
      <c r="I26" s="286"/>
      <c r="J26" s="286"/>
      <c r="K26" s="286"/>
      <c r="L26" s="287"/>
    </row>
    <row r="27" spans="2:12" ht="18" customHeight="1">
      <c r="B27" s="170" t="s">
        <v>49</v>
      </c>
      <c r="C27" s="294" t="s">
        <v>47</v>
      </c>
      <c r="D27" s="295"/>
      <c r="E27" s="275">
        <f>経費内訳表!$Q118</f>
        <v>0</v>
      </c>
      <c r="F27" s="276"/>
      <c r="G27" s="285"/>
      <c r="H27" s="286"/>
      <c r="I27" s="286"/>
      <c r="J27" s="286"/>
      <c r="K27" s="286"/>
      <c r="L27" s="287"/>
    </row>
    <row r="28" spans="2:12" ht="18" customHeight="1">
      <c r="B28" s="170" t="s">
        <v>50</v>
      </c>
      <c r="C28" s="294" t="s">
        <v>47</v>
      </c>
      <c r="D28" s="295"/>
      <c r="E28" s="275">
        <f>経費内訳表!$R118</f>
        <v>0</v>
      </c>
      <c r="F28" s="276"/>
      <c r="G28" s="285"/>
      <c r="H28" s="286"/>
      <c r="I28" s="286"/>
      <c r="J28" s="286"/>
      <c r="K28" s="286"/>
      <c r="L28" s="287"/>
    </row>
    <row r="29" spans="2:12" ht="18" customHeight="1">
      <c r="B29" s="170" t="s">
        <v>51</v>
      </c>
      <c r="C29" s="294" t="s">
        <v>47</v>
      </c>
      <c r="D29" s="295"/>
      <c r="E29" s="275">
        <f>経費内訳表!$S118</f>
        <v>0</v>
      </c>
      <c r="F29" s="276"/>
      <c r="G29" s="285"/>
      <c r="H29" s="286"/>
      <c r="I29" s="286"/>
      <c r="J29" s="286"/>
      <c r="K29" s="286"/>
      <c r="L29" s="287"/>
    </row>
    <row r="30" spans="2:12" ht="18" customHeight="1">
      <c r="B30" s="172" t="s">
        <v>52</v>
      </c>
      <c r="C30" s="294" t="s">
        <v>47</v>
      </c>
      <c r="D30" s="295"/>
      <c r="E30" s="275">
        <f>経費内訳表!$T118</f>
        <v>0</v>
      </c>
      <c r="F30" s="276"/>
      <c r="G30" s="285"/>
      <c r="H30" s="286"/>
      <c r="I30" s="286"/>
      <c r="J30" s="286"/>
      <c r="K30" s="286"/>
      <c r="L30" s="287"/>
    </row>
    <row r="31" spans="2:12" ht="18" customHeight="1">
      <c r="B31" s="296" t="s">
        <v>2</v>
      </c>
      <c r="C31" s="297"/>
      <c r="D31" s="298"/>
      <c r="E31" s="299">
        <f>SUM(E19:E30)</f>
        <v>0</v>
      </c>
      <c r="F31" s="300"/>
      <c r="G31" s="285"/>
      <c r="H31" s="286"/>
      <c r="I31" s="286"/>
      <c r="J31" s="286"/>
      <c r="K31" s="286"/>
      <c r="L31" s="287"/>
    </row>
    <row r="32" spans="2:12" ht="19.5" customHeight="1" thickBot="1">
      <c r="B32" s="296" t="s">
        <v>1</v>
      </c>
      <c r="C32" s="297"/>
      <c r="D32" s="298"/>
      <c r="E32" s="301">
        <f>IF(E8="消費税抜き",0,ROUNDDOWN(E31*0.1,0))</f>
        <v>0</v>
      </c>
      <c r="F32" s="302"/>
      <c r="G32" s="288"/>
      <c r="H32" s="289"/>
      <c r="I32" s="289"/>
      <c r="J32" s="289"/>
      <c r="K32" s="289"/>
      <c r="L32" s="290"/>
    </row>
    <row r="33" spans="2:16" ht="16.5" thickTop="1" thickBot="1">
      <c r="B33" s="291" t="s">
        <v>0</v>
      </c>
      <c r="C33" s="292"/>
      <c r="D33" s="293"/>
      <c r="E33" s="273">
        <f>E31+E32</f>
        <v>0</v>
      </c>
      <c r="F33" s="274"/>
      <c r="G33" s="270"/>
      <c r="H33" s="271"/>
      <c r="I33" s="271"/>
      <c r="J33" s="271"/>
      <c r="K33" s="271"/>
      <c r="L33" s="272"/>
    </row>
    <row r="34" spans="2:16" ht="15">
      <c r="B34" s="232"/>
      <c r="C34" s="232"/>
      <c r="D34" s="232"/>
      <c r="E34" s="233"/>
      <c r="F34" s="233"/>
      <c r="G34" s="234"/>
      <c r="H34" s="234"/>
      <c r="I34" s="234"/>
      <c r="J34" s="234"/>
      <c r="K34" s="234"/>
      <c r="L34" s="234"/>
    </row>
    <row r="35" spans="2:16" ht="27.75" customHeight="1" thickBot="1">
      <c r="B35" s="360" t="s">
        <v>125</v>
      </c>
      <c r="C35" s="360"/>
      <c r="D35" s="360"/>
      <c r="E35" s="233"/>
      <c r="F35" s="233"/>
      <c r="G35" s="234"/>
      <c r="H35" s="234"/>
      <c r="I35" s="234"/>
      <c r="J35" s="234"/>
      <c r="K35" s="234"/>
      <c r="L35" s="234"/>
      <c r="P35" s="250"/>
    </row>
    <row r="36" spans="2:16" ht="71.25" customHeight="1">
      <c r="B36" s="361" t="s">
        <v>7</v>
      </c>
      <c r="C36" s="242" t="s">
        <v>131</v>
      </c>
      <c r="D36" s="243"/>
      <c r="E36" s="244" t="s">
        <v>127</v>
      </c>
      <c r="F36" s="243"/>
      <c r="G36" s="363" t="s">
        <v>140</v>
      </c>
      <c r="H36" s="350"/>
      <c r="I36" s="350"/>
      <c r="J36" s="364"/>
      <c r="K36" s="346" t="s">
        <v>136</v>
      </c>
      <c r="L36" s="347"/>
    </row>
    <row r="37" spans="2:16" ht="49.5" customHeight="1" thickBot="1">
      <c r="B37" s="362"/>
      <c r="C37" s="254"/>
      <c r="D37" s="245" t="s">
        <v>132</v>
      </c>
      <c r="E37" s="255"/>
      <c r="F37" s="253" t="s">
        <v>129</v>
      </c>
      <c r="G37" s="348"/>
      <c r="H37" s="349"/>
      <c r="I37" s="349"/>
      <c r="J37" s="246" t="s">
        <v>132</v>
      </c>
      <c r="K37" s="247">
        <f>K12+C37</f>
        <v>0</v>
      </c>
      <c r="L37" s="248" t="s">
        <v>132</v>
      </c>
    </row>
    <row r="38" spans="2:16" ht="49.5" customHeight="1">
      <c r="B38" s="362"/>
      <c r="C38" s="242" t="s">
        <v>135</v>
      </c>
      <c r="D38" s="249"/>
      <c r="E38" s="350" t="s">
        <v>138</v>
      </c>
      <c r="F38" s="350"/>
      <c r="G38" s="351" t="s">
        <v>133</v>
      </c>
      <c r="H38" s="352"/>
      <c r="I38" s="352"/>
      <c r="J38" s="353"/>
      <c r="K38" s="354" t="s">
        <v>137</v>
      </c>
      <c r="L38" s="355"/>
    </row>
    <row r="39" spans="2:16" ht="49.5" customHeight="1" thickBot="1">
      <c r="B39" s="362"/>
      <c r="C39" s="366"/>
      <c r="D39" s="367"/>
      <c r="E39" s="255"/>
      <c r="F39" s="51" t="s">
        <v>65</v>
      </c>
      <c r="G39" s="365">
        <f>MIN(G37,E39)</f>
        <v>0</v>
      </c>
      <c r="H39" s="343">
        <f t="shared" ref="H39:I39" si="0">MIN(N37,F39)</f>
        <v>0</v>
      </c>
      <c r="I39" s="344">
        <f t="shared" si="0"/>
        <v>0</v>
      </c>
      <c r="J39" s="241" t="s">
        <v>65</v>
      </c>
      <c r="K39" s="251">
        <f>K14+G39</f>
        <v>0</v>
      </c>
      <c r="L39" s="252" t="s">
        <v>65</v>
      </c>
    </row>
    <row r="40" spans="2:16" ht="55.5" customHeight="1" thickBot="1">
      <c r="B40" s="357" t="s">
        <v>128</v>
      </c>
      <c r="C40" s="358"/>
      <c r="D40" s="358"/>
      <c r="E40" s="358"/>
      <c r="F40" s="358"/>
      <c r="G40" s="358"/>
      <c r="H40" s="358"/>
      <c r="I40" s="358"/>
      <c r="J40" s="359"/>
      <c r="K40" s="173" t="str">
        <f>IF(C5="地方公共団体",K37-K39,"")</f>
        <v/>
      </c>
      <c r="L40" s="7" t="s">
        <v>9</v>
      </c>
    </row>
    <row r="41" spans="2:16" ht="23.25" customHeight="1">
      <c r="B41" s="235"/>
      <c r="C41" s="235"/>
      <c r="D41" s="235"/>
      <c r="E41" s="235"/>
      <c r="F41" s="235"/>
      <c r="G41" s="235"/>
      <c r="H41" s="235"/>
      <c r="I41" s="235"/>
      <c r="J41" s="235"/>
      <c r="K41" s="236"/>
      <c r="L41" s="237"/>
    </row>
    <row r="42" spans="2:16" ht="21" customHeight="1">
      <c r="B42" s="356" t="s">
        <v>124</v>
      </c>
      <c r="C42" s="356"/>
      <c r="D42" s="356"/>
      <c r="E42" s="356"/>
    </row>
  </sheetData>
  <mergeCells count="71">
    <mergeCell ref="B42:E42"/>
    <mergeCell ref="B40:J40"/>
    <mergeCell ref="B35:D35"/>
    <mergeCell ref="B36:B39"/>
    <mergeCell ref="G36:J36"/>
    <mergeCell ref="G39:I39"/>
    <mergeCell ref="C39:D39"/>
    <mergeCell ref="K36:L36"/>
    <mergeCell ref="G37:I37"/>
    <mergeCell ref="E38:F38"/>
    <mergeCell ref="G38:J38"/>
    <mergeCell ref="K38:L38"/>
    <mergeCell ref="C28:D28"/>
    <mergeCell ref="E27:F27"/>
    <mergeCell ref="C27:D27"/>
    <mergeCell ref="N7:Q7"/>
    <mergeCell ref="C24:D24"/>
    <mergeCell ref="C25:D25"/>
    <mergeCell ref="C26:D26"/>
    <mergeCell ref="B8:D8"/>
    <mergeCell ref="C23:D23"/>
    <mergeCell ref="C21:D21"/>
    <mergeCell ref="C22:D22"/>
    <mergeCell ref="C19:D19"/>
    <mergeCell ref="C20:D20"/>
    <mergeCell ref="B11:B14"/>
    <mergeCell ref="G14:I14"/>
    <mergeCell ref="G8:J8"/>
    <mergeCell ref="B15:J15"/>
    <mergeCell ref="G18:L18"/>
    <mergeCell ref="C18:D18"/>
    <mergeCell ref="E18:F18"/>
    <mergeCell ref="B17:L17"/>
    <mergeCell ref="H9:K9"/>
    <mergeCell ref="B2:L2"/>
    <mergeCell ref="C11:D11"/>
    <mergeCell ref="E11:F11"/>
    <mergeCell ref="G11:J11"/>
    <mergeCell ref="I3:J3"/>
    <mergeCell ref="C3:G3"/>
    <mergeCell ref="F5:H5"/>
    <mergeCell ref="K5:K6"/>
    <mergeCell ref="I5:J5"/>
    <mergeCell ref="B10:C10"/>
    <mergeCell ref="K13:L13"/>
    <mergeCell ref="K11:L11"/>
    <mergeCell ref="G12:I12"/>
    <mergeCell ref="C13:D13"/>
    <mergeCell ref="E13:F13"/>
    <mergeCell ref="G13:J13"/>
    <mergeCell ref="B33:D33"/>
    <mergeCell ref="C29:D29"/>
    <mergeCell ref="C30:D30"/>
    <mergeCell ref="E29:F29"/>
    <mergeCell ref="E30:F30"/>
    <mergeCell ref="B32:D32"/>
    <mergeCell ref="E31:F31"/>
    <mergeCell ref="E32:F32"/>
    <mergeCell ref="B31:D31"/>
    <mergeCell ref="G33:L33"/>
    <mergeCell ref="E33:F33"/>
    <mergeCell ref="E28:F28"/>
    <mergeCell ref="E19:F19"/>
    <mergeCell ref="E20:F20"/>
    <mergeCell ref="E26:F26"/>
    <mergeCell ref="E21:F21"/>
    <mergeCell ref="E22:F22"/>
    <mergeCell ref="E23:F23"/>
    <mergeCell ref="E24:F24"/>
    <mergeCell ref="E25:F25"/>
    <mergeCell ref="G19:L32"/>
  </mergeCells>
  <phoneticPr fontId="3"/>
  <conditionalFormatting sqref="K3">
    <cfRule type="cellIs" dxfId="14" priority="19" operator="equal">
      <formula>""</formula>
    </cfRule>
  </conditionalFormatting>
  <conditionalFormatting sqref="C3:G3">
    <cfRule type="cellIs" dxfId="13" priority="18" operator="equal">
      <formula>""</formula>
    </cfRule>
  </conditionalFormatting>
  <conditionalFormatting sqref="I5">
    <cfRule type="cellIs" dxfId="12" priority="14" operator="equal">
      <formula>""</formula>
    </cfRule>
  </conditionalFormatting>
  <conditionalFormatting sqref="C5">
    <cfRule type="cellIs" dxfId="11" priority="15" operator="equal">
      <formula>""</formula>
    </cfRule>
  </conditionalFormatting>
  <conditionalFormatting sqref="T7:U7">
    <cfRule type="cellIs" dxfId="10" priority="12" operator="equal">
      <formula>""</formula>
    </cfRule>
  </conditionalFormatting>
  <conditionalFormatting sqref="E8">
    <cfRule type="containsBlanks" dxfId="9" priority="10">
      <formula>LEN(TRIM(E8))=0</formula>
    </cfRule>
  </conditionalFormatting>
  <conditionalFormatting sqref="K8">
    <cfRule type="cellIs" dxfId="8" priority="7" operator="equal">
      <formula>""</formula>
    </cfRule>
  </conditionalFormatting>
  <conditionalFormatting sqref="C37">
    <cfRule type="cellIs" dxfId="7" priority="6" operator="equal">
      <formula>""</formula>
    </cfRule>
  </conditionalFormatting>
  <conditionalFormatting sqref="E37">
    <cfRule type="cellIs" dxfId="6" priority="5" operator="equal">
      <formula>""</formula>
    </cfRule>
  </conditionalFormatting>
  <conditionalFormatting sqref="E39">
    <cfRule type="cellIs" dxfId="5" priority="4" operator="equal">
      <formula>""</formula>
    </cfRule>
  </conditionalFormatting>
  <conditionalFormatting sqref="G37:I37">
    <cfRule type="cellIs" dxfId="4" priority="3" operator="equal">
      <formula>""</formula>
    </cfRule>
  </conditionalFormatting>
  <conditionalFormatting sqref="C39:D39">
    <cfRule type="cellIs" dxfId="3" priority="2" operator="equal">
      <formula>""</formula>
    </cfRule>
  </conditionalFormatting>
  <conditionalFormatting sqref="E12">
    <cfRule type="cellIs" dxfId="2" priority="1" operator="equal">
      <formula>""</formula>
    </cfRule>
  </conditionalFormatting>
  <dataValidations count="4">
    <dataValidation type="list" allowBlank="1" showInputMessage="1" showErrorMessage="1" sqref="K3" xr:uid="{00000000-0002-0000-0100-000000000000}">
      <formula1>$T$3:$V$3</formula1>
    </dataValidation>
    <dataValidation type="list" allowBlank="1" showInputMessage="1" showErrorMessage="1" sqref="C5" xr:uid="{00000000-0002-0000-0100-000001000000}">
      <formula1>$T$5:$U$5</formula1>
    </dataValidation>
    <dataValidation type="list" allowBlank="1" showInputMessage="1" showErrorMessage="1" sqref="E8" xr:uid="{00000000-0002-0000-0100-000002000000}">
      <formula1>$T$7:$U$7</formula1>
    </dataValidation>
    <dataValidation type="list" allowBlank="1" showInputMessage="1" showErrorMessage="1" sqref="I5:J5" xr:uid="{00000000-0002-0000-0100-000003000000}">
      <formula1>$T$6:$W$6</formula1>
    </dataValidation>
  </dataValidations>
  <pageMargins left="0.70866141732283472" right="0.51181102362204722" top="0.55118110236220474" bottom="0.55118110236220474" header="0.31496062992125984" footer="0.31496062992125984"/>
  <pageSetup paperSize="9" scale="5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23"/>
  <sheetViews>
    <sheetView showGridLines="0" view="pageBreakPreview" zoomScale="85" zoomScaleNormal="85" zoomScaleSheetLayoutView="85" workbookViewId="0">
      <selection activeCell="K3" sqref="K3"/>
    </sheetView>
  </sheetViews>
  <sheetFormatPr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25" customWidth="1"/>
    <col min="8" max="8" width="10.42578125" style="8" customWidth="1"/>
    <col min="9" max="20" width="9.7109375" style="23" customWidth="1"/>
    <col min="21" max="22" width="10.7109375" style="23" customWidth="1"/>
    <col min="23" max="23" width="10.7109375" style="24" customWidth="1"/>
    <col min="24" max="24" width="11.28515625" style="54" customWidth="1"/>
    <col min="25" max="16384" width="9.140625" style="8"/>
  </cols>
  <sheetData>
    <row r="1" spans="1:24" s="9" customFormat="1">
      <c r="A1" s="8"/>
      <c r="G1" s="10"/>
      <c r="I1" s="11"/>
      <c r="J1" s="11"/>
      <c r="K1" s="11"/>
      <c r="L1" s="11"/>
      <c r="M1" s="11"/>
      <c r="N1" s="11"/>
      <c r="O1" s="11"/>
      <c r="P1" s="11"/>
      <c r="Q1" s="11"/>
      <c r="R1" s="11"/>
      <c r="S1" s="11"/>
      <c r="T1" s="11"/>
      <c r="U1" s="11"/>
      <c r="V1" s="11"/>
      <c r="W1" s="10"/>
      <c r="X1" s="54"/>
    </row>
    <row r="2" spans="1:24" s="9" customFormat="1" ht="30">
      <c r="A2" s="8"/>
      <c r="B2" s="28" t="s">
        <v>134</v>
      </c>
      <c r="G2" s="10"/>
      <c r="I2" s="11"/>
      <c r="J2" s="11"/>
      <c r="K2" s="26"/>
      <c r="L2" s="27"/>
      <c r="M2" s="27"/>
      <c r="N2" s="27"/>
      <c r="O2" s="32" t="s">
        <v>11</v>
      </c>
      <c r="P2" s="368" t="str">
        <f>IF(別紙2!C3="","",別紙2!C3)</f>
        <v/>
      </c>
      <c r="Q2" s="368"/>
      <c r="R2" s="368"/>
      <c r="S2" s="368"/>
      <c r="T2" s="368"/>
      <c r="U2" s="368"/>
      <c r="V2" s="368"/>
      <c r="W2" s="368"/>
      <c r="X2" s="54"/>
    </row>
    <row r="3" spans="1:24" s="9" customFormat="1" ht="25.5" customHeight="1">
      <c r="A3" s="8"/>
      <c r="G3" s="10"/>
      <c r="I3" s="11"/>
      <c r="J3" s="11"/>
      <c r="K3" s="12"/>
      <c r="L3" s="12"/>
      <c r="M3" s="12"/>
      <c r="N3" s="12"/>
      <c r="O3" s="12"/>
      <c r="P3" s="12"/>
      <c r="Q3" s="11"/>
      <c r="R3" s="11"/>
      <c r="S3" s="11"/>
      <c r="T3" s="11"/>
      <c r="U3" s="11"/>
      <c r="V3" s="11"/>
      <c r="W3" s="10"/>
      <c r="X3" s="54"/>
    </row>
    <row r="4" spans="1:24" s="216" customFormat="1" ht="24.75" customHeight="1">
      <c r="B4" s="369" t="s">
        <v>34</v>
      </c>
      <c r="C4" s="370"/>
      <c r="D4" s="370"/>
      <c r="E4" s="370"/>
      <c r="F4" s="370"/>
      <c r="G4" s="370"/>
      <c r="H4" s="371"/>
      <c r="I4" s="372" t="s">
        <v>12</v>
      </c>
      <c r="J4" s="373"/>
      <c r="K4" s="373"/>
      <c r="L4" s="373"/>
      <c r="M4" s="373"/>
      <c r="N4" s="373"/>
      <c r="O4" s="373"/>
      <c r="P4" s="373"/>
      <c r="Q4" s="373"/>
      <c r="R4" s="373"/>
      <c r="S4" s="373"/>
      <c r="T4" s="373"/>
      <c r="U4" s="374"/>
      <c r="V4" s="375" t="s">
        <v>76</v>
      </c>
      <c r="W4" s="378" t="s">
        <v>83</v>
      </c>
      <c r="X4" s="395" t="s">
        <v>84</v>
      </c>
    </row>
    <row r="5" spans="1:24" s="216" customFormat="1" ht="26.25" customHeight="1">
      <c r="B5" s="381" t="s">
        <v>35</v>
      </c>
      <c r="C5" s="381" t="s">
        <v>13</v>
      </c>
      <c r="D5" s="369" t="s">
        <v>14</v>
      </c>
      <c r="E5" s="370"/>
      <c r="F5" s="370"/>
      <c r="G5" s="370"/>
      <c r="H5" s="371"/>
      <c r="I5" s="372" t="s">
        <v>15</v>
      </c>
      <c r="J5" s="373"/>
      <c r="K5" s="373"/>
      <c r="L5" s="373"/>
      <c r="M5" s="373"/>
      <c r="N5" s="373"/>
      <c r="O5" s="373"/>
      <c r="P5" s="373"/>
      <c r="Q5" s="374"/>
      <c r="R5" s="30" t="s">
        <v>16</v>
      </c>
      <c r="S5" s="30" t="s">
        <v>17</v>
      </c>
      <c r="T5" s="30" t="s">
        <v>18</v>
      </c>
      <c r="U5" s="386" t="s">
        <v>75</v>
      </c>
      <c r="V5" s="376"/>
      <c r="W5" s="379"/>
      <c r="X5" s="396"/>
    </row>
    <row r="6" spans="1:24" s="29" customFormat="1" ht="55.5" customHeight="1">
      <c r="B6" s="382"/>
      <c r="C6" s="382"/>
      <c r="D6" s="381" t="s">
        <v>36</v>
      </c>
      <c r="E6" s="389" t="s">
        <v>72</v>
      </c>
      <c r="F6" s="389" t="s">
        <v>73</v>
      </c>
      <c r="G6" s="397" t="s">
        <v>74</v>
      </c>
      <c r="H6" s="389" t="s">
        <v>93</v>
      </c>
      <c r="I6" s="372" t="s">
        <v>19</v>
      </c>
      <c r="J6" s="373"/>
      <c r="K6" s="373"/>
      <c r="L6" s="373"/>
      <c r="M6" s="373"/>
      <c r="N6" s="374"/>
      <c r="O6" s="386" t="s">
        <v>37</v>
      </c>
      <c r="P6" s="386" t="s">
        <v>20</v>
      </c>
      <c r="Q6" s="386" t="s">
        <v>21</v>
      </c>
      <c r="R6" s="384" t="s">
        <v>16</v>
      </c>
      <c r="S6" s="384" t="s">
        <v>17</v>
      </c>
      <c r="T6" s="384" t="s">
        <v>18</v>
      </c>
      <c r="U6" s="387"/>
      <c r="V6" s="376"/>
      <c r="W6" s="379"/>
      <c r="X6" s="396"/>
    </row>
    <row r="7" spans="1:24" s="29" customFormat="1" ht="37.5">
      <c r="B7" s="383"/>
      <c r="C7" s="383"/>
      <c r="D7" s="383"/>
      <c r="E7" s="390"/>
      <c r="F7" s="391"/>
      <c r="G7" s="398"/>
      <c r="H7" s="391"/>
      <c r="I7" s="30" t="s">
        <v>22</v>
      </c>
      <c r="J7" s="30" t="s">
        <v>23</v>
      </c>
      <c r="K7" s="31" t="s">
        <v>24</v>
      </c>
      <c r="L7" s="31" t="s">
        <v>25</v>
      </c>
      <c r="M7" s="31" t="s">
        <v>26</v>
      </c>
      <c r="N7" s="31" t="s">
        <v>27</v>
      </c>
      <c r="O7" s="388"/>
      <c r="P7" s="388"/>
      <c r="Q7" s="388"/>
      <c r="R7" s="385"/>
      <c r="S7" s="385"/>
      <c r="T7" s="385"/>
      <c r="U7" s="388"/>
      <c r="V7" s="377"/>
      <c r="W7" s="380"/>
      <c r="X7" s="396"/>
    </row>
    <row r="8" spans="1:24" ht="20.100000000000001" customHeight="1">
      <c r="B8" s="13">
        <v>1</v>
      </c>
      <c r="C8" s="14"/>
      <c r="D8" s="15"/>
      <c r="E8" s="35"/>
      <c r="F8" s="185"/>
      <c r="G8" s="43">
        <f>E8*F8</f>
        <v>0</v>
      </c>
      <c r="H8" s="189"/>
      <c r="I8" s="37"/>
      <c r="J8" s="37"/>
      <c r="K8" s="37"/>
      <c r="L8" s="38"/>
      <c r="M8" s="38"/>
      <c r="N8" s="38"/>
      <c r="O8" s="37"/>
      <c r="P8" s="37"/>
      <c r="Q8" s="37"/>
      <c r="R8" s="37"/>
      <c r="S8" s="37"/>
      <c r="T8" s="37"/>
      <c r="U8" s="37">
        <f>SUM(I8:T8)</f>
        <v>0</v>
      </c>
      <c r="V8" s="37"/>
      <c r="W8" s="39">
        <f>SUM(U8,V8)</f>
        <v>0</v>
      </c>
      <c r="X8" s="55" t="str">
        <f t="shared" ref="X8:X113" si="0">IF(G8=W8,"○","×")</f>
        <v>○</v>
      </c>
    </row>
    <row r="9" spans="1:24" ht="20.100000000000001" customHeight="1">
      <c r="B9" s="13">
        <v>2</v>
      </c>
      <c r="C9" s="17"/>
      <c r="D9" s="18"/>
      <c r="E9" s="41"/>
      <c r="F9" s="186"/>
      <c r="G9" s="43">
        <f t="shared" ref="G9:G21" si="1">E9*F9</f>
        <v>0</v>
      </c>
      <c r="H9" s="189"/>
      <c r="I9" s="37"/>
      <c r="J9" s="37"/>
      <c r="K9" s="37"/>
      <c r="L9" s="38"/>
      <c r="M9" s="38"/>
      <c r="N9" s="38"/>
      <c r="O9" s="37"/>
      <c r="P9" s="37"/>
      <c r="Q9" s="37"/>
      <c r="R9" s="37"/>
      <c r="S9" s="37"/>
      <c r="T9" s="37"/>
      <c r="U9" s="37">
        <f t="shared" ref="U9:U21" si="2">SUM(I9:T9)</f>
        <v>0</v>
      </c>
      <c r="V9" s="37"/>
      <c r="W9" s="39">
        <f t="shared" ref="W9:W21" si="3">SUM(U9,V9)</f>
        <v>0</v>
      </c>
      <c r="X9" s="55" t="str">
        <f t="shared" si="0"/>
        <v>○</v>
      </c>
    </row>
    <row r="10" spans="1:24" ht="20.100000000000001" customHeight="1">
      <c r="B10" s="13">
        <v>3</v>
      </c>
      <c r="C10" s="17"/>
      <c r="D10" s="18"/>
      <c r="E10" s="41"/>
      <c r="F10" s="186"/>
      <c r="G10" s="43">
        <f t="shared" si="1"/>
        <v>0</v>
      </c>
      <c r="H10" s="189"/>
      <c r="I10" s="37"/>
      <c r="J10" s="37"/>
      <c r="K10" s="37"/>
      <c r="L10" s="38"/>
      <c r="M10" s="38"/>
      <c r="N10" s="38"/>
      <c r="O10" s="37"/>
      <c r="P10" s="37"/>
      <c r="Q10" s="37"/>
      <c r="R10" s="37"/>
      <c r="S10" s="37"/>
      <c r="T10" s="37"/>
      <c r="U10" s="37">
        <f t="shared" si="2"/>
        <v>0</v>
      </c>
      <c r="V10" s="37"/>
      <c r="W10" s="39">
        <f t="shared" si="3"/>
        <v>0</v>
      </c>
      <c r="X10" s="55" t="str">
        <f t="shared" si="0"/>
        <v>○</v>
      </c>
    </row>
    <row r="11" spans="1:24" ht="20.100000000000001" customHeight="1">
      <c r="B11" s="13">
        <v>4</v>
      </c>
      <c r="C11" s="17"/>
      <c r="D11" s="18"/>
      <c r="E11" s="41"/>
      <c r="F11" s="186"/>
      <c r="G11" s="43">
        <f t="shared" si="1"/>
        <v>0</v>
      </c>
      <c r="H11" s="189"/>
      <c r="I11" s="37"/>
      <c r="J11" s="37"/>
      <c r="K11" s="37"/>
      <c r="L11" s="38"/>
      <c r="M11" s="38"/>
      <c r="N11" s="38"/>
      <c r="O11" s="37"/>
      <c r="P11" s="37"/>
      <c r="Q11" s="37"/>
      <c r="R11" s="37"/>
      <c r="S11" s="37"/>
      <c r="T11" s="37"/>
      <c r="U11" s="37">
        <f t="shared" si="2"/>
        <v>0</v>
      </c>
      <c r="V11" s="37"/>
      <c r="W11" s="39">
        <f t="shared" si="3"/>
        <v>0</v>
      </c>
      <c r="X11" s="55" t="str">
        <f t="shared" si="0"/>
        <v>○</v>
      </c>
    </row>
    <row r="12" spans="1:24" ht="20.100000000000001" customHeight="1">
      <c r="B12" s="13">
        <v>5</v>
      </c>
      <c r="C12" s="17"/>
      <c r="D12" s="18"/>
      <c r="E12" s="41"/>
      <c r="F12" s="186"/>
      <c r="G12" s="43">
        <f t="shared" si="1"/>
        <v>0</v>
      </c>
      <c r="H12" s="189"/>
      <c r="I12" s="37"/>
      <c r="J12" s="37"/>
      <c r="K12" s="37"/>
      <c r="L12" s="38"/>
      <c r="M12" s="38"/>
      <c r="N12" s="38"/>
      <c r="O12" s="37"/>
      <c r="P12" s="37"/>
      <c r="Q12" s="37"/>
      <c r="R12" s="37"/>
      <c r="S12" s="37"/>
      <c r="T12" s="37"/>
      <c r="U12" s="37">
        <f t="shared" si="2"/>
        <v>0</v>
      </c>
      <c r="V12" s="37"/>
      <c r="W12" s="39">
        <f t="shared" si="3"/>
        <v>0</v>
      </c>
      <c r="X12" s="55" t="str">
        <f t="shared" si="0"/>
        <v>○</v>
      </c>
    </row>
    <row r="13" spans="1:24" ht="20.100000000000001" customHeight="1">
      <c r="B13" s="13">
        <v>6</v>
      </c>
      <c r="C13" s="17"/>
      <c r="D13" s="18"/>
      <c r="E13" s="41"/>
      <c r="F13" s="186"/>
      <c r="G13" s="43">
        <f t="shared" si="1"/>
        <v>0</v>
      </c>
      <c r="H13" s="189"/>
      <c r="I13" s="37"/>
      <c r="J13" s="37"/>
      <c r="K13" s="37"/>
      <c r="L13" s="38"/>
      <c r="M13" s="38"/>
      <c r="N13" s="38"/>
      <c r="O13" s="37"/>
      <c r="P13" s="37"/>
      <c r="Q13" s="37"/>
      <c r="R13" s="37"/>
      <c r="S13" s="37"/>
      <c r="T13" s="37"/>
      <c r="U13" s="37">
        <f t="shared" si="2"/>
        <v>0</v>
      </c>
      <c r="V13" s="37"/>
      <c r="W13" s="39">
        <f t="shared" si="3"/>
        <v>0</v>
      </c>
      <c r="X13" s="55" t="str">
        <f t="shared" si="0"/>
        <v>○</v>
      </c>
    </row>
    <row r="14" spans="1:24" ht="20.100000000000001" customHeight="1">
      <c r="B14" s="13">
        <v>7</v>
      </c>
      <c r="C14" s="17"/>
      <c r="D14" s="18"/>
      <c r="E14" s="41"/>
      <c r="F14" s="186"/>
      <c r="G14" s="43">
        <f t="shared" si="1"/>
        <v>0</v>
      </c>
      <c r="H14" s="189"/>
      <c r="I14" s="37"/>
      <c r="J14" s="37"/>
      <c r="K14" s="37"/>
      <c r="L14" s="38"/>
      <c r="M14" s="38"/>
      <c r="N14" s="38"/>
      <c r="O14" s="37"/>
      <c r="P14" s="37"/>
      <c r="Q14" s="37"/>
      <c r="R14" s="37"/>
      <c r="S14" s="37"/>
      <c r="T14" s="37"/>
      <c r="U14" s="37">
        <f t="shared" si="2"/>
        <v>0</v>
      </c>
      <c r="V14" s="37"/>
      <c r="W14" s="39">
        <f t="shared" si="3"/>
        <v>0</v>
      </c>
      <c r="X14" s="55" t="str">
        <f t="shared" si="0"/>
        <v>○</v>
      </c>
    </row>
    <row r="15" spans="1:24" ht="20.100000000000001" customHeight="1">
      <c r="B15" s="13">
        <v>8</v>
      </c>
      <c r="C15" s="17"/>
      <c r="D15" s="18"/>
      <c r="E15" s="41"/>
      <c r="F15" s="186"/>
      <c r="G15" s="43">
        <f t="shared" si="1"/>
        <v>0</v>
      </c>
      <c r="H15" s="189"/>
      <c r="I15" s="37"/>
      <c r="J15" s="37"/>
      <c r="K15" s="37"/>
      <c r="L15" s="38"/>
      <c r="M15" s="38"/>
      <c r="N15" s="38"/>
      <c r="O15" s="37"/>
      <c r="P15" s="37"/>
      <c r="Q15" s="37"/>
      <c r="R15" s="37"/>
      <c r="S15" s="37"/>
      <c r="T15" s="37"/>
      <c r="U15" s="37">
        <f t="shared" ref="U15" si="4">SUM(I15:T15)</f>
        <v>0</v>
      </c>
      <c r="V15" s="37"/>
      <c r="W15" s="39">
        <f t="shared" ref="W15" si="5">SUM(U15,V15)</f>
        <v>0</v>
      </c>
      <c r="X15" s="55" t="str">
        <f t="shared" si="0"/>
        <v>○</v>
      </c>
    </row>
    <row r="16" spans="1:24" ht="20.100000000000001" customHeight="1">
      <c r="B16" s="13">
        <v>9</v>
      </c>
      <c r="C16" s="17"/>
      <c r="D16" s="18"/>
      <c r="E16" s="41"/>
      <c r="F16" s="186"/>
      <c r="G16" s="43">
        <f t="shared" si="1"/>
        <v>0</v>
      </c>
      <c r="H16" s="189"/>
      <c r="I16" s="37"/>
      <c r="J16" s="37"/>
      <c r="K16" s="37"/>
      <c r="L16" s="38"/>
      <c r="M16" s="38"/>
      <c r="N16" s="38"/>
      <c r="O16" s="37"/>
      <c r="P16" s="37"/>
      <c r="Q16" s="37"/>
      <c r="R16" s="37"/>
      <c r="S16" s="37"/>
      <c r="T16" s="37"/>
      <c r="U16" s="37">
        <f t="shared" si="2"/>
        <v>0</v>
      </c>
      <c r="V16" s="37"/>
      <c r="W16" s="39">
        <f t="shared" si="3"/>
        <v>0</v>
      </c>
      <c r="X16" s="55" t="str">
        <f t="shared" si="0"/>
        <v>○</v>
      </c>
    </row>
    <row r="17" spans="2:24" ht="20.100000000000001" customHeight="1">
      <c r="B17" s="13">
        <v>10</v>
      </c>
      <c r="C17" s="17"/>
      <c r="D17" s="18"/>
      <c r="E17" s="41"/>
      <c r="F17" s="186"/>
      <c r="G17" s="43">
        <f t="shared" si="1"/>
        <v>0</v>
      </c>
      <c r="H17" s="189"/>
      <c r="I17" s="37"/>
      <c r="J17" s="37"/>
      <c r="K17" s="37"/>
      <c r="L17" s="38"/>
      <c r="M17" s="38"/>
      <c r="N17" s="38"/>
      <c r="O17" s="37"/>
      <c r="P17" s="37"/>
      <c r="Q17" s="37"/>
      <c r="R17" s="37"/>
      <c r="S17" s="37"/>
      <c r="T17" s="37"/>
      <c r="U17" s="37">
        <f t="shared" si="2"/>
        <v>0</v>
      </c>
      <c r="V17" s="37"/>
      <c r="W17" s="39">
        <f t="shared" si="3"/>
        <v>0</v>
      </c>
      <c r="X17" s="55" t="str">
        <f t="shared" si="0"/>
        <v>○</v>
      </c>
    </row>
    <row r="18" spans="2:24" ht="20.100000000000001" hidden="1" customHeight="1">
      <c r="B18" s="13">
        <v>11</v>
      </c>
      <c r="C18" s="17"/>
      <c r="D18" s="18"/>
      <c r="E18" s="41"/>
      <c r="F18" s="186"/>
      <c r="G18" s="43">
        <f t="shared" si="1"/>
        <v>0</v>
      </c>
      <c r="H18" s="189"/>
      <c r="I18" s="37"/>
      <c r="J18" s="37"/>
      <c r="K18" s="37"/>
      <c r="L18" s="38"/>
      <c r="M18" s="38"/>
      <c r="N18" s="38"/>
      <c r="O18" s="37"/>
      <c r="P18" s="37"/>
      <c r="Q18" s="37"/>
      <c r="R18" s="37"/>
      <c r="S18" s="37"/>
      <c r="T18" s="37"/>
      <c r="U18" s="37">
        <f t="shared" si="2"/>
        <v>0</v>
      </c>
      <c r="V18" s="37"/>
      <c r="W18" s="39">
        <f>SUM(U18,V18)</f>
        <v>0</v>
      </c>
      <c r="X18" s="55" t="str">
        <f t="shared" si="0"/>
        <v>○</v>
      </c>
    </row>
    <row r="19" spans="2:24" ht="20.100000000000001" hidden="1" customHeight="1">
      <c r="B19" s="13">
        <v>12</v>
      </c>
      <c r="C19" s="16"/>
      <c r="D19" s="19"/>
      <c r="E19" s="40"/>
      <c r="F19" s="186"/>
      <c r="G19" s="43">
        <f t="shared" si="1"/>
        <v>0</v>
      </c>
      <c r="H19" s="189"/>
      <c r="I19" s="37"/>
      <c r="J19" s="37"/>
      <c r="K19" s="37"/>
      <c r="L19" s="38"/>
      <c r="M19" s="38"/>
      <c r="N19" s="38"/>
      <c r="O19" s="37"/>
      <c r="P19" s="37"/>
      <c r="Q19" s="37"/>
      <c r="R19" s="37"/>
      <c r="S19" s="37"/>
      <c r="T19" s="37"/>
      <c r="U19" s="37">
        <f t="shared" si="2"/>
        <v>0</v>
      </c>
      <c r="V19" s="37"/>
      <c r="W19" s="39">
        <f t="shared" si="3"/>
        <v>0</v>
      </c>
      <c r="X19" s="55" t="str">
        <f t="shared" si="0"/>
        <v>○</v>
      </c>
    </row>
    <row r="20" spans="2:24" ht="20.100000000000001" hidden="1" customHeight="1">
      <c r="B20" s="13">
        <v>13</v>
      </c>
      <c r="C20" s="16"/>
      <c r="D20" s="19"/>
      <c r="E20" s="40"/>
      <c r="F20" s="186"/>
      <c r="G20" s="43">
        <f t="shared" si="1"/>
        <v>0</v>
      </c>
      <c r="H20" s="189"/>
      <c r="I20" s="37"/>
      <c r="J20" s="37"/>
      <c r="K20" s="37"/>
      <c r="L20" s="38"/>
      <c r="M20" s="38"/>
      <c r="N20" s="38"/>
      <c r="O20" s="37"/>
      <c r="P20" s="37"/>
      <c r="Q20" s="37"/>
      <c r="R20" s="37"/>
      <c r="S20" s="37"/>
      <c r="T20" s="37"/>
      <c r="U20" s="37">
        <f t="shared" si="2"/>
        <v>0</v>
      </c>
      <c r="V20" s="37"/>
      <c r="W20" s="39">
        <f t="shared" si="3"/>
        <v>0</v>
      </c>
      <c r="X20" s="55" t="str">
        <f t="shared" si="0"/>
        <v>○</v>
      </c>
    </row>
    <row r="21" spans="2:24" ht="20.100000000000001" hidden="1" customHeight="1">
      <c r="B21" s="13">
        <v>14</v>
      </c>
      <c r="C21" s="16"/>
      <c r="D21" s="19"/>
      <c r="E21" s="40"/>
      <c r="F21" s="186"/>
      <c r="G21" s="43">
        <f t="shared" si="1"/>
        <v>0</v>
      </c>
      <c r="H21" s="189"/>
      <c r="I21" s="37"/>
      <c r="J21" s="37"/>
      <c r="K21" s="37"/>
      <c r="L21" s="38"/>
      <c r="M21" s="38"/>
      <c r="N21" s="38"/>
      <c r="O21" s="37"/>
      <c r="P21" s="37"/>
      <c r="Q21" s="37"/>
      <c r="R21" s="37"/>
      <c r="S21" s="37"/>
      <c r="T21" s="37"/>
      <c r="U21" s="37">
        <f t="shared" si="2"/>
        <v>0</v>
      </c>
      <c r="V21" s="37"/>
      <c r="W21" s="39">
        <f t="shared" si="3"/>
        <v>0</v>
      </c>
      <c r="X21" s="55" t="str">
        <f t="shared" si="0"/>
        <v>○</v>
      </c>
    </row>
    <row r="22" spans="2:24" ht="20.100000000000001" hidden="1" customHeight="1">
      <c r="B22" s="13">
        <v>15</v>
      </c>
      <c r="C22" s="16"/>
      <c r="D22" s="19"/>
      <c r="E22" s="40"/>
      <c r="F22" s="186"/>
      <c r="G22" s="43">
        <f t="shared" ref="G22:G27" si="6">E22*F22</f>
        <v>0</v>
      </c>
      <c r="H22" s="189"/>
      <c r="I22" s="37"/>
      <c r="J22" s="37"/>
      <c r="K22" s="37"/>
      <c r="L22" s="38"/>
      <c r="M22" s="38"/>
      <c r="N22" s="38"/>
      <c r="O22" s="37"/>
      <c r="P22" s="37"/>
      <c r="Q22" s="37"/>
      <c r="R22" s="37"/>
      <c r="S22" s="37"/>
      <c r="T22" s="37"/>
      <c r="U22" s="37">
        <f t="shared" ref="U22:U27" si="7">SUM(I22:T22)</f>
        <v>0</v>
      </c>
      <c r="V22" s="37"/>
      <c r="W22" s="39">
        <f t="shared" ref="W22:W25" si="8">SUM(U22,V22)</f>
        <v>0</v>
      </c>
      <c r="X22" s="56" t="str">
        <f t="shared" ref="X22:X27" si="9">IF(G22=W22,"○","×")</f>
        <v>○</v>
      </c>
    </row>
    <row r="23" spans="2:24" ht="20.100000000000001" hidden="1" customHeight="1">
      <c r="B23" s="13">
        <v>16</v>
      </c>
      <c r="C23" s="16"/>
      <c r="D23" s="19"/>
      <c r="E23" s="40"/>
      <c r="F23" s="186"/>
      <c r="G23" s="43">
        <f t="shared" si="6"/>
        <v>0</v>
      </c>
      <c r="H23" s="189"/>
      <c r="I23" s="37"/>
      <c r="J23" s="37"/>
      <c r="K23" s="37"/>
      <c r="L23" s="38"/>
      <c r="M23" s="38"/>
      <c r="N23" s="38"/>
      <c r="O23" s="37"/>
      <c r="P23" s="37"/>
      <c r="Q23" s="37"/>
      <c r="R23" s="37"/>
      <c r="S23" s="37"/>
      <c r="T23" s="37"/>
      <c r="U23" s="37">
        <f t="shared" si="7"/>
        <v>0</v>
      </c>
      <c r="V23" s="37"/>
      <c r="W23" s="39">
        <f t="shared" si="8"/>
        <v>0</v>
      </c>
      <c r="X23" s="56" t="str">
        <f t="shared" si="9"/>
        <v>○</v>
      </c>
    </row>
    <row r="24" spans="2:24" ht="20.100000000000001" hidden="1" customHeight="1">
      <c r="B24" s="13">
        <v>17</v>
      </c>
      <c r="C24" s="16"/>
      <c r="D24" s="19"/>
      <c r="E24" s="40"/>
      <c r="F24" s="186"/>
      <c r="G24" s="43">
        <f t="shared" si="6"/>
        <v>0</v>
      </c>
      <c r="H24" s="189"/>
      <c r="I24" s="37"/>
      <c r="J24" s="37"/>
      <c r="K24" s="37"/>
      <c r="L24" s="38"/>
      <c r="M24" s="38"/>
      <c r="N24" s="38"/>
      <c r="O24" s="37"/>
      <c r="P24" s="37"/>
      <c r="Q24" s="37"/>
      <c r="R24" s="37"/>
      <c r="S24" s="37"/>
      <c r="T24" s="37"/>
      <c r="U24" s="37">
        <f t="shared" si="7"/>
        <v>0</v>
      </c>
      <c r="V24" s="37"/>
      <c r="W24" s="39">
        <f t="shared" si="8"/>
        <v>0</v>
      </c>
      <c r="X24" s="56" t="str">
        <f t="shared" si="9"/>
        <v>○</v>
      </c>
    </row>
    <row r="25" spans="2:24" ht="20.100000000000001" hidden="1" customHeight="1">
      <c r="B25" s="13">
        <v>18</v>
      </c>
      <c r="C25" s="16"/>
      <c r="D25" s="19"/>
      <c r="E25" s="40"/>
      <c r="F25" s="186"/>
      <c r="G25" s="43">
        <f t="shared" si="6"/>
        <v>0</v>
      </c>
      <c r="H25" s="189"/>
      <c r="I25" s="37"/>
      <c r="J25" s="37"/>
      <c r="K25" s="37"/>
      <c r="L25" s="38"/>
      <c r="M25" s="38"/>
      <c r="N25" s="38"/>
      <c r="O25" s="37"/>
      <c r="P25" s="37"/>
      <c r="Q25" s="37"/>
      <c r="R25" s="37"/>
      <c r="S25" s="37"/>
      <c r="T25" s="37"/>
      <c r="U25" s="37">
        <f t="shared" si="7"/>
        <v>0</v>
      </c>
      <c r="V25" s="37"/>
      <c r="W25" s="39">
        <f t="shared" si="8"/>
        <v>0</v>
      </c>
      <c r="X25" s="56" t="str">
        <f t="shared" si="9"/>
        <v>○</v>
      </c>
    </row>
    <row r="26" spans="2:24" ht="20.100000000000001" hidden="1" customHeight="1">
      <c r="B26" s="13">
        <v>19</v>
      </c>
      <c r="C26" s="16"/>
      <c r="D26" s="19"/>
      <c r="E26" s="40"/>
      <c r="F26" s="186"/>
      <c r="G26" s="43">
        <f>E26*F26</f>
        <v>0</v>
      </c>
      <c r="H26" s="189"/>
      <c r="I26" s="37"/>
      <c r="J26" s="37"/>
      <c r="K26" s="37"/>
      <c r="L26" s="38"/>
      <c r="M26" s="38"/>
      <c r="N26" s="38"/>
      <c r="O26" s="37"/>
      <c r="P26" s="37"/>
      <c r="Q26" s="37"/>
      <c r="R26" s="37"/>
      <c r="S26" s="37"/>
      <c r="T26" s="37"/>
      <c r="U26" s="37">
        <f t="shared" si="7"/>
        <v>0</v>
      </c>
      <c r="V26" s="37"/>
      <c r="W26" s="39">
        <f>SUM(U26,V26)</f>
        <v>0</v>
      </c>
      <c r="X26" s="56" t="str">
        <f>IF(G26=W26,"○","×")</f>
        <v>○</v>
      </c>
    </row>
    <row r="27" spans="2:24" ht="19.5" hidden="1" customHeight="1">
      <c r="B27" s="13">
        <v>20</v>
      </c>
      <c r="C27" s="16"/>
      <c r="D27" s="19"/>
      <c r="E27" s="40"/>
      <c r="F27" s="186"/>
      <c r="G27" s="43">
        <f t="shared" si="6"/>
        <v>0</v>
      </c>
      <c r="H27" s="189"/>
      <c r="I27" s="37"/>
      <c r="J27" s="37"/>
      <c r="K27" s="37"/>
      <c r="L27" s="38"/>
      <c r="M27" s="38"/>
      <c r="N27" s="38"/>
      <c r="O27" s="37"/>
      <c r="P27" s="37"/>
      <c r="Q27" s="37"/>
      <c r="R27" s="37"/>
      <c r="S27" s="37"/>
      <c r="T27" s="37"/>
      <c r="U27" s="37">
        <f t="shared" si="7"/>
        <v>0</v>
      </c>
      <c r="V27" s="37"/>
      <c r="W27" s="39">
        <f>SUM(U27,V27)</f>
        <v>0</v>
      </c>
      <c r="X27" s="56" t="str">
        <f t="shared" si="9"/>
        <v>○</v>
      </c>
    </row>
    <row r="28" spans="2:24" ht="20.100000000000001" hidden="1" customHeight="1">
      <c r="B28" s="13">
        <v>21</v>
      </c>
      <c r="C28" s="16"/>
      <c r="D28" s="19"/>
      <c r="E28" s="40"/>
      <c r="F28" s="186"/>
      <c r="G28" s="43">
        <f t="shared" ref="G28:G36" si="10">E28*F28</f>
        <v>0</v>
      </c>
      <c r="H28" s="189"/>
      <c r="I28" s="37"/>
      <c r="J28" s="37"/>
      <c r="K28" s="37"/>
      <c r="L28" s="38"/>
      <c r="M28" s="38"/>
      <c r="N28" s="38"/>
      <c r="O28" s="37"/>
      <c r="P28" s="37"/>
      <c r="Q28" s="37"/>
      <c r="R28" s="37"/>
      <c r="S28" s="37"/>
      <c r="T28" s="37"/>
      <c r="U28" s="37">
        <f t="shared" ref="U28:U36" si="11">SUM(I28:T28)</f>
        <v>0</v>
      </c>
      <c r="V28" s="37"/>
      <c r="W28" s="39">
        <f t="shared" ref="W28:W36" si="12">SUM(U28,V28)</f>
        <v>0</v>
      </c>
      <c r="X28" s="89" t="str">
        <f t="shared" ref="X28:X36" si="13">IF(G28=W28,"○","×")</f>
        <v>○</v>
      </c>
    </row>
    <row r="29" spans="2:24" ht="20.100000000000001" hidden="1" customHeight="1">
      <c r="B29" s="13">
        <v>22</v>
      </c>
      <c r="C29" s="16"/>
      <c r="D29" s="19"/>
      <c r="E29" s="40"/>
      <c r="F29" s="186"/>
      <c r="G29" s="43">
        <f t="shared" si="10"/>
        <v>0</v>
      </c>
      <c r="H29" s="189"/>
      <c r="I29" s="37"/>
      <c r="J29" s="37"/>
      <c r="K29" s="37"/>
      <c r="L29" s="38"/>
      <c r="M29" s="38"/>
      <c r="N29" s="38"/>
      <c r="O29" s="37"/>
      <c r="P29" s="37"/>
      <c r="Q29" s="37"/>
      <c r="R29" s="37"/>
      <c r="S29" s="37"/>
      <c r="T29" s="37"/>
      <c r="U29" s="37">
        <f t="shared" si="11"/>
        <v>0</v>
      </c>
      <c r="V29" s="37"/>
      <c r="W29" s="39">
        <f t="shared" si="12"/>
        <v>0</v>
      </c>
      <c r="X29" s="89" t="str">
        <f t="shared" si="13"/>
        <v>○</v>
      </c>
    </row>
    <row r="30" spans="2:24" ht="20.100000000000001" hidden="1" customHeight="1">
      <c r="B30" s="13">
        <v>23</v>
      </c>
      <c r="C30" s="16"/>
      <c r="D30" s="19"/>
      <c r="E30" s="40"/>
      <c r="F30" s="186"/>
      <c r="G30" s="43">
        <f t="shared" si="10"/>
        <v>0</v>
      </c>
      <c r="H30" s="189"/>
      <c r="I30" s="37"/>
      <c r="J30" s="37"/>
      <c r="K30" s="37"/>
      <c r="L30" s="38"/>
      <c r="M30" s="38"/>
      <c r="N30" s="38"/>
      <c r="O30" s="37"/>
      <c r="P30" s="37"/>
      <c r="Q30" s="37"/>
      <c r="R30" s="37"/>
      <c r="S30" s="37"/>
      <c r="T30" s="37"/>
      <c r="U30" s="37">
        <f t="shared" si="11"/>
        <v>0</v>
      </c>
      <c r="V30" s="37"/>
      <c r="W30" s="39">
        <f t="shared" si="12"/>
        <v>0</v>
      </c>
      <c r="X30" s="89" t="str">
        <f t="shared" si="13"/>
        <v>○</v>
      </c>
    </row>
    <row r="31" spans="2:24" ht="20.100000000000001" hidden="1" customHeight="1">
      <c r="B31" s="13">
        <v>24</v>
      </c>
      <c r="C31" s="16"/>
      <c r="D31" s="19"/>
      <c r="E31" s="40"/>
      <c r="F31" s="186"/>
      <c r="G31" s="43">
        <f t="shared" si="10"/>
        <v>0</v>
      </c>
      <c r="H31" s="189"/>
      <c r="I31" s="37"/>
      <c r="J31" s="37"/>
      <c r="K31" s="37"/>
      <c r="L31" s="38"/>
      <c r="M31" s="38"/>
      <c r="N31" s="38"/>
      <c r="O31" s="37"/>
      <c r="P31" s="37"/>
      <c r="Q31" s="37"/>
      <c r="R31" s="37"/>
      <c r="S31" s="37"/>
      <c r="T31" s="37"/>
      <c r="U31" s="37">
        <f t="shared" si="11"/>
        <v>0</v>
      </c>
      <c r="V31" s="37"/>
      <c r="W31" s="39">
        <f t="shared" si="12"/>
        <v>0</v>
      </c>
      <c r="X31" s="89" t="str">
        <f t="shared" si="13"/>
        <v>○</v>
      </c>
    </row>
    <row r="32" spans="2:24" ht="20.100000000000001" hidden="1" customHeight="1">
      <c r="B32" s="13">
        <v>25</v>
      </c>
      <c r="C32" s="16"/>
      <c r="D32" s="19"/>
      <c r="E32" s="40"/>
      <c r="F32" s="186"/>
      <c r="G32" s="43">
        <f t="shared" si="10"/>
        <v>0</v>
      </c>
      <c r="H32" s="189"/>
      <c r="I32" s="37"/>
      <c r="J32" s="37"/>
      <c r="K32" s="37"/>
      <c r="L32" s="38"/>
      <c r="M32" s="38"/>
      <c r="N32" s="38"/>
      <c r="O32" s="37"/>
      <c r="P32" s="37"/>
      <c r="Q32" s="37"/>
      <c r="R32" s="37"/>
      <c r="S32" s="37"/>
      <c r="T32" s="37"/>
      <c r="U32" s="37">
        <f t="shared" si="11"/>
        <v>0</v>
      </c>
      <c r="V32" s="37"/>
      <c r="W32" s="39">
        <f t="shared" si="12"/>
        <v>0</v>
      </c>
      <c r="X32" s="89" t="str">
        <f t="shared" si="13"/>
        <v>○</v>
      </c>
    </row>
    <row r="33" spans="2:24" ht="20.100000000000001" hidden="1" customHeight="1">
      <c r="B33" s="13">
        <v>26</v>
      </c>
      <c r="C33" s="16"/>
      <c r="D33" s="19"/>
      <c r="E33" s="40"/>
      <c r="F33" s="186"/>
      <c r="G33" s="43">
        <f t="shared" si="10"/>
        <v>0</v>
      </c>
      <c r="H33" s="189"/>
      <c r="I33" s="37"/>
      <c r="J33" s="37"/>
      <c r="K33" s="37"/>
      <c r="L33" s="38"/>
      <c r="M33" s="38"/>
      <c r="N33" s="38"/>
      <c r="O33" s="37"/>
      <c r="P33" s="37"/>
      <c r="Q33" s="37"/>
      <c r="R33" s="37"/>
      <c r="S33" s="37"/>
      <c r="T33" s="37"/>
      <c r="U33" s="37">
        <f t="shared" si="11"/>
        <v>0</v>
      </c>
      <c r="V33" s="37"/>
      <c r="W33" s="39">
        <f t="shared" si="12"/>
        <v>0</v>
      </c>
      <c r="X33" s="89" t="str">
        <f t="shared" si="13"/>
        <v>○</v>
      </c>
    </row>
    <row r="34" spans="2:24" ht="20.100000000000001" hidden="1" customHeight="1">
      <c r="B34" s="13">
        <v>27</v>
      </c>
      <c r="C34" s="16"/>
      <c r="D34" s="19"/>
      <c r="E34" s="40"/>
      <c r="F34" s="186"/>
      <c r="G34" s="43">
        <f t="shared" si="10"/>
        <v>0</v>
      </c>
      <c r="H34" s="189"/>
      <c r="I34" s="37"/>
      <c r="J34" s="37"/>
      <c r="K34" s="37"/>
      <c r="L34" s="38"/>
      <c r="M34" s="38"/>
      <c r="N34" s="38"/>
      <c r="O34" s="37"/>
      <c r="P34" s="37"/>
      <c r="Q34" s="37"/>
      <c r="R34" s="37"/>
      <c r="S34" s="37"/>
      <c r="T34" s="37"/>
      <c r="U34" s="37">
        <f t="shared" si="11"/>
        <v>0</v>
      </c>
      <c r="V34" s="37"/>
      <c r="W34" s="39">
        <f t="shared" si="12"/>
        <v>0</v>
      </c>
      <c r="X34" s="89" t="str">
        <f t="shared" si="13"/>
        <v>○</v>
      </c>
    </row>
    <row r="35" spans="2:24" ht="20.100000000000001" hidden="1" customHeight="1">
      <c r="B35" s="13">
        <v>28</v>
      </c>
      <c r="C35" s="16"/>
      <c r="D35" s="19"/>
      <c r="E35" s="40"/>
      <c r="F35" s="186"/>
      <c r="G35" s="43">
        <f t="shared" si="10"/>
        <v>0</v>
      </c>
      <c r="H35" s="189"/>
      <c r="I35" s="37"/>
      <c r="J35" s="37"/>
      <c r="K35" s="37"/>
      <c r="L35" s="38"/>
      <c r="M35" s="38"/>
      <c r="N35" s="38"/>
      <c r="O35" s="37"/>
      <c r="P35" s="37"/>
      <c r="Q35" s="37"/>
      <c r="R35" s="37"/>
      <c r="S35" s="37"/>
      <c r="T35" s="37"/>
      <c r="U35" s="37">
        <f t="shared" si="11"/>
        <v>0</v>
      </c>
      <c r="V35" s="37"/>
      <c r="W35" s="39">
        <f t="shared" si="12"/>
        <v>0</v>
      </c>
      <c r="X35" s="89" t="str">
        <f t="shared" si="13"/>
        <v>○</v>
      </c>
    </row>
    <row r="36" spans="2:24" ht="20.100000000000001" hidden="1" customHeight="1">
      <c r="B36" s="13">
        <v>29</v>
      </c>
      <c r="C36" s="16"/>
      <c r="D36" s="19"/>
      <c r="E36" s="40"/>
      <c r="F36" s="186"/>
      <c r="G36" s="43">
        <f t="shared" si="10"/>
        <v>0</v>
      </c>
      <c r="H36" s="189"/>
      <c r="I36" s="37"/>
      <c r="J36" s="37"/>
      <c r="K36" s="37"/>
      <c r="L36" s="38"/>
      <c r="M36" s="38"/>
      <c r="N36" s="38"/>
      <c r="O36" s="37"/>
      <c r="P36" s="37"/>
      <c r="Q36" s="37"/>
      <c r="R36" s="37"/>
      <c r="S36" s="37"/>
      <c r="T36" s="37"/>
      <c r="U36" s="37">
        <f t="shared" si="11"/>
        <v>0</v>
      </c>
      <c r="V36" s="37"/>
      <c r="W36" s="39">
        <f t="shared" si="12"/>
        <v>0</v>
      </c>
      <c r="X36" s="89" t="str">
        <f t="shared" si="13"/>
        <v>○</v>
      </c>
    </row>
    <row r="37" spans="2:24" ht="20.100000000000001" hidden="1" customHeight="1">
      <c r="B37" s="13">
        <v>30</v>
      </c>
      <c r="C37" s="16"/>
      <c r="D37" s="19"/>
      <c r="E37" s="40"/>
      <c r="F37" s="186"/>
      <c r="G37" s="43">
        <f t="shared" ref="G37" si="14">E37*F37</f>
        <v>0</v>
      </c>
      <c r="H37" s="189"/>
      <c r="I37" s="37"/>
      <c r="J37" s="37"/>
      <c r="K37" s="37"/>
      <c r="L37" s="38"/>
      <c r="M37" s="38"/>
      <c r="N37" s="38"/>
      <c r="O37" s="37"/>
      <c r="P37" s="37"/>
      <c r="Q37" s="37"/>
      <c r="R37" s="37"/>
      <c r="S37" s="37"/>
      <c r="T37" s="37"/>
      <c r="U37" s="37">
        <f>SUM(I37:T37)</f>
        <v>0</v>
      </c>
      <c r="V37" s="37"/>
      <c r="W37" s="39">
        <f t="shared" ref="W37" si="15">SUM(U37,V37)</f>
        <v>0</v>
      </c>
      <c r="X37" s="89" t="str">
        <f t="shared" ref="X37" si="16">IF(G37=W37,"○","×")</f>
        <v>○</v>
      </c>
    </row>
    <row r="38" spans="2:24" ht="20.100000000000001" hidden="1" customHeight="1">
      <c r="B38" s="13">
        <v>31</v>
      </c>
      <c r="C38" s="16"/>
      <c r="D38" s="19"/>
      <c r="E38" s="40"/>
      <c r="F38" s="186"/>
      <c r="G38" s="43">
        <f t="shared" ref="G38:G101" si="17">E38*F38</f>
        <v>0</v>
      </c>
      <c r="H38" s="189"/>
      <c r="I38" s="37"/>
      <c r="J38" s="37"/>
      <c r="K38" s="37"/>
      <c r="L38" s="38"/>
      <c r="M38" s="38"/>
      <c r="N38" s="38"/>
      <c r="O38" s="37"/>
      <c r="P38" s="37"/>
      <c r="Q38" s="37"/>
      <c r="R38" s="37"/>
      <c r="S38" s="37"/>
      <c r="T38" s="37"/>
      <c r="U38" s="37">
        <f t="shared" ref="U38:U101" si="18">SUM(I38:T38)</f>
        <v>0</v>
      </c>
      <c r="V38" s="37"/>
      <c r="W38" s="39">
        <f t="shared" ref="W38:W101" si="19">SUM(U38,V38)</f>
        <v>0</v>
      </c>
      <c r="X38" s="118" t="str">
        <f t="shared" ref="X38:X101" si="20">IF(G38=W38,"○","×")</f>
        <v>○</v>
      </c>
    </row>
    <row r="39" spans="2:24" ht="20.100000000000001" hidden="1" customHeight="1">
      <c r="B39" s="13">
        <v>32</v>
      </c>
      <c r="C39" s="16"/>
      <c r="D39" s="19"/>
      <c r="E39" s="40"/>
      <c r="F39" s="186"/>
      <c r="G39" s="43">
        <f t="shared" si="17"/>
        <v>0</v>
      </c>
      <c r="H39" s="189"/>
      <c r="I39" s="37"/>
      <c r="J39" s="37"/>
      <c r="K39" s="37"/>
      <c r="L39" s="38"/>
      <c r="M39" s="38"/>
      <c r="N39" s="38"/>
      <c r="O39" s="37"/>
      <c r="P39" s="37"/>
      <c r="Q39" s="37"/>
      <c r="R39" s="37"/>
      <c r="S39" s="37"/>
      <c r="T39" s="37"/>
      <c r="U39" s="37">
        <f t="shared" si="18"/>
        <v>0</v>
      </c>
      <c r="V39" s="37"/>
      <c r="W39" s="39">
        <f t="shared" si="19"/>
        <v>0</v>
      </c>
      <c r="X39" s="118" t="str">
        <f t="shared" si="20"/>
        <v>○</v>
      </c>
    </row>
    <row r="40" spans="2:24" ht="20.100000000000001" hidden="1" customHeight="1">
      <c r="B40" s="13">
        <v>33</v>
      </c>
      <c r="C40" s="16"/>
      <c r="D40" s="19"/>
      <c r="E40" s="40"/>
      <c r="F40" s="186"/>
      <c r="G40" s="43">
        <f t="shared" si="17"/>
        <v>0</v>
      </c>
      <c r="H40" s="189"/>
      <c r="I40" s="37"/>
      <c r="J40" s="37"/>
      <c r="K40" s="37"/>
      <c r="L40" s="38"/>
      <c r="M40" s="38"/>
      <c r="N40" s="38"/>
      <c r="O40" s="37"/>
      <c r="P40" s="37"/>
      <c r="Q40" s="37"/>
      <c r="R40" s="37"/>
      <c r="S40" s="37"/>
      <c r="T40" s="37"/>
      <c r="U40" s="37">
        <f t="shared" si="18"/>
        <v>0</v>
      </c>
      <c r="V40" s="37"/>
      <c r="W40" s="39">
        <f t="shared" si="19"/>
        <v>0</v>
      </c>
      <c r="X40" s="118" t="str">
        <f t="shared" si="20"/>
        <v>○</v>
      </c>
    </row>
    <row r="41" spans="2:24" ht="20.100000000000001" hidden="1" customHeight="1">
      <c r="B41" s="13">
        <v>34</v>
      </c>
      <c r="C41" s="16"/>
      <c r="D41" s="19"/>
      <c r="E41" s="40"/>
      <c r="F41" s="186"/>
      <c r="G41" s="43">
        <f t="shared" si="17"/>
        <v>0</v>
      </c>
      <c r="H41" s="189"/>
      <c r="I41" s="37"/>
      <c r="J41" s="37"/>
      <c r="K41" s="37"/>
      <c r="L41" s="38"/>
      <c r="M41" s="38"/>
      <c r="N41" s="38"/>
      <c r="O41" s="37"/>
      <c r="P41" s="37"/>
      <c r="Q41" s="37"/>
      <c r="R41" s="37"/>
      <c r="S41" s="37"/>
      <c r="T41" s="37"/>
      <c r="U41" s="37">
        <f t="shared" si="18"/>
        <v>0</v>
      </c>
      <c r="V41" s="37"/>
      <c r="W41" s="39">
        <f t="shared" si="19"/>
        <v>0</v>
      </c>
      <c r="X41" s="118" t="str">
        <f t="shared" si="20"/>
        <v>○</v>
      </c>
    </row>
    <row r="42" spans="2:24" ht="20.100000000000001" hidden="1" customHeight="1">
      <c r="B42" s="13">
        <v>35</v>
      </c>
      <c r="C42" s="16"/>
      <c r="D42" s="19"/>
      <c r="E42" s="40"/>
      <c r="F42" s="186"/>
      <c r="G42" s="43">
        <f t="shared" si="17"/>
        <v>0</v>
      </c>
      <c r="H42" s="189"/>
      <c r="I42" s="37"/>
      <c r="J42" s="37"/>
      <c r="K42" s="37"/>
      <c r="L42" s="38"/>
      <c r="M42" s="38"/>
      <c r="N42" s="38"/>
      <c r="O42" s="37"/>
      <c r="P42" s="37"/>
      <c r="Q42" s="37"/>
      <c r="R42" s="37"/>
      <c r="S42" s="37"/>
      <c r="T42" s="37"/>
      <c r="U42" s="37">
        <f t="shared" si="18"/>
        <v>0</v>
      </c>
      <c r="V42" s="37"/>
      <c r="W42" s="39">
        <f t="shared" si="19"/>
        <v>0</v>
      </c>
      <c r="X42" s="118" t="str">
        <f t="shared" si="20"/>
        <v>○</v>
      </c>
    </row>
    <row r="43" spans="2:24" ht="20.100000000000001" hidden="1" customHeight="1">
      <c r="B43" s="13">
        <v>36</v>
      </c>
      <c r="C43" s="16"/>
      <c r="D43" s="19"/>
      <c r="E43" s="40"/>
      <c r="F43" s="186"/>
      <c r="G43" s="43">
        <f t="shared" si="17"/>
        <v>0</v>
      </c>
      <c r="H43" s="189"/>
      <c r="I43" s="37"/>
      <c r="J43" s="37"/>
      <c r="K43" s="37"/>
      <c r="L43" s="38"/>
      <c r="M43" s="38"/>
      <c r="N43" s="38"/>
      <c r="O43" s="37"/>
      <c r="P43" s="37"/>
      <c r="Q43" s="37"/>
      <c r="R43" s="37"/>
      <c r="S43" s="37"/>
      <c r="T43" s="37"/>
      <c r="U43" s="37">
        <f t="shared" si="18"/>
        <v>0</v>
      </c>
      <c r="V43" s="37"/>
      <c r="W43" s="39">
        <f t="shared" si="19"/>
        <v>0</v>
      </c>
      <c r="X43" s="118" t="str">
        <f t="shared" si="20"/>
        <v>○</v>
      </c>
    </row>
    <row r="44" spans="2:24" ht="20.100000000000001" hidden="1" customHeight="1">
      <c r="B44" s="13">
        <v>37</v>
      </c>
      <c r="C44" s="16"/>
      <c r="D44" s="19"/>
      <c r="E44" s="40"/>
      <c r="F44" s="186"/>
      <c r="G44" s="43">
        <f t="shared" si="17"/>
        <v>0</v>
      </c>
      <c r="H44" s="189"/>
      <c r="I44" s="37"/>
      <c r="J44" s="37"/>
      <c r="K44" s="37"/>
      <c r="L44" s="38"/>
      <c r="M44" s="38"/>
      <c r="N44" s="38"/>
      <c r="O44" s="37"/>
      <c r="P44" s="37"/>
      <c r="Q44" s="37"/>
      <c r="R44" s="37"/>
      <c r="S44" s="37"/>
      <c r="T44" s="37"/>
      <c r="U44" s="37">
        <f t="shared" si="18"/>
        <v>0</v>
      </c>
      <c r="V44" s="37"/>
      <c r="W44" s="39">
        <f t="shared" si="19"/>
        <v>0</v>
      </c>
      <c r="X44" s="118" t="str">
        <f t="shared" si="20"/>
        <v>○</v>
      </c>
    </row>
    <row r="45" spans="2:24" ht="20.100000000000001" hidden="1" customHeight="1">
      <c r="B45" s="13">
        <v>38</v>
      </c>
      <c r="C45" s="16"/>
      <c r="D45" s="19"/>
      <c r="E45" s="40"/>
      <c r="F45" s="186"/>
      <c r="G45" s="43">
        <f t="shared" si="17"/>
        <v>0</v>
      </c>
      <c r="H45" s="189"/>
      <c r="I45" s="37"/>
      <c r="J45" s="37"/>
      <c r="K45" s="37"/>
      <c r="L45" s="38"/>
      <c r="M45" s="38"/>
      <c r="N45" s="38"/>
      <c r="O45" s="37"/>
      <c r="P45" s="37"/>
      <c r="Q45" s="37"/>
      <c r="R45" s="37"/>
      <c r="S45" s="37"/>
      <c r="T45" s="37"/>
      <c r="U45" s="37">
        <f t="shared" si="18"/>
        <v>0</v>
      </c>
      <c r="V45" s="37"/>
      <c r="W45" s="39">
        <f t="shared" si="19"/>
        <v>0</v>
      </c>
      <c r="X45" s="118" t="str">
        <f t="shared" si="20"/>
        <v>○</v>
      </c>
    </row>
    <row r="46" spans="2:24" ht="20.100000000000001" hidden="1" customHeight="1">
      <c r="B46" s="13">
        <v>39</v>
      </c>
      <c r="C46" s="16"/>
      <c r="D46" s="19"/>
      <c r="E46" s="40"/>
      <c r="F46" s="186"/>
      <c r="G46" s="43">
        <f t="shared" si="17"/>
        <v>0</v>
      </c>
      <c r="H46" s="189"/>
      <c r="I46" s="37"/>
      <c r="J46" s="37"/>
      <c r="K46" s="37"/>
      <c r="L46" s="38"/>
      <c r="M46" s="38"/>
      <c r="N46" s="38"/>
      <c r="O46" s="37"/>
      <c r="P46" s="37"/>
      <c r="Q46" s="37"/>
      <c r="R46" s="37"/>
      <c r="S46" s="37"/>
      <c r="T46" s="37"/>
      <c r="U46" s="37">
        <f t="shared" si="18"/>
        <v>0</v>
      </c>
      <c r="V46" s="37"/>
      <c r="W46" s="39">
        <f t="shared" si="19"/>
        <v>0</v>
      </c>
      <c r="X46" s="118" t="str">
        <f t="shared" si="20"/>
        <v>○</v>
      </c>
    </row>
    <row r="47" spans="2:24" ht="20.100000000000001" hidden="1" customHeight="1">
      <c r="B47" s="13">
        <v>40</v>
      </c>
      <c r="C47" s="16"/>
      <c r="D47" s="19"/>
      <c r="E47" s="40"/>
      <c r="F47" s="186"/>
      <c r="G47" s="43">
        <f t="shared" si="17"/>
        <v>0</v>
      </c>
      <c r="H47" s="189"/>
      <c r="I47" s="37"/>
      <c r="J47" s="37"/>
      <c r="K47" s="37"/>
      <c r="L47" s="38"/>
      <c r="M47" s="38"/>
      <c r="N47" s="38"/>
      <c r="O47" s="37"/>
      <c r="P47" s="37"/>
      <c r="Q47" s="37"/>
      <c r="R47" s="37"/>
      <c r="S47" s="37"/>
      <c r="T47" s="37"/>
      <c r="U47" s="37">
        <f t="shared" si="18"/>
        <v>0</v>
      </c>
      <c r="V47" s="37"/>
      <c r="W47" s="39">
        <f t="shared" si="19"/>
        <v>0</v>
      </c>
      <c r="X47" s="118" t="str">
        <f t="shared" si="20"/>
        <v>○</v>
      </c>
    </row>
    <row r="48" spans="2:24" ht="20.100000000000001" hidden="1" customHeight="1">
      <c r="B48" s="13">
        <v>41</v>
      </c>
      <c r="C48" s="16"/>
      <c r="D48" s="19"/>
      <c r="E48" s="40"/>
      <c r="F48" s="186"/>
      <c r="G48" s="43">
        <f t="shared" si="17"/>
        <v>0</v>
      </c>
      <c r="H48" s="189"/>
      <c r="I48" s="37"/>
      <c r="J48" s="37"/>
      <c r="K48" s="37"/>
      <c r="L48" s="38"/>
      <c r="M48" s="38"/>
      <c r="N48" s="38"/>
      <c r="O48" s="37"/>
      <c r="P48" s="37"/>
      <c r="Q48" s="37"/>
      <c r="R48" s="37"/>
      <c r="S48" s="37"/>
      <c r="T48" s="37"/>
      <c r="U48" s="37">
        <f t="shared" si="18"/>
        <v>0</v>
      </c>
      <c r="V48" s="37"/>
      <c r="W48" s="39">
        <f t="shared" si="19"/>
        <v>0</v>
      </c>
      <c r="X48" s="118" t="str">
        <f t="shared" si="20"/>
        <v>○</v>
      </c>
    </row>
    <row r="49" spans="2:24" ht="20.100000000000001" hidden="1" customHeight="1">
      <c r="B49" s="13">
        <v>42</v>
      </c>
      <c r="C49" s="16"/>
      <c r="D49" s="19"/>
      <c r="E49" s="40"/>
      <c r="F49" s="186"/>
      <c r="G49" s="43">
        <f t="shared" si="17"/>
        <v>0</v>
      </c>
      <c r="H49" s="189"/>
      <c r="I49" s="37"/>
      <c r="J49" s="37"/>
      <c r="K49" s="37"/>
      <c r="L49" s="38"/>
      <c r="M49" s="38"/>
      <c r="N49" s="38"/>
      <c r="O49" s="37"/>
      <c r="P49" s="37"/>
      <c r="Q49" s="37"/>
      <c r="R49" s="37"/>
      <c r="S49" s="37"/>
      <c r="T49" s="37"/>
      <c r="U49" s="37">
        <f t="shared" si="18"/>
        <v>0</v>
      </c>
      <c r="V49" s="37"/>
      <c r="W49" s="39">
        <f t="shared" si="19"/>
        <v>0</v>
      </c>
      <c r="X49" s="118" t="str">
        <f t="shared" si="20"/>
        <v>○</v>
      </c>
    </row>
    <row r="50" spans="2:24" ht="20.100000000000001" hidden="1" customHeight="1">
      <c r="B50" s="13">
        <v>43</v>
      </c>
      <c r="C50" s="16"/>
      <c r="D50" s="19"/>
      <c r="E50" s="40"/>
      <c r="F50" s="186"/>
      <c r="G50" s="43">
        <f t="shared" si="17"/>
        <v>0</v>
      </c>
      <c r="H50" s="189"/>
      <c r="I50" s="37"/>
      <c r="J50" s="37"/>
      <c r="K50" s="37"/>
      <c r="L50" s="38"/>
      <c r="M50" s="38"/>
      <c r="N50" s="38"/>
      <c r="O50" s="37"/>
      <c r="P50" s="37"/>
      <c r="Q50" s="37"/>
      <c r="R50" s="37"/>
      <c r="S50" s="37"/>
      <c r="T50" s="37"/>
      <c r="U50" s="37">
        <f t="shared" si="18"/>
        <v>0</v>
      </c>
      <c r="V50" s="37"/>
      <c r="W50" s="39">
        <f t="shared" si="19"/>
        <v>0</v>
      </c>
      <c r="X50" s="118" t="str">
        <f t="shared" si="20"/>
        <v>○</v>
      </c>
    </row>
    <row r="51" spans="2:24" ht="20.100000000000001" hidden="1" customHeight="1">
      <c r="B51" s="13">
        <v>44</v>
      </c>
      <c r="C51" s="16"/>
      <c r="D51" s="19"/>
      <c r="E51" s="40"/>
      <c r="F51" s="186"/>
      <c r="G51" s="43">
        <f t="shared" si="17"/>
        <v>0</v>
      </c>
      <c r="H51" s="189"/>
      <c r="I51" s="37"/>
      <c r="J51" s="37"/>
      <c r="K51" s="37"/>
      <c r="L51" s="38"/>
      <c r="M51" s="38"/>
      <c r="N51" s="38"/>
      <c r="O51" s="37"/>
      <c r="P51" s="37"/>
      <c r="Q51" s="37"/>
      <c r="R51" s="37"/>
      <c r="S51" s="37"/>
      <c r="T51" s="37"/>
      <c r="U51" s="37">
        <f t="shared" si="18"/>
        <v>0</v>
      </c>
      <c r="V51" s="37"/>
      <c r="W51" s="39">
        <f t="shared" si="19"/>
        <v>0</v>
      </c>
      <c r="X51" s="118" t="str">
        <f t="shared" si="20"/>
        <v>○</v>
      </c>
    </row>
    <row r="52" spans="2:24" ht="20.100000000000001" hidden="1" customHeight="1">
      <c r="B52" s="13">
        <v>45</v>
      </c>
      <c r="C52" s="16"/>
      <c r="D52" s="19"/>
      <c r="E52" s="40"/>
      <c r="F52" s="186"/>
      <c r="G52" s="43">
        <f t="shared" si="17"/>
        <v>0</v>
      </c>
      <c r="H52" s="189"/>
      <c r="I52" s="37"/>
      <c r="J52" s="37"/>
      <c r="K52" s="37"/>
      <c r="L52" s="38"/>
      <c r="M52" s="38"/>
      <c r="N52" s="38"/>
      <c r="O52" s="37"/>
      <c r="P52" s="37"/>
      <c r="Q52" s="37"/>
      <c r="R52" s="37"/>
      <c r="S52" s="37"/>
      <c r="T52" s="37"/>
      <c r="U52" s="37">
        <f t="shared" si="18"/>
        <v>0</v>
      </c>
      <c r="V52" s="37"/>
      <c r="W52" s="39">
        <f t="shared" si="19"/>
        <v>0</v>
      </c>
      <c r="X52" s="118" t="str">
        <f t="shared" si="20"/>
        <v>○</v>
      </c>
    </row>
    <row r="53" spans="2:24" ht="20.100000000000001" hidden="1" customHeight="1">
      <c r="B53" s="13">
        <v>46</v>
      </c>
      <c r="C53" s="16"/>
      <c r="D53" s="19"/>
      <c r="E53" s="40"/>
      <c r="F53" s="186"/>
      <c r="G53" s="43">
        <f t="shared" si="17"/>
        <v>0</v>
      </c>
      <c r="H53" s="189"/>
      <c r="I53" s="37"/>
      <c r="J53" s="37"/>
      <c r="K53" s="37"/>
      <c r="L53" s="38"/>
      <c r="M53" s="38"/>
      <c r="N53" s="38"/>
      <c r="O53" s="37"/>
      <c r="P53" s="37"/>
      <c r="Q53" s="37"/>
      <c r="R53" s="37"/>
      <c r="S53" s="37"/>
      <c r="T53" s="37"/>
      <c r="U53" s="37">
        <f t="shared" si="18"/>
        <v>0</v>
      </c>
      <c r="V53" s="37"/>
      <c r="W53" s="39">
        <f t="shared" si="19"/>
        <v>0</v>
      </c>
      <c r="X53" s="118" t="str">
        <f t="shared" si="20"/>
        <v>○</v>
      </c>
    </row>
    <row r="54" spans="2:24" ht="20.100000000000001" hidden="1" customHeight="1">
      <c r="B54" s="13">
        <v>47</v>
      </c>
      <c r="C54" s="16"/>
      <c r="D54" s="19"/>
      <c r="E54" s="40"/>
      <c r="F54" s="186"/>
      <c r="G54" s="43">
        <f t="shared" si="17"/>
        <v>0</v>
      </c>
      <c r="H54" s="189"/>
      <c r="I54" s="37"/>
      <c r="J54" s="37"/>
      <c r="K54" s="37"/>
      <c r="L54" s="38"/>
      <c r="M54" s="38"/>
      <c r="N54" s="38"/>
      <c r="O54" s="37"/>
      <c r="P54" s="37"/>
      <c r="Q54" s="37"/>
      <c r="R54" s="37"/>
      <c r="S54" s="37"/>
      <c r="T54" s="37"/>
      <c r="U54" s="37">
        <f t="shared" si="18"/>
        <v>0</v>
      </c>
      <c r="V54" s="37"/>
      <c r="W54" s="39">
        <f t="shared" si="19"/>
        <v>0</v>
      </c>
      <c r="X54" s="118" t="str">
        <f t="shared" si="20"/>
        <v>○</v>
      </c>
    </row>
    <row r="55" spans="2:24" ht="20.100000000000001" hidden="1" customHeight="1">
      <c r="B55" s="13">
        <v>48</v>
      </c>
      <c r="C55" s="16"/>
      <c r="D55" s="19"/>
      <c r="E55" s="40"/>
      <c r="F55" s="186"/>
      <c r="G55" s="43">
        <f t="shared" si="17"/>
        <v>0</v>
      </c>
      <c r="H55" s="189"/>
      <c r="I55" s="37"/>
      <c r="J55" s="37"/>
      <c r="K55" s="37"/>
      <c r="L55" s="38"/>
      <c r="M55" s="38"/>
      <c r="N55" s="38"/>
      <c r="O55" s="37"/>
      <c r="P55" s="37"/>
      <c r="Q55" s="37"/>
      <c r="R55" s="37"/>
      <c r="S55" s="37"/>
      <c r="T55" s="37"/>
      <c r="U55" s="37">
        <f t="shared" si="18"/>
        <v>0</v>
      </c>
      <c r="V55" s="37"/>
      <c r="W55" s="39">
        <f t="shared" si="19"/>
        <v>0</v>
      </c>
      <c r="X55" s="118" t="str">
        <f t="shared" si="20"/>
        <v>○</v>
      </c>
    </row>
    <row r="56" spans="2:24" ht="20.100000000000001" hidden="1" customHeight="1">
      <c r="B56" s="13">
        <v>49</v>
      </c>
      <c r="C56" s="16"/>
      <c r="D56" s="19"/>
      <c r="E56" s="40"/>
      <c r="F56" s="186"/>
      <c r="G56" s="43">
        <f t="shared" si="17"/>
        <v>0</v>
      </c>
      <c r="H56" s="189"/>
      <c r="I56" s="37"/>
      <c r="J56" s="37"/>
      <c r="K56" s="37"/>
      <c r="L56" s="38"/>
      <c r="M56" s="38"/>
      <c r="N56" s="38"/>
      <c r="O56" s="37"/>
      <c r="P56" s="37"/>
      <c r="Q56" s="37"/>
      <c r="R56" s="37"/>
      <c r="S56" s="37"/>
      <c r="T56" s="37"/>
      <c r="U56" s="37">
        <f t="shared" si="18"/>
        <v>0</v>
      </c>
      <c r="V56" s="37"/>
      <c r="W56" s="39">
        <f t="shared" si="19"/>
        <v>0</v>
      </c>
      <c r="X56" s="118" t="str">
        <f t="shared" si="20"/>
        <v>○</v>
      </c>
    </row>
    <row r="57" spans="2:24" ht="20.100000000000001" hidden="1" customHeight="1">
      <c r="B57" s="13">
        <v>50</v>
      </c>
      <c r="C57" s="16"/>
      <c r="D57" s="19"/>
      <c r="E57" s="40"/>
      <c r="F57" s="186"/>
      <c r="G57" s="43">
        <f t="shared" si="17"/>
        <v>0</v>
      </c>
      <c r="H57" s="189"/>
      <c r="I57" s="37"/>
      <c r="J57" s="37"/>
      <c r="K57" s="37"/>
      <c r="L57" s="38"/>
      <c r="M57" s="38"/>
      <c r="N57" s="38"/>
      <c r="O57" s="37"/>
      <c r="P57" s="37"/>
      <c r="Q57" s="37"/>
      <c r="R57" s="37"/>
      <c r="S57" s="37"/>
      <c r="T57" s="37"/>
      <c r="U57" s="37">
        <f t="shared" si="18"/>
        <v>0</v>
      </c>
      <c r="V57" s="37"/>
      <c r="W57" s="39">
        <f t="shared" si="19"/>
        <v>0</v>
      </c>
      <c r="X57" s="118" t="str">
        <f t="shared" si="20"/>
        <v>○</v>
      </c>
    </row>
    <row r="58" spans="2:24" ht="20.100000000000001" hidden="1" customHeight="1">
      <c r="B58" s="13">
        <v>51</v>
      </c>
      <c r="C58" s="16"/>
      <c r="D58" s="19"/>
      <c r="E58" s="40"/>
      <c r="F58" s="186"/>
      <c r="G58" s="43">
        <f t="shared" si="17"/>
        <v>0</v>
      </c>
      <c r="H58" s="189"/>
      <c r="I58" s="37"/>
      <c r="J58" s="37"/>
      <c r="K58" s="37"/>
      <c r="L58" s="38"/>
      <c r="M58" s="38"/>
      <c r="N58" s="38"/>
      <c r="O58" s="37"/>
      <c r="P58" s="37"/>
      <c r="Q58" s="37"/>
      <c r="R58" s="37"/>
      <c r="S58" s="37"/>
      <c r="T58" s="37"/>
      <c r="U58" s="37">
        <f t="shared" si="18"/>
        <v>0</v>
      </c>
      <c r="V58" s="37"/>
      <c r="W58" s="39">
        <f t="shared" si="19"/>
        <v>0</v>
      </c>
      <c r="X58" s="118" t="str">
        <f t="shared" si="20"/>
        <v>○</v>
      </c>
    </row>
    <row r="59" spans="2:24" ht="20.100000000000001" hidden="1" customHeight="1">
      <c r="B59" s="13">
        <v>52</v>
      </c>
      <c r="C59" s="16"/>
      <c r="D59" s="19"/>
      <c r="E59" s="40"/>
      <c r="F59" s="186"/>
      <c r="G59" s="43">
        <f t="shared" si="17"/>
        <v>0</v>
      </c>
      <c r="H59" s="189"/>
      <c r="I59" s="37"/>
      <c r="J59" s="37"/>
      <c r="K59" s="37"/>
      <c r="L59" s="38"/>
      <c r="M59" s="38"/>
      <c r="N59" s="38"/>
      <c r="O59" s="37"/>
      <c r="P59" s="37"/>
      <c r="Q59" s="37"/>
      <c r="R59" s="37"/>
      <c r="S59" s="37"/>
      <c r="T59" s="37"/>
      <c r="U59" s="37">
        <f t="shared" si="18"/>
        <v>0</v>
      </c>
      <c r="V59" s="37"/>
      <c r="W59" s="39">
        <f t="shared" si="19"/>
        <v>0</v>
      </c>
      <c r="X59" s="118" t="str">
        <f t="shared" si="20"/>
        <v>○</v>
      </c>
    </row>
    <row r="60" spans="2:24" ht="20.100000000000001" hidden="1" customHeight="1">
      <c r="B60" s="13">
        <v>53</v>
      </c>
      <c r="C60" s="16"/>
      <c r="D60" s="19"/>
      <c r="E60" s="40"/>
      <c r="F60" s="186"/>
      <c r="G60" s="43">
        <f t="shared" si="17"/>
        <v>0</v>
      </c>
      <c r="H60" s="189"/>
      <c r="I60" s="37"/>
      <c r="J60" s="37"/>
      <c r="K60" s="37"/>
      <c r="L60" s="38"/>
      <c r="M60" s="38"/>
      <c r="N60" s="38"/>
      <c r="O60" s="37"/>
      <c r="P60" s="37"/>
      <c r="Q60" s="37"/>
      <c r="R60" s="37"/>
      <c r="S60" s="37"/>
      <c r="T60" s="37"/>
      <c r="U60" s="37">
        <f t="shared" si="18"/>
        <v>0</v>
      </c>
      <c r="V60" s="37"/>
      <c r="W60" s="39">
        <f t="shared" si="19"/>
        <v>0</v>
      </c>
      <c r="X60" s="118" t="str">
        <f t="shared" si="20"/>
        <v>○</v>
      </c>
    </row>
    <row r="61" spans="2:24" ht="20.100000000000001" hidden="1" customHeight="1">
      <c r="B61" s="13">
        <v>54</v>
      </c>
      <c r="C61" s="16"/>
      <c r="D61" s="19"/>
      <c r="E61" s="40"/>
      <c r="F61" s="186"/>
      <c r="G61" s="43">
        <f t="shared" si="17"/>
        <v>0</v>
      </c>
      <c r="H61" s="189"/>
      <c r="I61" s="37"/>
      <c r="J61" s="37"/>
      <c r="K61" s="37"/>
      <c r="L61" s="38"/>
      <c r="M61" s="38"/>
      <c r="N61" s="38"/>
      <c r="O61" s="37"/>
      <c r="P61" s="37"/>
      <c r="Q61" s="37"/>
      <c r="R61" s="37"/>
      <c r="S61" s="37"/>
      <c r="T61" s="37"/>
      <c r="U61" s="37">
        <f t="shared" si="18"/>
        <v>0</v>
      </c>
      <c r="V61" s="37"/>
      <c r="W61" s="39">
        <f t="shared" si="19"/>
        <v>0</v>
      </c>
      <c r="X61" s="118" t="str">
        <f t="shared" si="20"/>
        <v>○</v>
      </c>
    </row>
    <row r="62" spans="2:24" ht="20.100000000000001" hidden="1" customHeight="1">
      <c r="B62" s="13">
        <v>55</v>
      </c>
      <c r="C62" s="16"/>
      <c r="D62" s="19"/>
      <c r="E62" s="40"/>
      <c r="F62" s="186"/>
      <c r="G62" s="43">
        <f t="shared" si="17"/>
        <v>0</v>
      </c>
      <c r="H62" s="189"/>
      <c r="I62" s="37"/>
      <c r="J62" s="37"/>
      <c r="K62" s="37"/>
      <c r="L62" s="38"/>
      <c r="M62" s="38"/>
      <c r="N62" s="38"/>
      <c r="O62" s="37"/>
      <c r="P62" s="37"/>
      <c r="Q62" s="37"/>
      <c r="R62" s="37"/>
      <c r="S62" s="37"/>
      <c r="T62" s="37"/>
      <c r="U62" s="37">
        <f t="shared" si="18"/>
        <v>0</v>
      </c>
      <c r="V62" s="37"/>
      <c r="W62" s="39">
        <f t="shared" si="19"/>
        <v>0</v>
      </c>
      <c r="X62" s="118" t="str">
        <f t="shared" si="20"/>
        <v>○</v>
      </c>
    </row>
    <row r="63" spans="2:24" ht="20.100000000000001" hidden="1" customHeight="1">
      <c r="B63" s="13">
        <v>56</v>
      </c>
      <c r="C63" s="16"/>
      <c r="D63" s="19"/>
      <c r="E63" s="40"/>
      <c r="F63" s="186"/>
      <c r="G63" s="43">
        <f t="shared" si="17"/>
        <v>0</v>
      </c>
      <c r="H63" s="189"/>
      <c r="I63" s="37"/>
      <c r="J63" s="37"/>
      <c r="K63" s="37"/>
      <c r="L63" s="38"/>
      <c r="M63" s="38"/>
      <c r="N63" s="38"/>
      <c r="O63" s="37"/>
      <c r="P63" s="37"/>
      <c r="Q63" s="37"/>
      <c r="R63" s="37"/>
      <c r="S63" s="37"/>
      <c r="T63" s="37"/>
      <c r="U63" s="37">
        <f t="shared" si="18"/>
        <v>0</v>
      </c>
      <c r="V63" s="37"/>
      <c r="W63" s="39">
        <f t="shared" si="19"/>
        <v>0</v>
      </c>
      <c r="X63" s="118" t="str">
        <f t="shared" si="20"/>
        <v>○</v>
      </c>
    </row>
    <row r="64" spans="2:24" ht="20.100000000000001" hidden="1" customHeight="1">
      <c r="B64" s="13">
        <v>57</v>
      </c>
      <c r="C64" s="16"/>
      <c r="D64" s="19"/>
      <c r="E64" s="40"/>
      <c r="F64" s="186"/>
      <c r="G64" s="43">
        <f t="shared" si="17"/>
        <v>0</v>
      </c>
      <c r="H64" s="189"/>
      <c r="I64" s="37"/>
      <c r="J64" s="37"/>
      <c r="K64" s="37"/>
      <c r="L64" s="38"/>
      <c r="M64" s="38"/>
      <c r="N64" s="38"/>
      <c r="O64" s="37"/>
      <c r="P64" s="37"/>
      <c r="Q64" s="37"/>
      <c r="R64" s="37"/>
      <c r="S64" s="37"/>
      <c r="T64" s="37"/>
      <c r="U64" s="37">
        <f t="shared" si="18"/>
        <v>0</v>
      </c>
      <c r="V64" s="37"/>
      <c r="W64" s="39">
        <f t="shared" si="19"/>
        <v>0</v>
      </c>
      <c r="X64" s="118" t="str">
        <f t="shared" si="20"/>
        <v>○</v>
      </c>
    </row>
    <row r="65" spans="2:24" ht="20.100000000000001" hidden="1" customHeight="1">
      <c r="B65" s="13">
        <v>58</v>
      </c>
      <c r="C65" s="16"/>
      <c r="D65" s="19"/>
      <c r="E65" s="40"/>
      <c r="F65" s="186"/>
      <c r="G65" s="43">
        <f t="shared" si="17"/>
        <v>0</v>
      </c>
      <c r="H65" s="189"/>
      <c r="I65" s="37"/>
      <c r="J65" s="37"/>
      <c r="K65" s="37"/>
      <c r="L65" s="38"/>
      <c r="M65" s="38"/>
      <c r="N65" s="38"/>
      <c r="O65" s="37"/>
      <c r="P65" s="37"/>
      <c r="Q65" s="37"/>
      <c r="R65" s="37"/>
      <c r="S65" s="37"/>
      <c r="T65" s="37"/>
      <c r="U65" s="37">
        <f t="shared" si="18"/>
        <v>0</v>
      </c>
      <c r="V65" s="37"/>
      <c r="W65" s="39">
        <f t="shared" si="19"/>
        <v>0</v>
      </c>
      <c r="X65" s="118" t="str">
        <f t="shared" si="20"/>
        <v>○</v>
      </c>
    </row>
    <row r="66" spans="2:24" ht="20.100000000000001" hidden="1" customHeight="1">
      <c r="B66" s="13">
        <v>59</v>
      </c>
      <c r="C66" s="16"/>
      <c r="D66" s="19"/>
      <c r="E66" s="40"/>
      <c r="F66" s="186"/>
      <c r="G66" s="43">
        <f t="shared" si="17"/>
        <v>0</v>
      </c>
      <c r="H66" s="189"/>
      <c r="I66" s="37"/>
      <c r="J66" s="37"/>
      <c r="K66" s="37"/>
      <c r="L66" s="38"/>
      <c r="M66" s="38"/>
      <c r="N66" s="38"/>
      <c r="O66" s="37"/>
      <c r="P66" s="37"/>
      <c r="Q66" s="37"/>
      <c r="R66" s="37"/>
      <c r="S66" s="37"/>
      <c r="T66" s="37"/>
      <c r="U66" s="37">
        <f t="shared" si="18"/>
        <v>0</v>
      </c>
      <c r="V66" s="37"/>
      <c r="W66" s="39">
        <f t="shared" si="19"/>
        <v>0</v>
      </c>
      <c r="X66" s="118" t="str">
        <f t="shared" si="20"/>
        <v>○</v>
      </c>
    </row>
    <row r="67" spans="2:24" ht="20.100000000000001" hidden="1" customHeight="1">
      <c r="B67" s="13">
        <v>60</v>
      </c>
      <c r="C67" s="16"/>
      <c r="D67" s="19"/>
      <c r="E67" s="40"/>
      <c r="F67" s="186"/>
      <c r="G67" s="43">
        <f t="shared" si="17"/>
        <v>0</v>
      </c>
      <c r="H67" s="189"/>
      <c r="I67" s="37"/>
      <c r="J67" s="37"/>
      <c r="K67" s="37"/>
      <c r="L67" s="38"/>
      <c r="M67" s="38"/>
      <c r="N67" s="38"/>
      <c r="O67" s="37"/>
      <c r="P67" s="37"/>
      <c r="Q67" s="37"/>
      <c r="R67" s="37"/>
      <c r="S67" s="37"/>
      <c r="T67" s="37"/>
      <c r="U67" s="37">
        <f t="shared" si="18"/>
        <v>0</v>
      </c>
      <c r="V67" s="37"/>
      <c r="W67" s="39">
        <f t="shared" si="19"/>
        <v>0</v>
      </c>
      <c r="X67" s="118" t="str">
        <f t="shared" si="20"/>
        <v>○</v>
      </c>
    </row>
    <row r="68" spans="2:24" ht="20.100000000000001" hidden="1" customHeight="1">
      <c r="B68" s="13">
        <v>61</v>
      </c>
      <c r="C68" s="16"/>
      <c r="D68" s="19"/>
      <c r="E68" s="40"/>
      <c r="F68" s="186"/>
      <c r="G68" s="43">
        <f t="shared" si="17"/>
        <v>0</v>
      </c>
      <c r="H68" s="189"/>
      <c r="I68" s="37"/>
      <c r="J68" s="37"/>
      <c r="K68" s="37"/>
      <c r="L68" s="38"/>
      <c r="M68" s="38"/>
      <c r="N68" s="38"/>
      <c r="O68" s="37"/>
      <c r="P68" s="37"/>
      <c r="Q68" s="37"/>
      <c r="R68" s="37"/>
      <c r="S68" s="37"/>
      <c r="T68" s="37"/>
      <c r="U68" s="37">
        <f t="shared" si="18"/>
        <v>0</v>
      </c>
      <c r="V68" s="37"/>
      <c r="W68" s="39">
        <f t="shared" si="19"/>
        <v>0</v>
      </c>
      <c r="X68" s="118" t="str">
        <f t="shared" si="20"/>
        <v>○</v>
      </c>
    </row>
    <row r="69" spans="2:24" ht="20.100000000000001" hidden="1" customHeight="1">
      <c r="B69" s="13">
        <v>62</v>
      </c>
      <c r="C69" s="16"/>
      <c r="D69" s="19"/>
      <c r="E69" s="40"/>
      <c r="F69" s="186"/>
      <c r="G69" s="43">
        <f t="shared" si="17"/>
        <v>0</v>
      </c>
      <c r="H69" s="189"/>
      <c r="I69" s="37"/>
      <c r="J69" s="37"/>
      <c r="K69" s="37"/>
      <c r="L69" s="38"/>
      <c r="M69" s="38"/>
      <c r="N69" s="38"/>
      <c r="O69" s="37"/>
      <c r="P69" s="37"/>
      <c r="Q69" s="37"/>
      <c r="R69" s="37"/>
      <c r="S69" s="37"/>
      <c r="T69" s="37"/>
      <c r="U69" s="37">
        <f t="shared" si="18"/>
        <v>0</v>
      </c>
      <c r="V69" s="37"/>
      <c r="W69" s="39">
        <f t="shared" si="19"/>
        <v>0</v>
      </c>
      <c r="X69" s="118" t="str">
        <f t="shared" si="20"/>
        <v>○</v>
      </c>
    </row>
    <row r="70" spans="2:24" ht="20.100000000000001" hidden="1" customHeight="1">
      <c r="B70" s="13">
        <v>63</v>
      </c>
      <c r="C70" s="16"/>
      <c r="D70" s="19"/>
      <c r="E70" s="40"/>
      <c r="F70" s="186"/>
      <c r="G70" s="43">
        <f t="shared" si="17"/>
        <v>0</v>
      </c>
      <c r="H70" s="189"/>
      <c r="I70" s="37"/>
      <c r="J70" s="37"/>
      <c r="K70" s="37"/>
      <c r="L70" s="38"/>
      <c r="M70" s="38"/>
      <c r="N70" s="38"/>
      <c r="O70" s="37"/>
      <c r="P70" s="37"/>
      <c r="Q70" s="37"/>
      <c r="R70" s="37"/>
      <c r="S70" s="37"/>
      <c r="T70" s="37"/>
      <c r="U70" s="37">
        <f t="shared" si="18"/>
        <v>0</v>
      </c>
      <c r="V70" s="37"/>
      <c r="W70" s="39">
        <f t="shared" si="19"/>
        <v>0</v>
      </c>
      <c r="X70" s="118" t="str">
        <f t="shared" si="20"/>
        <v>○</v>
      </c>
    </row>
    <row r="71" spans="2:24" ht="20.100000000000001" hidden="1" customHeight="1">
      <c r="B71" s="13">
        <v>64</v>
      </c>
      <c r="C71" s="16"/>
      <c r="D71" s="19"/>
      <c r="E71" s="40"/>
      <c r="F71" s="186"/>
      <c r="G71" s="43">
        <f t="shared" si="17"/>
        <v>0</v>
      </c>
      <c r="H71" s="189"/>
      <c r="I71" s="37"/>
      <c r="J71" s="37"/>
      <c r="K71" s="37"/>
      <c r="L71" s="38"/>
      <c r="M71" s="38"/>
      <c r="N71" s="38"/>
      <c r="O71" s="37"/>
      <c r="P71" s="37"/>
      <c r="Q71" s="37"/>
      <c r="R71" s="37"/>
      <c r="S71" s="37"/>
      <c r="T71" s="37"/>
      <c r="U71" s="37">
        <f t="shared" si="18"/>
        <v>0</v>
      </c>
      <c r="V71" s="37"/>
      <c r="W71" s="39">
        <f t="shared" si="19"/>
        <v>0</v>
      </c>
      <c r="X71" s="118" t="str">
        <f t="shared" si="20"/>
        <v>○</v>
      </c>
    </row>
    <row r="72" spans="2:24" ht="20.100000000000001" hidden="1" customHeight="1">
      <c r="B72" s="13">
        <v>65</v>
      </c>
      <c r="C72" s="16"/>
      <c r="D72" s="19"/>
      <c r="E72" s="40"/>
      <c r="F72" s="186"/>
      <c r="G72" s="43">
        <f t="shared" si="17"/>
        <v>0</v>
      </c>
      <c r="H72" s="189"/>
      <c r="I72" s="37"/>
      <c r="J72" s="37"/>
      <c r="K72" s="37"/>
      <c r="L72" s="38"/>
      <c r="M72" s="38"/>
      <c r="N72" s="38"/>
      <c r="O72" s="37"/>
      <c r="P72" s="37"/>
      <c r="Q72" s="37"/>
      <c r="R72" s="37"/>
      <c r="S72" s="37"/>
      <c r="T72" s="37"/>
      <c r="U72" s="37">
        <f t="shared" si="18"/>
        <v>0</v>
      </c>
      <c r="V72" s="37"/>
      <c r="W72" s="39">
        <f t="shared" si="19"/>
        <v>0</v>
      </c>
      <c r="X72" s="118" t="str">
        <f t="shared" si="20"/>
        <v>○</v>
      </c>
    </row>
    <row r="73" spans="2:24" ht="20.100000000000001" hidden="1" customHeight="1">
      <c r="B73" s="13">
        <v>66</v>
      </c>
      <c r="C73" s="16"/>
      <c r="D73" s="19"/>
      <c r="E73" s="40"/>
      <c r="F73" s="186"/>
      <c r="G73" s="43">
        <f t="shared" si="17"/>
        <v>0</v>
      </c>
      <c r="H73" s="189"/>
      <c r="I73" s="37"/>
      <c r="J73" s="37"/>
      <c r="K73" s="37"/>
      <c r="L73" s="38"/>
      <c r="M73" s="38"/>
      <c r="N73" s="38"/>
      <c r="O73" s="37"/>
      <c r="P73" s="37"/>
      <c r="Q73" s="37"/>
      <c r="R73" s="37"/>
      <c r="S73" s="37"/>
      <c r="T73" s="37"/>
      <c r="U73" s="37">
        <f t="shared" si="18"/>
        <v>0</v>
      </c>
      <c r="V73" s="37"/>
      <c r="W73" s="39">
        <f t="shared" si="19"/>
        <v>0</v>
      </c>
      <c r="X73" s="118" t="str">
        <f t="shared" si="20"/>
        <v>○</v>
      </c>
    </row>
    <row r="74" spans="2:24" ht="20.100000000000001" hidden="1" customHeight="1">
      <c r="B74" s="13">
        <v>67</v>
      </c>
      <c r="C74" s="16"/>
      <c r="D74" s="19"/>
      <c r="E74" s="40"/>
      <c r="F74" s="186"/>
      <c r="G74" s="43">
        <f t="shared" si="17"/>
        <v>0</v>
      </c>
      <c r="H74" s="189"/>
      <c r="I74" s="37"/>
      <c r="J74" s="37"/>
      <c r="K74" s="37"/>
      <c r="L74" s="38"/>
      <c r="M74" s="38"/>
      <c r="N74" s="38"/>
      <c r="O74" s="37"/>
      <c r="P74" s="37"/>
      <c r="Q74" s="37"/>
      <c r="R74" s="37"/>
      <c r="S74" s="37"/>
      <c r="T74" s="37"/>
      <c r="U74" s="37">
        <f t="shared" si="18"/>
        <v>0</v>
      </c>
      <c r="V74" s="37"/>
      <c r="W74" s="39">
        <f t="shared" si="19"/>
        <v>0</v>
      </c>
      <c r="X74" s="118" t="str">
        <f t="shared" si="20"/>
        <v>○</v>
      </c>
    </row>
    <row r="75" spans="2:24" ht="20.100000000000001" hidden="1" customHeight="1">
      <c r="B75" s="13">
        <v>68</v>
      </c>
      <c r="C75" s="16"/>
      <c r="D75" s="19"/>
      <c r="E75" s="40"/>
      <c r="F75" s="186"/>
      <c r="G75" s="43">
        <f t="shared" si="17"/>
        <v>0</v>
      </c>
      <c r="H75" s="189"/>
      <c r="I75" s="37"/>
      <c r="J75" s="37"/>
      <c r="K75" s="37"/>
      <c r="L75" s="38"/>
      <c r="M75" s="38"/>
      <c r="N75" s="38"/>
      <c r="O75" s="37"/>
      <c r="P75" s="37"/>
      <c r="Q75" s="37"/>
      <c r="R75" s="37"/>
      <c r="S75" s="37"/>
      <c r="T75" s="37"/>
      <c r="U75" s="37">
        <f t="shared" si="18"/>
        <v>0</v>
      </c>
      <c r="V75" s="37"/>
      <c r="W75" s="39">
        <f t="shared" si="19"/>
        <v>0</v>
      </c>
      <c r="X75" s="118" t="str">
        <f t="shared" si="20"/>
        <v>○</v>
      </c>
    </row>
    <row r="76" spans="2:24" ht="20.100000000000001" hidden="1" customHeight="1">
      <c r="B76" s="13">
        <v>69</v>
      </c>
      <c r="C76" s="16"/>
      <c r="D76" s="19"/>
      <c r="E76" s="40"/>
      <c r="F76" s="186"/>
      <c r="G76" s="43">
        <f t="shared" si="17"/>
        <v>0</v>
      </c>
      <c r="H76" s="189"/>
      <c r="I76" s="37"/>
      <c r="J76" s="37"/>
      <c r="K76" s="37"/>
      <c r="L76" s="38"/>
      <c r="M76" s="38"/>
      <c r="N76" s="38"/>
      <c r="O76" s="37"/>
      <c r="P76" s="37"/>
      <c r="Q76" s="37"/>
      <c r="R76" s="37"/>
      <c r="S76" s="37"/>
      <c r="T76" s="37"/>
      <c r="U76" s="37">
        <f t="shared" si="18"/>
        <v>0</v>
      </c>
      <c r="V76" s="37"/>
      <c r="W76" s="39">
        <f t="shared" si="19"/>
        <v>0</v>
      </c>
      <c r="X76" s="118" t="str">
        <f t="shared" si="20"/>
        <v>○</v>
      </c>
    </row>
    <row r="77" spans="2:24" ht="20.100000000000001" hidden="1" customHeight="1">
      <c r="B77" s="13">
        <v>70</v>
      </c>
      <c r="C77" s="16"/>
      <c r="D77" s="19"/>
      <c r="E77" s="40"/>
      <c r="F77" s="186"/>
      <c r="G77" s="43">
        <f t="shared" si="17"/>
        <v>0</v>
      </c>
      <c r="H77" s="189"/>
      <c r="I77" s="37"/>
      <c r="J77" s="37"/>
      <c r="K77" s="37"/>
      <c r="L77" s="38"/>
      <c r="M77" s="38"/>
      <c r="N77" s="38"/>
      <c r="O77" s="37"/>
      <c r="P77" s="37"/>
      <c r="Q77" s="37"/>
      <c r="R77" s="37"/>
      <c r="S77" s="37"/>
      <c r="T77" s="37"/>
      <c r="U77" s="37">
        <f t="shared" si="18"/>
        <v>0</v>
      </c>
      <c r="V77" s="37"/>
      <c r="W77" s="39">
        <f t="shared" si="19"/>
        <v>0</v>
      </c>
      <c r="X77" s="118" t="str">
        <f t="shared" si="20"/>
        <v>○</v>
      </c>
    </row>
    <row r="78" spans="2:24" ht="20.100000000000001" hidden="1" customHeight="1">
      <c r="B78" s="13">
        <v>71</v>
      </c>
      <c r="C78" s="16"/>
      <c r="D78" s="19"/>
      <c r="E78" s="40"/>
      <c r="F78" s="186"/>
      <c r="G78" s="43">
        <f t="shared" si="17"/>
        <v>0</v>
      </c>
      <c r="H78" s="189"/>
      <c r="I78" s="37"/>
      <c r="J78" s="37"/>
      <c r="K78" s="37"/>
      <c r="L78" s="38"/>
      <c r="M78" s="38"/>
      <c r="N78" s="38"/>
      <c r="O78" s="37"/>
      <c r="P78" s="37"/>
      <c r="Q78" s="37"/>
      <c r="R78" s="37"/>
      <c r="S78" s="37"/>
      <c r="T78" s="37"/>
      <c r="U78" s="37">
        <f t="shared" si="18"/>
        <v>0</v>
      </c>
      <c r="V78" s="37"/>
      <c r="W78" s="39">
        <f t="shared" si="19"/>
        <v>0</v>
      </c>
      <c r="X78" s="118" t="str">
        <f t="shared" si="20"/>
        <v>○</v>
      </c>
    </row>
    <row r="79" spans="2:24" ht="20.100000000000001" hidden="1" customHeight="1">
      <c r="B79" s="13">
        <v>72</v>
      </c>
      <c r="C79" s="16"/>
      <c r="D79" s="19"/>
      <c r="E79" s="40"/>
      <c r="F79" s="186"/>
      <c r="G79" s="43">
        <f t="shared" si="17"/>
        <v>0</v>
      </c>
      <c r="H79" s="189"/>
      <c r="I79" s="37"/>
      <c r="J79" s="37"/>
      <c r="K79" s="37"/>
      <c r="L79" s="38"/>
      <c r="M79" s="38"/>
      <c r="N79" s="38"/>
      <c r="O79" s="37"/>
      <c r="P79" s="37"/>
      <c r="Q79" s="37"/>
      <c r="R79" s="37"/>
      <c r="S79" s="37"/>
      <c r="T79" s="37"/>
      <c r="U79" s="37">
        <f t="shared" si="18"/>
        <v>0</v>
      </c>
      <c r="V79" s="37"/>
      <c r="W79" s="39">
        <f t="shared" si="19"/>
        <v>0</v>
      </c>
      <c r="X79" s="118" t="str">
        <f t="shared" si="20"/>
        <v>○</v>
      </c>
    </row>
    <row r="80" spans="2:24" ht="20.100000000000001" hidden="1" customHeight="1">
      <c r="B80" s="13">
        <v>73</v>
      </c>
      <c r="C80" s="16"/>
      <c r="D80" s="19"/>
      <c r="E80" s="40"/>
      <c r="F80" s="186"/>
      <c r="G80" s="43">
        <f t="shared" si="17"/>
        <v>0</v>
      </c>
      <c r="H80" s="189"/>
      <c r="I80" s="37"/>
      <c r="J80" s="37"/>
      <c r="K80" s="37"/>
      <c r="L80" s="38"/>
      <c r="M80" s="38"/>
      <c r="N80" s="38"/>
      <c r="O80" s="37"/>
      <c r="P80" s="37"/>
      <c r="Q80" s="37"/>
      <c r="R80" s="37"/>
      <c r="S80" s="37"/>
      <c r="T80" s="37"/>
      <c r="U80" s="37">
        <f t="shared" si="18"/>
        <v>0</v>
      </c>
      <c r="V80" s="37"/>
      <c r="W80" s="39">
        <f t="shared" si="19"/>
        <v>0</v>
      </c>
      <c r="X80" s="118" t="str">
        <f t="shared" si="20"/>
        <v>○</v>
      </c>
    </row>
    <row r="81" spans="2:24" ht="20.100000000000001" hidden="1" customHeight="1">
      <c r="B81" s="13">
        <v>74</v>
      </c>
      <c r="C81" s="16"/>
      <c r="D81" s="19"/>
      <c r="E81" s="40"/>
      <c r="F81" s="186"/>
      <c r="G81" s="43">
        <f t="shared" si="17"/>
        <v>0</v>
      </c>
      <c r="H81" s="189"/>
      <c r="I81" s="37"/>
      <c r="J81" s="37"/>
      <c r="K81" s="37"/>
      <c r="L81" s="38"/>
      <c r="M81" s="38"/>
      <c r="N81" s="38"/>
      <c r="O81" s="37"/>
      <c r="P81" s="37"/>
      <c r="Q81" s="37"/>
      <c r="R81" s="37"/>
      <c r="S81" s="37"/>
      <c r="T81" s="37"/>
      <c r="U81" s="37">
        <f t="shared" si="18"/>
        <v>0</v>
      </c>
      <c r="V81" s="37"/>
      <c r="W81" s="39">
        <f t="shared" si="19"/>
        <v>0</v>
      </c>
      <c r="X81" s="118" t="str">
        <f t="shared" si="20"/>
        <v>○</v>
      </c>
    </row>
    <row r="82" spans="2:24" ht="20.100000000000001" hidden="1" customHeight="1">
      <c r="B82" s="13">
        <v>75</v>
      </c>
      <c r="C82" s="16"/>
      <c r="D82" s="19"/>
      <c r="E82" s="40"/>
      <c r="F82" s="186"/>
      <c r="G82" s="43">
        <f t="shared" si="17"/>
        <v>0</v>
      </c>
      <c r="H82" s="189"/>
      <c r="I82" s="37"/>
      <c r="J82" s="37"/>
      <c r="K82" s="37"/>
      <c r="L82" s="38"/>
      <c r="M82" s="38"/>
      <c r="N82" s="38"/>
      <c r="O82" s="37"/>
      <c r="P82" s="37"/>
      <c r="Q82" s="37"/>
      <c r="R82" s="37"/>
      <c r="S82" s="37"/>
      <c r="T82" s="37"/>
      <c r="U82" s="37">
        <f t="shared" si="18"/>
        <v>0</v>
      </c>
      <c r="V82" s="37"/>
      <c r="W82" s="39">
        <f t="shared" si="19"/>
        <v>0</v>
      </c>
      <c r="X82" s="118" t="str">
        <f t="shared" si="20"/>
        <v>○</v>
      </c>
    </row>
    <row r="83" spans="2:24" ht="20.100000000000001" hidden="1" customHeight="1">
      <c r="B83" s="13">
        <v>76</v>
      </c>
      <c r="C83" s="16"/>
      <c r="D83" s="19"/>
      <c r="E83" s="40"/>
      <c r="F83" s="186"/>
      <c r="G83" s="43">
        <f t="shared" si="17"/>
        <v>0</v>
      </c>
      <c r="H83" s="189"/>
      <c r="I83" s="37"/>
      <c r="J83" s="37"/>
      <c r="K83" s="37"/>
      <c r="L83" s="38"/>
      <c r="M83" s="38"/>
      <c r="N83" s="38"/>
      <c r="O83" s="37"/>
      <c r="P83" s="37"/>
      <c r="Q83" s="37"/>
      <c r="R83" s="37"/>
      <c r="S83" s="37"/>
      <c r="T83" s="37"/>
      <c r="U83" s="37">
        <f t="shared" si="18"/>
        <v>0</v>
      </c>
      <c r="V83" s="37"/>
      <c r="W83" s="39">
        <f t="shared" si="19"/>
        <v>0</v>
      </c>
      <c r="X83" s="118" t="str">
        <f t="shared" si="20"/>
        <v>○</v>
      </c>
    </row>
    <row r="84" spans="2:24" ht="20.100000000000001" hidden="1" customHeight="1">
      <c r="B84" s="13">
        <v>77</v>
      </c>
      <c r="C84" s="16"/>
      <c r="D84" s="19"/>
      <c r="E84" s="40"/>
      <c r="F84" s="186"/>
      <c r="G84" s="43">
        <f t="shared" si="17"/>
        <v>0</v>
      </c>
      <c r="H84" s="189"/>
      <c r="I84" s="37"/>
      <c r="J84" s="37"/>
      <c r="K84" s="37"/>
      <c r="L84" s="38"/>
      <c r="M84" s="38"/>
      <c r="N84" s="38"/>
      <c r="O84" s="37"/>
      <c r="P84" s="37"/>
      <c r="Q84" s="37"/>
      <c r="R84" s="37"/>
      <c r="S84" s="37"/>
      <c r="T84" s="37"/>
      <c r="U84" s="37">
        <f t="shared" si="18"/>
        <v>0</v>
      </c>
      <c r="V84" s="37"/>
      <c r="W84" s="39">
        <f t="shared" si="19"/>
        <v>0</v>
      </c>
      <c r="X84" s="118" t="str">
        <f t="shared" si="20"/>
        <v>○</v>
      </c>
    </row>
    <row r="85" spans="2:24" ht="20.100000000000001" hidden="1" customHeight="1">
      <c r="B85" s="13">
        <v>78</v>
      </c>
      <c r="C85" s="16"/>
      <c r="D85" s="19"/>
      <c r="E85" s="40"/>
      <c r="F85" s="186"/>
      <c r="G85" s="43">
        <f t="shared" si="17"/>
        <v>0</v>
      </c>
      <c r="H85" s="189"/>
      <c r="I85" s="37"/>
      <c r="J85" s="37"/>
      <c r="K85" s="37"/>
      <c r="L85" s="38"/>
      <c r="M85" s="38"/>
      <c r="N85" s="38"/>
      <c r="O85" s="37"/>
      <c r="P85" s="37"/>
      <c r="Q85" s="37"/>
      <c r="R85" s="37"/>
      <c r="S85" s="37"/>
      <c r="T85" s="37"/>
      <c r="U85" s="37">
        <f t="shared" si="18"/>
        <v>0</v>
      </c>
      <c r="V85" s="37"/>
      <c r="W85" s="39">
        <f t="shared" si="19"/>
        <v>0</v>
      </c>
      <c r="X85" s="118" t="str">
        <f t="shared" si="20"/>
        <v>○</v>
      </c>
    </row>
    <row r="86" spans="2:24" ht="20.100000000000001" hidden="1" customHeight="1">
      <c r="B86" s="13">
        <v>79</v>
      </c>
      <c r="C86" s="16"/>
      <c r="D86" s="19"/>
      <c r="E86" s="40"/>
      <c r="F86" s="186"/>
      <c r="G86" s="43">
        <f t="shared" si="17"/>
        <v>0</v>
      </c>
      <c r="H86" s="189"/>
      <c r="I86" s="37"/>
      <c r="J86" s="37"/>
      <c r="K86" s="37"/>
      <c r="L86" s="38"/>
      <c r="M86" s="38"/>
      <c r="N86" s="38"/>
      <c r="O86" s="37"/>
      <c r="P86" s="37"/>
      <c r="Q86" s="37"/>
      <c r="R86" s="37"/>
      <c r="S86" s="37"/>
      <c r="T86" s="37"/>
      <c r="U86" s="37">
        <f t="shared" si="18"/>
        <v>0</v>
      </c>
      <c r="V86" s="37"/>
      <c r="W86" s="39">
        <f t="shared" si="19"/>
        <v>0</v>
      </c>
      <c r="X86" s="118" t="str">
        <f t="shared" si="20"/>
        <v>○</v>
      </c>
    </row>
    <row r="87" spans="2:24" ht="20.100000000000001" hidden="1" customHeight="1">
      <c r="B87" s="13">
        <v>80</v>
      </c>
      <c r="C87" s="16"/>
      <c r="D87" s="19"/>
      <c r="E87" s="40"/>
      <c r="F87" s="186"/>
      <c r="G87" s="43">
        <f t="shared" si="17"/>
        <v>0</v>
      </c>
      <c r="H87" s="189"/>
      <c r="I87" s="37"/>
      <c r="J87" s="37"/>
      <c r="K87" s="37"/>
      <c r="L87" s="38"/>
      <c r="M87" s="38"/>
      <c r="N87" s="38"/>
      <c r="O87" s="37"/>
      <c r="P87" s="37"/>
      <c r="Q87" s="37"/>
      <c r="R87" s="37"/>
      <c r="S87" s="37"/>
      <c r="T87" s="37"/>
      <c r="U87" s="37">
        <f t="shared" si="18"/>
        <v>0</v>
      </c>
      <c r="V87" s="37"/>
      <c r="W87" s="39">
        <f t="shared" si="19"/>
        <v>0</v>
      </c>
      <c r="X87" s="118" t="str">
        <f t="shared" si="20"/>
        <v>○</v>
      </c>
    </row>
    <row r="88" spans="2:24" ht="20.100000000000001" hidden="1" customHeight="1">
      <c r="B88" s="13">
        <v>81</v>
      </c>
      <c r="C88" s="16"/>
      <c r="D88" s="19"/>
      <c r="E88" s="40"/>
      <c r="F88" s="186"/>
      <c r="G88" s="43">
        <f t="shared" si="17"/>
        <v>0</v>
      </c>
      <c r="H88" s="189"/>
      <c r="I88" s="37"/>
      <c r="J88" s="37"/>
      <c r="K88" s="37"/>
      <c r="L88" s="38"/>
      <c r="M88" s="38"/>
      <c r="N88" s="38"/>
      <c r="O88" s="37"/>
      <c r="P88" s="37"/>
      <c r="Q88" s="37"/>
      <c r="R88" s="37"/>
      <c r="S88" s="37"/>
      <c r="T88" s="37"/>
      <c r="U88" s="37">
        <f t="shared" si="18"/>
        <v>0</v>
      </c>
      <c r="V88" s="37"/>
      <c r="W88" s="39">
        <f t="shared" si="19"/>
        <v>0</v>
      </c>
      <c r="X88" s="118" t="str">
        <f t="shared" si="20"/>
        <v>○</v>
      </c>
    </row>
    <row r="89" spans="2:24" ht="20.100000000000001" hidden="1" customHeight="1">
      <c r="B89" s="13">
        <v>82</v>
      </c>
      <c r="C89" s="16"/>
      <c r="D89" s="19"/>
      <c r="E89" s="40"/>
      <c r="F89" s="186"/>
      <c r="G89" s="43">
        <f t="shared" si="17"/>
        <v>0</v>
      </c>
      <c r="H89" s="189"/>
      <c r="I89" s="37"/>
      <c r="J89" s="37"/>
      <c r="K89" s="37"/>
      <c r="L89" s="38"/>
      <c r="M89" s="38"/>
      <c r="N89" s="38"/>
      <c r="O89" s="37"/>
      <c r="P89" s="37"/>
      <c r="Q89" s="37"/>
      <c r="R89" s="37"/>
      <c r="S89" s="37"/>
      <c r="T89" s="37"/>
      <c r="U89" s="37">
        <f t="shared" si="18"/>
        <v>0</v>
      </c>
      <c r="V89" s="37"/>
      <c r="W89" s="39">
        <f t="shared" si="19"/>
        <v>0</v>
      </c>
      <c r="X89" s="118" t="str">
        <f t="shared" si="20"/>
        <v>○</v>
      </c>
    </row>
    <row r="90" spans="2:24" ht="20.100000000000001" hidden="1" customHeight="1">
      <c r="B90" s="13">
        <v>83</v>
      </c>
      <c r="C90" s="16"/>
      <c r="D90" s="19"/>
      <c r="E90" s="40"/>
      <c r="F90" s="186"/>
      <c r="G90" s="43">
        <f t="shared" si="17"/>
        <v>0</v>
      </c>
      <c r="H90" s="189"/>
      <c r="I90" s="37"/>
      <c r="J90" s="37"/>
      <c r="K90" s="37"/>
      <c r="L90" s="38"/>
      <c r="M90" s="38"/>
      <c r="N90" s="38"/>
      <c r="O90" s="37"/>
      <c r="P90" s="37"/>
      <c r="Q90" s="37"/>
      <c r="R90" s="37"/>
      <c r="S90" s="37"/>
      <c r="T90" s="37"/>
      <c r="U90" s="37">
        <f t="shared" si="18"/>
        <v>0</v>
      </c>
      <c r="V90" s="37"/>
      <c r="W90" s="39">
        <f t="shared" si="19"/>
        <v>0</v>
      </c>
      <c r="X90" s="118" t="str">
        <f t="shared" si="20"/>
        <v>○</v>
      </c>
    </row>
    <row r="91" spans="2:24" ht="20.100000000000001" hidden="1" customHeight="1">
      <c r="B91" s="13">
        <v>84</v>
      </c>
      <c r="C91" s="16"/>
      <c r="D91" s="19"/>
      <c r="E91" s="40"/>
      <c r="F91" s="186"/>
      <c r="G91" s="43">
        <f t="shared" si="17"/>
        <v>0</v>
      </c>
      <c r="H91" s="189"/>
      <c r="I91" s="37"/>
      <c r="J91" s="37"/>
      <c r="K91" s="37"/>
      <c r="L91" s="38"/>
      <c r="M91" s="38"/>
      <c r="N91" s="38"/>
      <c r="O91" s="37"/>
      <c r="P91" s="37"/>
      <c r="Q91" s="37"/>
      <c r="R91" s="37"/>
      <c r="S91" s="37"/>
      <c r="T91" s="37"/>
      <c r="U91" s="37">
        <f t="shared" si="18"/>
        <v>0</v>
      </c>
      <c r="V91" s="37"/>
      <c r="W91" s="39">
        <f t="shared" si="19"/>
        <v>0</v>
      </c>
      <c r="X91" s="118" t="str">
        <f t="shared" si="20"/>
        <v>○</v>
      </c>
    </row>
    <row r="92" spans="2:24" ht="20.100000000000001" hidden="1" customHeight="1">
      <c r="B92" s="13">
        <v>85</v>
      </c>
      <c r="C92" s="16"/>
      <c r="D92" s="19"/>
      <c r="E92" s="40"/>
      <c r="F92" s="186"/>
      <c r="G92" s="43">
        <f t="shared" si="17"/>
        <v>0</v>
      </c>
      <c r="H92" s="189"/>
      <c r="I92" s="37"/>
      <c r="J92" s="37"/>
      <c r="K92" s="37"/>
      <c r="L92" s="38"/>
      <c r="M92" s="38"/>
      <c r="N92" s="38"/>
      <c r="O92" s="37"/>
      <c r="P92" s="37"/>
      <c r="Q92" s="37"/>
      <c r="R92" s="37"/>
      <c r="S92" s="37"/>
      <c r="T92" s="37"/>
      <c r="U92" s="37">
        <f t="shared" si="18"/>
        <v>0</v>
      </c>
      <c r="V92" s="37"/>
      <c r="W92" s="39">
        <f t="shared" si="19"/>
        <v>0</v>
      </c>
      <c r="X92" s="118" t="str">
        <f t="shared" si="20"/>
        <v>○</v>
      </c>
    </row>
    <row r="93" spans="2:24" ht="20.100000000000001" hidden="1" customHeight="1">
      <c r="B93" s="13">
        <v>86</v>
      </c>
      <c r="C93" s="16"/>
      <c r="D93" s="19"/>
      <c r="E93" s="40"/>
      <c r="F93" s="186"/>
      <c r="G93" s="43">
        <f t="shared" si="17"/>
        <v>0</v>
      </c>
      <c r="H93" s="189"/>
      <c r="I93" s="37"/>
      <c r="J93" s="37"/>
      <c r="K93" s="37"/>
      <c r="L93" s="38"/>
      <c r="M93" s="38"/>
      <c r="N93" s="38"/>
      <c r="O93" s="37"/>
      <c r="P93" s="37"/>
      <c r="Q93" s="37"/>
      <c r="R93" s="37"/>
      <c r="S93" s="37"/>
      <c r="T93" s="37"/>
      <c r="U93" s="37">
        <f t="shared" si="18"/>
        <v>0</v>
      </c>
      <c r="V93" s="37"/>
      <c r="W93" s="39">
        <f t="shared" si="19"/>
        <v>0</v>
      </c>
      <c r="X93" s="118" t="str">
        <f t="shared" si="20"/>
        <v>○</v>
      </c>
    </row>
    <row r="94" spans="2:24" ht="20.100000000000001" hidden="1" customHeight="1">
      <c r="B94" s="13">
        <v>87</v>
      </c>
      <c r="C94" s="16"/>
      <c r="D94" s="19"/>
      <c r="E94" s="40"/>
      <c r="F94" s="186"/>
      <c r="G94" s="43">
        <f t="shared" si="17"/>
        <v>0</v>
      </c>
      <c r="H94" s="189"/>
      <c r="I94" s="37"/>
      <c r="J94" s="37"/>
      <c r="K94" s="37"/>
      <c r="L94" s="38"/>
      <c r="M94" s="38"/>
      <c r="N94" s="38"/>
      <c r="O94" s="37"/>
      <c r="P94" s="37"/>
      <c r="Q94" s="37"/>
      <c r="R94" s="37"/>
      <c r="S94" s="37"/>
      <c r="T94" s="37"/>
      <c r="U94" s="37">
        <f t="shared" si="18"/>
        <v>0</v>
      </c>
      <c r="V94" s="37"/>
      <c r="W94" s="39">
        <f t="shared" si="19"/>
        <v>0</v>
      </c>
      <c r="X94" s="118" t="str">
        <f t="shared" si="20"/>
        <v>○</v>
      </c>
    </row>
    <row r="95" spans="2:24" ht="20.100000000000001" hidden="1" customHeight="1">
      <c r="B95" s="13">
        <v>88</v>
      </c>
      <c r="C95" s="16"/>
      <c r="D95" s="19"/>
      <c r="E95" s="40"/>
      <c r="F95" s="186"/>
      <c r="G95" s="43">
        <f t="shared" si="17"/>
        <v>0</v>
      </c>
      <c r="H95" s="189"/>
      <c r="I95" s="37"/>
      <c r="J95" s="37"/>
      <c r="K95" s="37"/>
      <c r="L95" s="38"/>
      <c r="M95" s="38"/>
      <c r="N95" s="38"/>
      <c r="O95" s="37"/>
      <c r="P95" s="37"/>
      <c r="Q95" s="37"/>
      <c r="R95" s="37"/>
      <c r="S95" s="37"/>
      <c r="T95" s="37"/>
      <c r="U95" s="37">
        <f t="shared" si="18"/>
        <v>0</v>
      </c>
      <c r="V95" s="37"/>
      <c r="W95" s="39">
        <f t="shared" si="19"/>
        <v>0</v>
      </c>
      <c r="X95" s="118" t="str">
        <f t="shared" si="20"/>
        <v>○</v>
      </c>
    </row>
    <row r="96" spans="2:24" ht="20.100000000000001" hidden="1" customHeight="1">
      <c r="B96" s="13">
        <v>89</v>
      </c>
      <c r="C96" s="16"/>
      <c r="D96" s="19"/>
      <c r="E96" s="40"/>
      <c r="F96" s="186"/>
      <c r="G96" s="43">
        <f t="shared" si="17"/>
        <v>0</v>
      </c>
      <c r="H96" s="189"/>
      <c r="I96" s="37"/>
      <c r="J96" s="37"/>
      <c r="K96" s="37"/>
      <c r="L96" s="38"/>
      <c r="M96" s="38"/>
      <c r="N96" s="38"/>
      <c r="O96" s="37"/>
      <c r="P96" s="37"/>
      <c r="Q96" s="37"/>
      <c r="R96" s="37"/>
      <c r="S96" s="37"/>
      <c r="T96" s="37"/>
      <c r="U96" s="37">
        <f t="shared" si="18"/>
        <v>0</v>
      </c>
      <c r="V96" s="37"/>
      <c r="W96" s="39">
        <f t="shared" si="19"/>
        <v>0</v>
      </c>
      <c r="X96" s="118" t="str">
        <f t="shared" si="20"/>
        <v>○</v>
      </c>
    </row>
    <row r="97" spans="2:24" ht="20.100000000000001" hidden="1" customHeight="1">
      <c r="B97" s="13">
        <v>90</v>
      </c>
      <c r="C97" s="16"/>
      <c r="D97" s="19"/>
      <c r="E97" s="40"/>
      <c r="F97" s="186"/>
      <c r="G97" s="43">
        <f t="shared" si="17"/>
        <v>0</v>
      </c>
      <c r="H97" s="189"/>
      <c r="I97" s="37"/>
      <c r="J97" s="37"/>
      <c r="K97" s="37"/>
      <c r="L97" s="38"/>
      <c r="M97" s="38"/>
      <c r="N97" s="38"/>
      <c r="O97" s="37"/>
      <c r="P97" s="37"/>
      <c r="Q97" s="37"/>
      <c r="R97" s="37"/>
      <c r="S97" s="37"/>
      <c r="T97" s="37"/>
      <c r="U97" s="37">
        <f t="shared" si="18"/>
        <v>0</v>
      </c>
      <c r="V97" s="37"/>
      <c r="W97" s="39">
        <f t="shared" si="19"/>
        <v>0</v>
      </c>
      <c r="X97" s="118" t="str">
        <f t="shared" si="20"/>
        <v>○</v>
      </c>
    </row>
    <row r="98" spans="2:24" ht="20.100000000000001" hidden="1" customHeight="1">
      <c r="B98" s="13">
        <v>91</v>
      </c>
      <c r="C98" s="16"/>
      <c r="D98" s="19"/>
      <c r="E98" s="40"/>
      <c r="F98" s="186"/>
      <c r="G98" s="43">
        <f t="shared" si="17"/>
        <v>0</v>
      </c>
      <c r="H98" s="189"/>
      <c r="I98" s="37"/>
      <c r="J98" s="37"/>
      <c r="K98" s="37"/>
      <c r="L98" s="38"/>
      <c r="M98" s="38"/>
      <c r="N98" s="38"/>
      <c r="O98" s="37"/>
      <c r="P98" s="37"/>
      <c r="Q98" s="37"/>
      <c r="R98" s="37"/>
      <c r="S98" s="37"/>
      <c r="T98" s="37"/>
      <c r="U98" s="37">
        <f t="shared" si="18"/>
        <v>0</v>
      </c>
      <c r="V98" s="37"/>
      <c r="W98" s="39">
        <f t="shared" si="19"/>
        <v>0</v>
      </c>
      <c r="X98" s="118" t="str">
        <f t="shared" si="20"/>
        <v>○</v>
      </c>
    </row>
    <row r="99" spans="2:24" ht="20.100000000000001" hidden="1" customHeight="1">
      <c r="B99" s="13">
        <v>92</v>
      </c>
      <c r="C99" s="16"/>
      <c r="D99" s="19"/>
      <c r="E99" s="40"/>
      <c r="F99" s="186"/>
      <c r="G99" s="43">
        <f t="shared" si="17"/>
        <v>0</v>
      </c>
      <c r="H99" s="189"/>
      <c r="I99" s="37"/>
      <c r="J99" s="37"/>
      <c r="K99" s="37"/>
      <c r="L99" s="38"/>
      <c r="M99" s="38"/>
      <c r="N99" s="38"/>
      <c r="O99" s="37"/>
      <c r="P99" s="37"/>
      <c r="Q99" s="37"/>
      <c r="R99" s="37"/>
      <c r="S99" s="37"/>
      <c r="T99" s="37"/>
      <c r="U99" s="37">
        <f t="shared" si="18"/>
        <v>0</v>
      </c>
      <c r="V99" s="37"/>
      <c r="W99" s="39">
        <f t="shared" si="19"/>
        <v>0</v>
      </c>
      <c r="X99" s="118" t="str">
        <f t="shared" si="20"/>
        <v>○</v>
      </c>
    </row>
    <row r="100" spans="2:24" ht="20.100000000000001" hidden="1" customHeight="1">
      <c r="B100" s="13">
        <v>93</v>
      </c>
      <c r="C100" s="16"/>
      <c r="D100" s="19"/>
      <c r="E100" s="40"/>
      <c r="F100" s="186"/>
      <c r="G100" s="43">
        <f t="shared" si="17"/>
        <v>0</v>
      </c>
      <c r="H100" s="189"/>
      <c r="I100" s="37"/>
      <c r="J100" s="37"/>
      <c r="K100" s="37"/>
      <c r="L100" s="38"/>
      <c r="M100" s="38"/>
      <c r="N100" s="38"/>
      <c r="O100" s="37"/>
      <c r="P100" s="37"/>
      <c r="Q100" s="37"/>
      <c r="R100" s="37"/>
      <c r="S100" s="37"/>
      <c r="T100" s="37"/>
      <c r="U100" s="37">
        <f t="shared" si="18"/>
        <v>0</v>
      </c>
      <c r="V100" s="37"/>
      <c r="W100" s="39">
        <f t="shared" si="19"/>
        <v>0</v>
      </c>
      <c r="X100" s="118" t="str">
        <f t="shared" si="20"/>
        <v>○</v>
      </c>
    </row>
    <row r="101" spans="2:24" ht="20.100000000000001" hidden="1" customHeight="1">
      <c r="B101" s="13">
        <v>94</v>
      </c>
      <c r="C101" s="16"/>
      <c r="D101" s="19"/>
      <c r="E101" s="40"/>
      <c r="F101" s="186"/>
      <c r="G101" s="43">
        <f t="shared" si="17"/>
        <v>0</v>
      </c>
      <c r="H101" s="189"/>
      <c r="I101" s="37"/>
      <c r="J101" s="37"/>
      <c r="K101" s="37"/>
      <c r="L101" s="38"/>
      <c r="M101" s="38"/>
      <c r="N101" s="38"/>
      <c r="O101" s="37"/>
      <c r="P101" s="37"/>
      <c r="Q101" s="37"/>
      <c r="R101" s="37"/>
      <c r="S101" s="37"/>
      <c r="T101" s="37"/>
      <c r="U101" s="37">
        <f t="shared" si="18"/>
        <v>0</v>
      </c>
      <c r="V101" s="37"/>
      <c r="W101" s="39">
        <f t="shared" si="19"/>
        <v>0</v>
      </c>
      <c r="X101" s="118" t="str">
        <f t="shared" si="20"/>
        <v>○</v>
      </c>
    </row>
    <row r="102" spans="2:24" ht="20.100000000000001" hidden="1" customHeight="1">
      <c r="B102" s="13">
        <v>95</v>
      </c>
      <c r="C102" s="16"/>
      <c r="D102" s="19"/>
      <c r="E102" s="40"/>
      <c r="F102" s="186"/>
      <c r="G102" s="43">
        <f t="shared" ref="G102:G107" si="21">E102*F102</f>
        <v>0</v>
      </c>
      <c r="H102" s="189"/>
      <c r="I102" s="37"/>
      <c r="J102" s="37"/>
      <c r="K102" s="37"/>
      <c r="L102" s="38"/>
      <c r="M102" s="38"/>
      <c r="N102" s="38"/>
      <c r="O102" s="37"/>
      <c r="P102" s="37"/>
      <c r="Q102" s="37"/>
      <c r="R102" s="37"/>
      <c r="S102" s="37"/>
      <c r="T102" s="37"/>
      <c r="U102" s="37">
        <f t="shared" ref="U102:U107" si="22">SUM(I102:T102)</f>
        <v>0</v>
      </c>
      <c r="V102" s="37"/>
      <c r="W102" s="39">
        <f t="shared" ref="W102:W107" si="23">SUM(U102,V102)</f>
        <v>0</v>
      </c>
      <c r="X102" s="118" t="str">
        <f t="shared" ref="X102:X107" si="24">IF(G102=W102,"○","×")</f>
        <v>○</v>
      </c>
    </row>
    <row r="103" spans="2:24" ht="20.100000000000001" hidden="1" customHeight="1">
      <c r="B103" s="13">
        <v>96</v>
      </c>
      <c r="C103" s="16"/>
      <c r="D103" s="19"/>
      <c r="E103" s="40"/>
      <c r="F103" s="186"/>
      <c r="G103" s="43">
        <f t="shared" si="21"/>
        <v>0</v>
      </c>
      <c r="H103" s="189"/>
      <c r="I103" s="37"/>
      <c r="J103" s="37"/>
      <c r="K103" s="37"/>
      <c r="L103" s="38"/>
      <c r="M103" s="38"/>
      <c r="N103" s="38"/>
      <c r="O103" s="37"/>
      <c r="P103" s="37"/>
      <c r="Q103" s="37"/>
      <c r="R103" s="37"/>
      <c r="S103" s="37"/>
      <c r="T103" s="37"/>
      <c r="U103" s="37">
        <f t="shared" si="22"/>
        <v>0</v>
      </c>
      <c r="V103" s="37"/>
      <c r="W103" s="39">
        <f t="shared" si="23"/>
        <v>0</v>
      </c>
      <c r="X103" s="118" t="str">
        <f t="shared" si="24"/>
        <v>○</v>
      </c>
    </row>
    <row r="104" spans="2:24" ht="20.100000000000001" hidden="1" customHeight="1">
      <c r="B104" s="13">
        <v>97</v>
      </c>
      <c r="C104" s="16"/>
      <c r="D104" s="19"/>
      <c r="E104" s="40"/>
      <c r="F104" s="186"/>
      <c r="G104" s="43">
        <f t="shared" si="21"/>
        <v>0</v>
      </c>
      <c r="H104" s="189"/>
      <c r="I104" s="37"/>
      <c r="J104" s="37"/>
      <c r="K104" s="37"/>
      <c r="L104" s="38"/>
      <c r="M104" s="38"/>
      <c r="N104" s="38"/>
      <c r="O104" s="37"/>
      <c r="P104" s="37"/>
      <c r="Q104" s="37"/>
      <c r="R104" s="37"/>
      <c r="S104" s="37"/>
      <c r="T104" s="37"/>
      <c r="U104" s="37">
        <f t="shared" si="22"/>
        <v>0</v>
      </c>
      <c r="V104" s="37"/>
      <c r="W104" s="39">
        <f t="shared" si="23"/>
        <v>0</v>
      </c>
      <c r="X104" s="118" t="str">
        <f t="shared" si="24"/>
        <v>○</v>
      </c>
    </row>
    <row r="105" spans="2:24" ht="20.100000000000001" hidden="1" customHeight="1">
      <c r="B105" s="13">
        <v>98</v>
      </c>
      <c r="C105" s="16"/>
      <c r="D105" s="19"/>
      <c r="E105" s="40"/>
      <c r="F105" s="186"/>
      <c r="G105" s="43">
        <f t="shared" si="21"/>
        <v>0</v>
      </c>
      <c r="H105" s="189"/>
      <c r="I105" s="37"/>
      <c r="J105" s="37"/>
      <c r="K105" s="37"/>
      <c r="L105" s="38"/>
      <c r="M105" s="38"/>
      <c r="N105" s="38"/>
      <c r="O105" s="37"/>
      <c r="P105" s="37"/>
      <c r="Q105" s="37"/>
      <c r="R105" s="37"/>
      <c r="S105" s="37"/>
      <c r="T105" s="37"/>
      <c r="U105" s="37">
        <f t="shared" si="22"/>
        <v>0</v>
      </c>
      <c r="V105" s="37"/>
      <c r="W105" s="39">
        <f t="shared" si="23"/>
        <v>0</v>
      </c>
      <c r="X105" s="118" t="str">
        <f t="shared" si="24"/>
        <v>○</v>
      </c>
    </row>
    <row r="106" spans="2:24" ht="20.100000000000001" hidden="1" customHeight="1">
      <c r="B106" s="13">
        <v>99</v>
      </c>
      <c r="C106" s="16"/>
      <c r="D106" s="19"/>
      <c r="E106" s="40"/>
      <c r="F106" s="186"/>
      <c r="G106" s="43">
        <f t="shared" si="21"/>
        <v>0</v>
      </c>
      <c r="H106" s="189"/>
      <c r="I106" s="37"/>
      <c r="J106" s="37"/>
      <c r="K106" s="37"/>
      <c r="L106" s="38"/>
      <c r="M106" s="38"/>
      <c r="N106" s="38"/>
      <c r="O106" s="37"/>
      <c r="P106" s="37"/>
      <c r="Q106" s="37"/>
      <c r="R106" s="37"/>
      <c r="S106" s="37"/>
      <c r="T106" s="37"/>
      <c r="U106" s="37">
        <f t="shared" si="22"/>
        <v>0</v>
      </c>
      <c r="V106" s="37"/>
      <c r="W106" s="39">
        <f t="shared" si="23"/>
        <v>0</v>
      </c>
      <c r="X106" s="118" t="str">
        <f t="shared" si="24"/>
        <v>○</v>
      </c>
    </row>
    <row r="107" spans="2:24" ht="20.100000000000001" hidden="1" customHeight="1">
      <c r="B107" s="13">
        <v>100</v>
      </c>
      <c r="C107" s="16"/>
      <c r="D107" s="19"/>
      <c r="E107" s="40"/>
      <c r="F107" s="186"/>
      <c r="G107" s="43">
        <f t="shared" si="21"/>
        <v>0</v>
      </c>
      <c r="H107" s="189"/>
      <c r="I107" s="37"/>
      <c r="J107" s="37"/>
      <c r="K107" s="37"/>
      <c r="L107" s="38"/>
      <c r="M107" s="38"/>
      <c r="N107" s="38"/>
      <c r="O107" s="37"/>
      <c r="P107" s="37"/>
      <c r="Q107" s="37"/>
      <c r="R107" s="37"/>
      <c r="S107" s="37"/>
      <c r="T107" s="37"/>
      <c r="U107" s="37">
        <f t="shared" si="22"/>
        <v>0</v>
      </c>
      <c r="V107" s="37"/>
      <c r="W107" s="39">
        <f t="shared" si="23"/>
        <v>0</v>
      </c>
      <c r="X107" s="118" t="str">
        <f t="shared" si="24"/>
        <v>○</v>
      </c>
    </row>
    <row r="108" spans="2:24" ht="20.100000000000001" customHeight="1">
      <c r="B108" s="90"/>
      <c r="C108" s="91"/>
      <c r="D108" s="92"/>
      <c r="E108" s="93"/>
      <c r="F108" s="187"/>
      <c r="G108" s="94"/>
      <c r="H108" s="60"/>
      <c r="I108" s="95"/>
      <c r="J108" s="95"/>
      <c r="K108" s="95"/>
      <c r="L108" s="96"/>
      <c r="M108" s="96"/>
      <c r="N108" s="96"/>
      <c r="O108" s="95"/>
      <c r="P108" s="95"/>
      <c r="Q108" s="95"/>
      <c r="R108" s="95"/>
      <c r="S108" s="95"/>
      <c r="T108" s="95"/>
      <c r="U108" s="95"/>
      <c r="V108" s="95"/>
      <c r="W108" s="97"/>
      <c r="X108" s="98"/>
    </row>
    <row r="109" spans="2:24" ht="20.100000000000001" customHeight="1">
      <c r="B109" s="90"/>
      <c r="C109" s="91"/>
      <c r="D109" s="92"/>
      <c r="E109" s="93"/>
      <c r="F109" s="187"/>
      <c r="G109" s="94"/>
      <c r="H109" s="60"/>
      <c r="I109" s="95"/>
      <c r="J109" s="95"/>
      <c r="K109" s="95"/>
      <c r="L109" s="96"/>
      <c r="M109" s="96"/>
      <c r="N109" s="96"/>
      <c r="O109" s="95"/>
      <c r="P109" s="95"/>
      <c r="Q109" s="95"/>
      <c r="R109" s="95"/>
      <c r="S109" s="95"/>
      <c r="T109" s="95"/>
      <c r="U109" s="95"/>
      <c r="V109" s="95"/>
      <c r="W109" s="97"/>
      <c r="X109" s="98"/>
    </row>
    <row r="110" spans="2:24" ht="20.100000000000001" customHeight="1">
      <c r="B110" s="90"/>
      <c r="C110" s="91"/>
      <c r="D110" s="92"/>
      <c r="E110" s="93"/>
      <c r="F110" s="187"/>
      <c r="G110" s="94"/>
      <c r="H110" s="60"/>
      <c r="I110" s="95"/>
      <c r="J110" s="95"/>
      <c r="K110" s="95"/>
      <c r="L110" s="96"/>
      <c r="M110" s="96"/>
      <c r="N110" s="96"/>
      <c r="O110" s="95"/>
      <c r="P110" s="95"/>
      <c r="Q110" s="95"/>
      <c r="R110" s="95"/>
      <c r="S110" s="95"/>
      <c r="T110" s="95"/>
      <c r="U110" s="95"/>
      <c r="V110" s="95"/>
      <c r="W110" s="97"/>
      <c r="X110" s="98"/>
    </row>
    <row r="111" spans="2:24" ht="20.100000000000001" customHeight="1" thickBot="1">
      <c r="B111" s="69" t="s">
        <v>28</v>
      </c>
      <c r="C111" s="70"/>
      <c r="D111" s="70"/>
      <c r="E111" s="71"/>
      <c r="F111" s="72"/>
      <c r="G111" s="73">
        <f>SUM(G8:G27)</f>
        <v>0</v>
      </c>
      <c r="H111" s="74"/>
      <c r="I111" s="75">
        <f>SUM(I8:I27)</f>
        <v>0</v>
      </c>
      <c r="J111" s="75">
        <f>SUM(J8:J27)</f>
        <v>0</v>
      </c>
      <c r="K111" s="75">
        <f>SUM(K8:K27)</f>
        <v>0</v>
      </c>
      <c r="L111" s="76"/>
      <c r="M111" s="76"/>
      <c r="N111" s="76"/>
      <c r="O111" s="75">
        <f t="shared" ref="O111:V111" si="25">SUM(O8:O27)</f>
        <v>0</v>
      </c>
      <c r="P111" s="75">
        <f t="shared" si="25"/>
        <v>0</v>
      </c>
      <c r="Q111" s="75">
        <f t="shared" si="25"/>
        <v>0</v>
      </c>
      <c r="R111" s="75">
        <f t="shared" si="25"/>
        <v>0</v>
      </c>
      <c r="S111" s="75">
        <f t="shared" si="25"/>
        <v>0</v>
      </c>
      <c r="T111" s="75">
        <f t="shared" si="25"/>
        <v>0</v>
      </c>
      <c r="U111" s="75">
        <f t="shared" si="25"/>
        <v>0</v>
      </c>
      <c r="V111" s="75">
        <f t="shared" si="25"/>
        <v>0</v>
      </c>
      <c r="W111" s="77">
        <f>SUM(U111,V111)</f>
        <v>0</v>
      </c>
      <c r="X111" s="78" t="str">
        <f t="shared" si="0"/>
        <v>○</v>
      </c>
    </row>
    <row r="112" spans="2:24" ht="20.100000000000001" customHeight="1">
      <c r="B112" s="392" t="s">
        <v>79</v>
      </c>
      <c r="C112" s="104" t="s">
        <v>29</v>
      </c>
      <c r="D112" s="105"/>
      <c r="E112" s="106"/>
      <c r="F112" s="107"/>
      <c r="G112" s="108"/>
      <c r="H112" s="109" t="s">
        <v>30</v>
      </c>
      <c r="I112" s="110"/>
      <c r="J112" s="110"/>
      <c r="K112" s="110"/>
      <c r="L112" s="111" t="str">
        <f>IF(G112="","",U112)</f>
        <v/>
      </c>
      <c r="M112" s="110"/>
      <c r="N112" s="110"/>
      <c r="O112" s="110"/>
      <c r="P112" s="110"/>
      <c r="Q112" s="110"/>
      <c r="R112" s="110"/>
      <c r="S112" s="110"/>
      <c r="T112" s="110"/>
      <c r="U112" s="111" t="str">
        <f>IF(OR($U$111=0,G112=""),"",ROUNDDOWN(G112*$U$111/$W$111,0))</f>
        <v/>
      </c>
      <c r="V112" s="111" t="str">
        <f>IF(U112="","",G112-U112)</f>
        <v/>
      </c>
      <c r="W112" s="112">
        <f>SUM(U112,V112)</f>
        <v>0</v>
      </c>
      <c r="X112" s="113" t="str">
        <f t="shared" si="0"/>
        <v>○</v>
      </c>
    </row>
    <row r="113" spans="2:24" ht="20.100000000000001" customHeight="1">
      <c r="B113" s="393"/>
      <c r="C113" s="20" t="s">
        <v>31</v>
      </c>
      <c r="D113" s="34"/>
      <c r="E113" s="42"/>
      <c r="F113" s="59"/>
      <c r="G113" s="43"/>
      <c r="H113" s="36" t="s">
        <v>30</v>
      </c>
      <c r="I113" s="38"/>
      <c r="J113" s="38"/>
      <c r="K113" s="38"/>
      <c r="L113" s="38"/>
      <c r="M113" s="37" t="str">
        <f>IF(G113="","",U113)</f>
        <v/>
      </c>
      <c r="N113" s="38"/>
      <c r="O113" s="38"/>
      <c r="P113" s="38"/>
      <c r="Q113" s="38"/>
      <c r="R113" s="38"/>
      <c r="S113" s="38"/>
      <c r="T113" s="38"/>
      <c r="U113" s="37" t="str">
        <f>IF(OR($U$111=0,G113=""),"",ROUNDDOWN(G113*$U$111/$W$111,0))</f>
        <v/>
      </c>
      <c r="V113" s="37" t="str">
        <f>IF(U113="","",G113-U113)</f>
        <v/>
      </c>
      <c r="W113" s="39">
        <f>SUM(U113,V113)</f>
        <v>0</v>
      </c>
      <c r="X113" s="89" t="str">
        <f t="shared" si="0"/>
        <v>○</v>
      </c>
    </row>
    <row r="114" spans="2:24" ht="20.100000000000001" customHeight="1" thickBot="1">
      <c r="B114" s="394"/>
      <c r="C114" s="114" t="s">
        <v>32</v>
      </c>
      <c r="D114" s="115"/>
      <c r="E114" s="116"/>
      <c r="F114" s="117"/>
      <c r="G114" s="73"/>
      <c r="H114" s="88" t="s">
        <v>30</v>
      </c>
      <c r="I114" s="76"/>
      <c r="J114" s="76"/>
      <c r="K114" s="76"/>
      <c r="L114" s="76"/>
      <c r="M114" s="76"/>
      <c r="N114" s="75" t="str">
        <f>IF(G114="","",U114)</f>
        <v/>
      </c>
      <c r="O114" s="76"/>
      <c r="P114" s="76"/>
      <c r="Q114" s="76"/>
      <c r="R114" s="76"/>
      <c r="S114" s="76"/>
      <c r="T114" s="76"/>
      <c r="U114" s="75" t="str">
        <f>IF(OR($U$111=0,G114=""),"",ROUNDDOWN(G114*$U$111/$W$111,0))</f>
        <v/>
      </c>
      <c r="V114" s="75" t="str">
        <f t="shared" ref="V114:V116" si="26">IF(U114="","",G114-U114)</f>
        <v/>
      </c>
      <c r="W114" s="77">
        <f t="shared" ref="W114:W116" si="27">SUM(U114,V114)</f>
        <v>0</v>
      </c>
      <c r="X114" s="78" t="str">
        <f>IF(G114=W114,"○","×")</f>
        <v>○</v>
      </c>
    </row>
    <row r="115" spans="2:24" ht="20.100000000000001" customHeight="1">
      <c r="B115" s="102"/>
      <c r="C115" s="103" t="s">
        <v>77</v>
      </c>
      <c r="D115" s="62"/>
      <c r="E115" s="63"/>
      <c r="F115" s="64"/>
      <c r="G115" s="61"/>
      <c r="H115" s="65" t="s">
        <v>30</v>
      </c>
      <c r="I115" s="66"/>
      <c r="J115" s="66"/>
      <c r="K115" s="66"/>
      <c r="L115" s="66"/>
      <c r="M115" s="66"/>
      <c r="N115" s="66"/>
      <c r="O115" s="66"/>
      <c r="P115" s="66"/>
      <c r="Q115" s="48" t="str">
        <f>IF(G115="","",U115)</f>
        <v/>
      </c>
      <c r="R115" s="66"/>
      <c r="S115" s="66"/>
      <c r="T115" s="66"/>
      <c r="U115" s="48" t="str">
        <f>IF(OR($U$111=0,G115=""),"",ROUNDDOWN(G115*$U$111/$W$111,0))</f>
        <v/>
      </c>
      <c r="V115" s="48" t="str">
        <f>IF(U115="","",G115-U115)</f>
        <v/>
      </c>
      <c r="W115" s="67">
        <f t="shared" si="27"/>
        <v>0</v>
      </c>
      <c r="X115" s="68" t="str">
        <f t="shared" ref="X115:X116" si="28">IF(G115=W115,"○","×")</f>
        <v>○</v>
      </c>
    </row>
    <row r="116" spans="2:24" ht="20.100000000000001" customHeight="1">
      <c r="B116" s="58"/>
      <c r="C116" s="57" t="s">
        <v>78</v>
      </c>
      <c r="D116" s="34"/>
      <c r="E116" s="42"/>
      <c r="F116" s="59"/>
      <c r="G116" s="43"/>
      <c r="H116" s="36"/>
      <c r="I116" s="38"/>
      <c r="J116" s="38"/>
      <c r="K116" s="38"/>
      <c r="L116" s="38"/>
      <c r="M116" s="38"/>
      <c r="N116" s="38"/>
      <c r="O116" s="38"/>
      <c r="P116" s="38"/>
      <c r="Q116" s="37" t="str">
        <f>IF(G116="","",U116)</f>
        <v/>
      </c>
      <c r="R116" s="38"/>
      <c r="S116" s="38"/>
      <c r="T116" s="38"/>
      <c r="U116" s="37" t="str">
        <f>IF(OR($U$111=0,G116=""),"",ROUNDDOWN(G116*$U$111/$W$111,0))</f>
        <v/>
      </c>
      <c r="V116" s="37" t="str">
        <f t="shared" si="26"/>
        <v/>
      </c>
      <c r="W116" s="39">
        <f t="shared" si="27"/>
        <v>0</v>
      </c>
      <c r="X116" s="56" t="str">
        <f t="shared" si="28"/>
        <v>○</v>
      </c>
    </row>
    <row r="117" spans="2:24" ht="20.100000000000001" customHeight="1" thickBot="1">
      <c r="B117" s="69" t="s">
        <v>28</v>
      </c>
      <c r="C117" s="85"/>
      <c r="D117" s="85"/>
      <c r="E117" s="86"/>
      <c r="F117" s="86"/>
      <c r="G117" s="73">
        <f>SUM(G112:G116)</f>
        <v>0</v>
      </c>
      <c r="H117" s="87"/>
      <c r="I117" s="75">
        <f>SUM(I112:I116)</f>
        <v>0</v>
      </c>
      <c r="J117" s="75">
        <f t="shared" ref="J117:T117" si="29">SUM(J112:J116)</f>
        <v>0</v>
      </c>
      <c r="K117" s="75">
        <f t="shared" si="29"/>
        <v>0</v>
      </c>
      <c r="L117" s="75">
        <f t="shared" si="29"/>
        <v>0</v>
      </c>
      <c r="M117" s="75">
        <f t="shared" si="29"/>
        <v>0</v>
      </c>
      <c r="N117" s="75">
        <f t="shared" si="29"/>
        <v>0</v>
      </c>
      <c r="O117" s="75">
        <f t="shared" si="29"/>
        <v>0</v>
      </c>
      <c r="P117" s="75">
        <f t="shared" si="29"/>
        <v>0</v>
      </c>
      <c r="Q117" s="75">
        <f>SUM(Q112:Q116)</f>
        <v>0</v>
      </c>
      <c r="R117" s="75">
        <f t="shared" si="29"/>
        <v>0</v>
      </c>
      <c r="S117" s="75">
        <f t="shared" si="29"/>
        <v>0</v>
      </c>
      <c r="T117" s="75">
        <f t="shared" si="29"/>
        <v>0</v>
      </c>
      <c r="U117" s="75">
        <f>SUM(U112:U116)</f>
        <v>0</v>
      </c>
      <c r="V117" s="75">
        <f>SUM(V112:V116)</f>
        <v>0</v>
      </c>
      <c r="W117" s="75">
        <f>SUM(W112:W116)</f>
        <v>0</v>
      </c>
      <c r="X117" s="78" t="str">
        <f>IF(G117=W117,"○","×")</f>
        <v>○</v>
      </c>
    </row>
    <row r="118" spans="2:24" ht="20.100000000000001" customHeight="1">
      <c r="B118" s="79" t="s">
        <v>33</v>
      </c>
      <c r="C118" s="80"/>
      <c r="D118" s="80"/>
      <c r="E118" s="81"/>
      <c r="F118" s="82"/>
      <c r="G118" s="83">
        <f>G111+G117</f>
        <v>0</v>
      </c>
      <c r="H118" s="84"/>
      <c r="I118" s="168">
        <f>I111+I117</f>
        <v>0</v>
      </c>
      <c r="J118" s="168">
        <f t="shared" ref="J118:T118" si="30">J111+J117</f>
        <v>0</v>
      </c>
      <c r="K118" s="168">
        <f t="shared" si="30"/>
        <v>0</v>
      </c>
      <c r="L118" s="168">
        <f t="shared" si="30"/>
        <v>0</v>
      </c>
      <c r="M118" s="168">
        <f t="shared" si="30"/>
        <v>0</v>
      </c>
      <c r="N118" s="168">
        <f t="shared" si="30"/>
        <v>0</v>
      </c>
      <c r="O118" s="168">
        <f t="shared" si="30"/>
        <v>0</v>
      </c>
      <c r="P118" s="168">
        <f t="shared" si="30"/>
        <v>0</v>
      </c>
      <c r="Q118" s="168">
        <f>Q111+Q117</f>
        <v>0</v>
      </c>
      <c r="R118" s="168">
        <f t="shared" si="30"/>
        <v>0</v>
      </c>
      <c r="S118" s="168">
        <f t="shared" si="30"/>
        <v>0</v>
      </c>
      <c r="T118" s="168">
        <f t="shared" si="30"/>
        <v>0</v>
      </c>
      <c r="U118" s="48">
        <f>U111+U117</f>
        <v>0</v>
      </c>
      <c r="V118" s="48">
        <f>V111+V117</f>
        <v>0</v>
      </c>
      <c r="W118" s="67">
        <f>SUM(U118,V118)</f>
        <v>0</v>
      </c>
      <c r="X118" s="68" t="str">
        <f>IF(G118=W118,"○","×")</f>
        <v>○</v>
      </c>
    </row>
    <row r="119" spans="2:24" ht="20.100000000000001" customHeight="1">
      <c r="B119" s="21"/>
      <c r="C119" s="22"/>
      <c r="D119" s="22"/>
      <c r="E119" s="45"/>
      <c r="F119" s="44"/>
      <c r="G119" s="46"/>
      <c r="H119" s="44"/>
      <c r="I119" s="47"/>
      <c r="J119" s="47"/>
      <c r="K119" s="47"/>
      <c r="L119" s="47"/>
      <c r="M119" s="100" t="s">
        <v>82</v>
      </c>
      <c r="N119" s="48">
        <f>SUM(I118:N118)</f>
        <v>0</v>
      </c>
      <c r="O119" s="47"/>
      <c r="P119" s="101" t="s">
        <v>81</v>
      </c>
      <c r="Q119" s="48">
        <f>SUM(I118:Q118)</f>
        <v>0</v>
      </c>
      <c r="R119" s="47"/>
      <c r="S119" s="47"/>
      <c r="T119" s="47"/>
      <c r="U119" s="47"/>
      <c r="V119" s="100" t="s">
        <v>80</v>
      </c>
      <c r="W119" s="39">
        <f>IF(別紙2!E8="消費税抜き",0,ROUNDDOWN(W118*0.1,0))</f>
        <v>0</v>
      </c>
    </row>
    <row r="120" spans="2:24" ht="20.100000000000001" customHeight="1">
      <c r="S120" s="47"/>
      <c r="T120" s="47"/>
      <c r="U120" s="47"/>
      <c r="V120" s="99" t="s">
        <v>33</v>
      </c>
      <c r="W120" s="39">
        <f>W118+W119</f>
        <v>0</v>
      </c>
    </row>
    <row r="121" spans="2:24" ht="20.100000000000001" customHeight="1">
      <c r="C121" s="33" t="s">
        <v>90</v>
      </c>
    </row>
    <row r="122" spans="2:24" ht="18" customHeight="1"/>
    <row r="123" spans="2:24" ht="18" customHeight="1"/>
  </sheetData>
  <mergeCells count="24">
    <mergeCell ref="B112:B114"/>
    <mergeCell ref="X4:X7"/>
    <mergeCell ref="Q6:Q7"/>
    <mergeCell ref="G6:G7"/>
    <mergeCell ref="H6:H7"/>
    <mergeCell ref="I6:N6"/>
    <mergeCell ref="O6:O7"/>
    <mergeCell ref="P6:P7"/>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s>
  <phoneticPr fontId="13"/>
  <conditionalFormatting sqref="H8:H107">
    <cfRule type="containsBlanks" dxfId="1" priority="2">
      <formula>LEN(TRIM(H8))=0</formula>
    </cfRule>
  </conditionalFormatting>
  <conditionalFormatting sqref="H112:H116">
    <cfRule type="containsBlanks" dxfId="0" priority="1">
      <formula>LEN(TRIM(H112))=0</formula>
    </cfRule>
  </conditionalFormatting>
  <dataValidations count="2">
    <dataValidation imeMode="hiragana" allowBlank="1" showInputMessage="1" showErrorMessage="1" sqref="L2:N2" xr:uid="{00000000-0002-0000-0200-000000000000}"/>
    <dataValidation imeMode="off" allowBlank="1" showInputMessage="1" showErrorMessage="1" sqref="E112:T116 V112:V116 V8:V110 E8:T110" xr:uid="{00000000-0002-0000-0200-000001000000}"/>
  </dataValidations>
  <pageMargins left="0.47244094488188981" right="0.19685039370078741" top="0.74803149606299213" bottom="0.74803149606299213" header="0.31496062992125984" footer="0.31496062992125984"/>
  <pageSetup paperSize="9" scale="62"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P37" sqref="P37"/>
    </sheetView>
  </sheetViews>
  <sheetFormatPr defaultRowHeight="18.75"/>
  <cols>
    <col min="1" max="1" width="4.7109375" style="8" customWidth="1"/>
    <col min="2" max="2" width="8.7109375" style="9" customWidth="1"/>
    <col min="3" max="3" width="25.7109375" style="8" customWidth="1"/>
    <col min="4" max="4" width="12.7109375" style="8" customWidth="1"/>
    <col min="5" max="5" width="5.7109375" style="9" customWidth="1"/>
    <col min="6" max="6" width="9.7109375" style="8" customWidth="1"/>
    <col min="7" max="7" width="10.7109375" style="25" customWidth="1"/>
    <col min="8" max="8" width="10.42578125" style="8" customWidth="1"/>
    <col min="9" max="20" width="9.7109375" style="23" customWidth="1"/>
    <col min="21" max="22" width="10.7109375" style="23" customWidth="1"/>
    <col min="23" max="23" width="10.7109375" style="24"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8" t="s">
        <v>130</v>
      </c>
      <c r="G2" s="10"/>
      <c r="I2" s="11"/>
      <c r="J2" s="11"/>
      <c r="K2" s="26"/>
      <c r="L2" s="27"/>
      <c r="M2" s="27"/>
      <c r="N2" s="27"/>
      <c r="O2" s="32" t="s">
        <v>11</v>
      </c>
      <c r="P2" s="368" t="s">
        <v>66</v>
      </c>
      <c r="Q2" s="368"/>
      <c r="R2" s="368"/>
      <c r="S2" s="368"/>
      <c r="T2" s="368"/>
      <c r="U2" s="368"/>
      <c r="V2" s="368"/>
      <c r="W2" s="368"/>
    </row>
    <row r="3" spans="1:24" s="9" customFormat="1" ht="25.5" customHeight="1">
      <c r="A3" s="8"/>
      <c r="G3" s="10"/>
      <c r="I3" s="11"/>
      <c r="J3" s="11"/>
      <c r="K3" s="12"/>
      <c r="L3" s="12"/>
      <c r="M3" s="12"/>
      <c r="N3" s="12"/>
      <c r="O3" s="12"/>
      <c r="P3" s="12"/>
      <c r="Q3" s="11"/>
      <c r="R3" s="11"/>
      <c r="S3" s="11"/>
      <c r="T3" s="11"/>
      <c r="U3" s="11"/>
      <c r="V3" s="11"/>
      <c r="W3" s="10"/>
    </row>
    <row r="4" spans="1:24" s="29" customFormat="1" ht="18" customHeight="1">
      <c r="B4" s="399" t="s">
        <v>34</v>
      </c>
      <c r="C4" s="400"/>
      <c r="D4" s="400"/>
      <c r="E4" s="400"/>
      <c r="F4" s="400"/>
      <c r="G4" s="400"/>
      <c r="H4" s="401"/>
      <c r="I4" s="402" t="s">
        <v>12</v>
      </c>
      <c r="J4" s="403"/>
      <c r="K4" s="403"/>
      <c r="L4" s="403"/>
      <c r="M4" s="403"/>
      <c r="N4" s="403"/>
      <c r="O4" s="403"/>
      <c r="P4" s="403"/>
      <c r="Q4" s="403"/>
      <c r="R4" s="403"/>
      <c r="S4" s="403"/>
      <c r="T4" s="403"/>
      <c r="U4" s="404"/>
      <c r="V4" s="386" t="s">
        <v>76</v>
      </c>
      <c r="W4" s="397" t="s">
        <v>83</v>
      </c>
      <c r="X4" s="408" t="s">
        <v>84</v>
      </c>
    </row>
    <row r="5" spans="1:24" s="29" customFormat="1" ht="18" customHeight="1">
      <c r="B5" s="406" t="s">
        <v>35</v>
      </c>
      <c r="C5" s="406" t="s">
        <v>13</v>
      </c>
      <c r="D5" s="399" t="s">
        <v>14</v>
      </c>
      <c r="E5" s="400"/>
      <c r="F5" s="400"/>
      <c r="G5" s="400"/>
      <c r="H5" s="401"/>
      <c r="I5" s="402" t="s">
        <v>15</v>
      </c>
      <c r="J5" s="403"/>
      <c r="K5" s="403"/>
      <c r="L5" s="403"/>
      <c r="M5" s="403"/>
      <c r="N5" s="403"/>
      <c r="O5" s="403"/>
      <c r="P5" s="403"/>
      <c r="Q5" s="404"/>
      <c r="R5" s="30" t="s">
        <v>16</v>
      </c>
      <c r="S5" s="30" t="s">
        <v>17</v>
      </c>
      <c r="T5" s="30" t="s">
        <v>18</v>
      </c>
      <c r="U5" s="386" t="s">
        <v>75</v>
      </c>
      <c r="V5" s="387"/>
      <c r="W5" s="398"/>
      <c r="X5" s="409"/>
    </row>
    <row r="6" spans="1:24" s="29" customFormat="1" ht="55.5" customHeight="1">
      <c r="B6" s="407"/>
      <c r="C6" s="407"/>
      <c r="D6" s="406" t="s">
        <v>36</v>
      </c>
      <c r="E6" s="389" t="s">
        <v>72</v>
      </c>
      <c r="F6" s="389" t="s">
        <v>73</v>
      </c>
      <c r="G6" s="397" t="s">
        <v>74</v>
      </c>
      <c r="H6" s="389" t="s">
        <v>93</v>
      </c>
      <c r="I6" s="402" t="s">
        <v>19</v>
      </c>
      <c r="J6" s="403"/>
      <c r="K6" s="403"/>
      <c r="L6" s="403"/>
      <c r="M6" s="403"/>
      <c r="N6" s="404"/>
      <c r="O6" s="386" t="s">
        <v>37</v>
      </c>
      <c r="P6" s="386" t="s">
        <v>20</v>
      </c>
      <c r="Q6" s="386" t="s">
        <v>21</v>
      </c>
      <c r="R6" s="384" t="s">
        <v>16</v>
      </c>
      <c r="S6" s="384" t="s">
        <v>17</v>
      </c>
      <c r="T6" s="384" t="s">
        <v>18</v>
      </c>
      <c r="U6" s="387"/>
      <c r="V6" s="387"/>
      <c r="W6" s="398"/>
      <c r="X6" s="409"/>
    </row>
    <row r="7" spans="1:24" s="29" customFormat="1" ht="37.5">
      <c r="B7" s="390"/>
      <c r="C7" s="390"/>
      <c r="D7" s="390"/>
      <c r="E7" s="390"/>
      <c r="F7" s="391"/>
      <c r="G7" s="398"/>
      <c r="H7" s="391"/>
      <c r="I7" s="30" t="s">
        <v>22</v>
      </c>
      <c r="J7" s="30" t="s">
        <v>23</v>
      </c>
      <c r="K7" s="31" t="s">
        <v>24</v>
      </c>
      <c r="L7" s="31" t="s">
        <v>25</v>
      </c>
      <c r="M7" s="31" t="s">
        <v>26</v>
      </c>
      <c r="N7" s="31" t="s">
        <v>27</v>
      </c>
      <c r="O7" s="388"/>
      <c r="P7" s="388"/>
      <c r="Q7" s="388"/>
      <c r="R7" s="385"/>
      <c r="S7" s="385"/>
      <c r="T7" s="385"/>
      <c r="U7" s="388"/>
      <c r="V7" s="388"/>
      <c r="W7" s="405"/>
      <c r="X7" s="409"/>
    </row>
    <row r="8" spans="1:24" ht="20.100000000000001" customHeight="1">
      <c r="B8" s="13">
        <v>1</v>
      </c>
      <c r="C8" s="177" t="s">
        <v>64</v>
      </c>
      <c r="D8" s="178" t="s">
        <v>53</v>
      </c>
      <c r="E8" s="119">
        <v>50</v>
      </c>
      <c r="F8" s="120">
        <v>30000</v>
      </c>
      <c r="G8" s="121">
        <f>E8*F8</f>
        <v>1500000</v>
      </c>
      <c r="H8" s="122">
        <v>1</v>
      </c>
      <c r="I8" s="123">
        <v>1500000</v>
      </c>
      <c r="J8" s="123"/>
      <c r="K8" s="123"/>
      <c r="L8" s="124"/>
      <c r="M8" s="124"/>
      <c r="N8" s="124"/>
      <c r="O8" s="123"/>
      <c r="P8" s="123"/>
      <c r="Q8" s="123"/>
      <c r="R8" s="123"/>
      <c r="S8" s="123"/>
      <c r="T8" s="123"/>
      <c r="U8" s="123">
        <f>SUM(I8:T8)</f>
        <v>1500000</v>
      </c>
      <c r="V8" s="123"/>
      <c r="W8" s="125">
        <f>SUM(U8,V8)</f>
        <v>1500000</v>
      </c>
      <c r="X8" s="55" t="str">
        <f t="shared" ref="X8:X21" si="0">IF(G8=W8,"○","×")</f>
        <v>○</v>
      </c>
    </row>
    <row r="9" spans="1:24" ht="20.100000000000001" customHeight="1">
      <c r="B9" s="13">
        <v>2</v>
      </c>
      <c r="C9" s="179" t="s">
        <v>54</v>
      </c>
      <c r="D9" s="180" t="s">
        <v>55</v>
      </c>
      <c r="E9" s="126">
        <v>2</v>
      </c>
      <c r="F9" s="127">
        <v>250000</v>
      </c>
      <c r="G9" s="121">
        <f t="shared" ref="G9:G18" si="1">E9*F9</f>
        <v>500000</v>
      </c>
      <c r="H9" s="122">
        <v>1</v>
      </c>
      <c r="I9" s="123">
        <v>500000</v>
      </c>
      <c r="J9" s="123"/>
      <c r="K9" s="123"/>
      <c r="L9" s="124"/>
      <c r="M9" s="124"/>
      <c r="N9" s="124"/>
      <c r="O9" s="123"/>
      <c r="P9" s="123"/>
      <c r="Q9" s="123"/>
      <c r="R9" s="123"/>
      <c r="S9" s="123"/>
      <c r="T9" s="123"/>
      <c r="U9" s="123">
        <f t="shared" ref="U9:U18" si="2">SUM(I9:T9)</f>
        <v>500000</v>
      </c>
      <c r="V9" s="123"/>
      <c r="W9" s="125">
        <f t="shared" ref="W9:W19" si="3">SUM(U9,V9)</f>
        <v>500000</v>
      </c>
      <c r="X9" s="55" t="str">
        <f t="shared" si="0"/>
        <v>○</v>
      </c>
    </row>
    <row r="10" spans="1:24" ht="20.100000000000001" customHeight="1">
      <c r="B10" s="13">
        <v>3</v>
      </c>
      <c r="C10" s="179" t="s">
        <v>63</v>
      </c>
      <c r="D10" s="180" t="s">
        <v>56</v>
      </c>
      <c r="E10" s="126">
        <v>1</v>
      </c>
      <c r="F10" s="127">
        <v>1500000</v>
      </c>
      <c r="G10" s="121">
        <f t="shared" si="1"/>
        <v>1500000</v>
      </c>
      <c r="H10" s="122">
        <v>2</v>
      </c>
      <c r="I10" s="123">
        <v>1500000</v>
      </c>
      <c r="J10" s="123"/>
      <c r="K10" s="123"/>
      <c r="L10" s="124"/>
      <c r="M10" s="124"/>
      <c r="N10" s="124"/>
      <c r="O10" s="123"/>
      <c r="P10" s="123"/>
      <c r="Q10" s="123"/>
      <c r="R10" s="123"/>
      <c r="S10" s="123"/>
      <c r="T10" s="123"/>
      <c r="U10" s="123">
        <f t="shared" si="2"/>
        <v>1500000</v>
      </c>
      <c r="V10" s="123"/>
      <c r="W10" s="125">
        <f t="shared" si="3"/>
        <v>1500000</v>
      </c>
      <c r="X10" s="55" t="str">
        <f t="shared" si="0"/>
        <v>○</v>
      </c>
    </row>
    <row r="11" spans="1:24" ht="20.100000000000001" customHeight="1">
      <c r="B11" s="13">
        <v>4</v>
      </c>
      <c r="C11" s="179" t="s">
        <v>69</v>
      </c>
      <c r="D11" s="180"/>
      <c r="E11" s="126">
        <v>1</v>
      </c>
      <c r="F11" s="127">
        <v>40000</v>
      </c>
      <c r="G11" s="121">
        <f t="shared" si="1"/>
        <v>40000</v>
      </c>
      <c r="H11" s="122">
        <v>3</v>
      </c>
      <c r="I11" s="123"/>
      <c r="J11" s="123">
        <v>40000</v>
      </c>
      <c r="K11" s="123"/>
      <c r="L11" s="124"/>
      <c r="M11" s="124"/>
      <c r="N11" s="124"/>
      <c r="O11" s="123"/>
      <c r="P11" s="123"/>
      <c r="Q11" s="123"/>
      <c r="R11" s="123"/>
      <c r="S11" s="123"/>
      <c r="T11" s="123"/>
      <c r="U11" s="123">
        <f t="shared" si="2"/>
        <v>40000</v>
      </c>
      <c r="V11" s="123"/>
      <c r="W11" s="125">
        <f t="shared" si="3"/>
        <v>40000</v>
      </c>
      <c r="X11" s="55" t="str">
        <f t="shared" si="0"/>
        <v>○</v>
      </c>
    </row>
    <row r="12" spans="1:24" ht="20.100000000000001" customHeight="1">
      <c r="B12" s="13">
        <v>5</v>
      </c>
      <c r="C12" s="179" t="s">
        <v>70</v>
      </c>
      <c r="D12" s="180"/>
      <c r="E12" s="126">
        <v>1</v>
      </c>
      <c r="F12" s="127">
        <v>20000</v>
      </c>
      <c r="G12" s="121">
        <f t="shared" si="1"/>
        <v>20000</v>
      </c>
      <c r="H12" s="122">
        <v>4</v>
      </c>
      <c r="I12" s="123"/>
      <c r="J12" s="123">
        <v>20000</v>
      </c>
      <c r="K12" s="123"/>
      <c r="L12" s="124"/>
      <c r="M12" s="124"/>
      <c r="N12" s="124"/>
      <c r="O12" s="123"/>
      <c r="P12" s="123"/>
      <c r="Q12" s="123"/>
      <c r="R12" s="123"/>
      <c r="S12" s="123"/>
      <c r="T12" s="123"/>
      <c r="U12" s="123">
        <f t="shared" si="2"/>
        <v>20000</v>
      </c>
      <c r="V12" s="123"/>
      <c r="W12" s="125">
        <f t="shared" si="3"/>
        <v>20000</v>
      </c>
      <c r="X12" s="55" t="str">
        <f t="shared" si="0"/>
        <v>○</v>
      </c>
    </row>
    <row r="13" spans="1:24" ht="20.100000000000001" customHeight="1">
      <c r="B13" s="13">
        <v>6</v>
      </c>
      <c r="C13" s="179" t="s">
        <v>57</v>
      </c>
      <c r="D13" s="180" t="s">
        <v>62</v>
      </c>
      <c r="E13" s="126">
        <v>5</v>
      </c>
      <c r="F13" s="127">
        <v>40000</v>
      </c>
      <c r="G13" s="121">
        <f t="shared" si="1"/>
        <v>200000</v>
      </c>
      <c r="H13" s="122">
        <v>5</v>
      </c>
      <c r="I13" s="123">
        <v>200000</v>
      </c>
      <c r="J13" s="123"/>
      <c r="K13" s="123"/>
      <c r="L13" s="124"/>
      <c r="M13" s="124"/>
      <c r="N13" s="124"/>
      <c r="O13" s="123"/>
      <c r="P13" s="123"/>
      <c r="Q13" s="123"/>
      <c r="R13" s="123"/>
      <c r="S13" s="123"/>
      <c r="T13" s="123"/>
      <c r="U13" s="123">
        <f t="shared" si="2"/>
        <v>200000</v>
      </c>
      <c r="V13" s="123"/>
      <c r="W13" s="125">
        <f t="shared" si="3"/>
        <v>200000</v>
      </c>
      <c r="X13" s="55" t="str">
        <f t="shared" si="0"/>
        <v>○</v>
      </c>
    </row>
    <row r="14" spans="1:24" ht="20.100000000000001" customHeight="1">
      <c r="B14" s="13">
        <v>7</v>
      </c>
      <c r="C14" s="179" t="s">
        <v>58</v>
      </c>
      <c r="D14" s="180"/>
      <c r="E14" s="126">
        <v>1</v>
      </c>
      <c r="F14" s="127">
        <v>10000</v>
      </c>
      <c r="G14" s="121">
        <f t="shared" si="1"/>
        <v>10000</v>
      </c>
      <c r="H14" s="122">
        <v>5</v>
      </c>
      <c r="I14" s="123"/>
      <c r="J14" s="123">
        <v>10000</v>
      </c>
      <c r="K14" s="123"/>
      <c r="L14" s="124"/>
      <c r="M14" s="124"/>
      <c r="N14" s="124"/>
      <c r="O14" s="123"/>
      <c r="P14" s="123"/>
      <c r="Q14" s="123"/>
      <c r="R14" s="123"/>
      <c r="S14" s="123"/>
      <c r="T14" s="123"/>
      <c r="U14" s="123">
        <f t="shared" si="2"/>
        <v>10000</v>
      </c>
      <c r="V14" s="123"/>
      <c r="W14" s="125">
        <f t="shared" si="3"/>
        <v>10000</v>
      </c>
      <c r="X14" s="55" t="str">
        <f t="shared" si="0"/>
        <v>○</v>
      </c>
    </row>
    <row r="15" spans="1:24" ht="68.25" customHeight="1">
      <c r="B15" s="13">
        <v>8</v>
      </c>
      <c r="C15" s="179" t="s">
        <v>68</v>
      </c>
      <c r="D15" s="181" t="s">
        <v>91</v>
      </c>
      <c r="E15" s="126">
        <v>25</v>
      </c>
      <c r="F15" s="127">
        <v>20000</v>
      </c>
      <c r="G15" s="121">
        <f t="shared" si="1"/>
        <v>500000</v>
      </c>
      <c r="H15" s="122">
        <v>5</v>
      </c>
      <c r="I15" s="123"/>
      <c r="J15" s="123">
        <v>500000</v>
      </c>
      <c r="K15" s="123"/>
      <c r="L15" s="124"/>
      <c r="M15" s="124"/>
      <c r="N15" s="124"/>
      <c r="O15" s="123"/>
      <c r="P15" s="123"/>
      <c r="Q15" s="123"/>
      <c r="R15" s="123"/>
      <c r="S15" s="123"/>
      <c r="T15" s="123"/>
      <c r="U15" s="123">
        <f t="shared" ref="U15" si="4">SUM(I15:T15)</f>
        <v>500000</v>
      </c>
      <c r="V15" s="123"/>
      <c r="W15" s="125">
        <f t="shared" si="3"/>
        <v>500000</v>
      </c>
      <c r="X15" s="55" t="str">
        <f t="shared" si="0"/>
        <v>○</v>
      </c>
    </row>
    <row r="16" spans="1:24" ht="68.25" customHeight="1">
      <c r="B16" s="13">
        <v>9</v>
      </c>
      <c r="C16" s="179" t="s">
        <v>59</v>
      </c>
      <c r="D16" s="181" t="s">
        <v>91</v>
      </c>
      <c r="E16" s="126">
        <v>20</v>
      </c>
      <c r="F16" s="127">
        <v>20000</v>
      </c>
      <c r="G16" s="121">
        <f t="shared" si="1"/>
        <v>400000</v>
      </c>
      <c r="H16" s="122">
        <v>5</v>
      </c>
      <c r="I16" s="123"/>
      <c r="J16" s="123">
        <v>400000</v>
      </c>
      <c r="K16" s="123"/>
      <c r="L16" s="124"/>
      <c r="M16" s="124"/>
      <c r="N16" s="124"/>
      <c r="O16" s="123"/>
      <c r="P16" s="123"/>
      <c r="Q16" s="123"/>
      <c r="R16" s="123"/>
      <c r="S16" s="123"/>
      <c r="T16" s="123"/>
      <c r="U16" s="123">
        <f t="shared" si="2"/>
        <v>400000</v>
      </c>
      <c r="V16" s="123"/>
      <c r="W16" s="125">
        <f t="shared" si="3"/>
        <v>400000</v>
      </c>
      <c r="X16" s="55" t="str">
        <f t="shared" si="0"/>
        <v>○</v>
      </c>
    </row>
    <row r="17" spans="2:24" ht="20.100000000000001" customHeight="1">
      <c r="B17" s="13">
        <v>10</v>
      </c>
      <c r="C17" s="179" t="s">
        <v>60</v>
      </c>
      <c r="D17" s="180"/>
      <c r="E17" s="126">
        <v>1</v>
      </c>
      <c r="F17" s="127">
        <v>100000</v>
      </c>
      <c r="G17" s="121">
        <f t="shared" si="1"/>
        <v>100000</v>
      </c>
      <c r="H17" s="122">
        <v>6</v>
      </c>
      <c r="I17" s="123"/>
      <c r="J17" s="123"/>
      <c r="K17" s="123"/>
      <c r="L17" s="124"/>
      <c r="M17" s="124"/>
      <c r="N17" s="124"/>
      <c r="O17" s="123"/>
      <c r="P17" s="123"/>
      <c r="Q17" s="123"/>
      <c r="R17" s="123"/>
      <c r="S17" s="123"/>
      <c r="T17" s="123"/>
      <c r="U17" s="123">
        <f t="shared" si="2"/>
        <v>0</v>
      </c>
      <c r="V17" s="123">
        <v>100000</v>
      </c>
      <c r="W17" s="125">
        <f t="shared" si="3"/>
        <v>100000</v>
      </c>
      <c r="X17" s="55" t="str">
        <f t="shared" si="0"/>
        <v>○</v>
      </c>
    </row>
    <row r="18" spans="2:24" ht="20.100000000000001" customHeight="1">
      <c r="B18" s="13">
        <v>11</v>
      </c>
      <c r="C18" s="179" t="s">
        <v>61</v>
      </c>
      <c r="D18" s="180"/>
      <c r="E18" s="126">
        <v>1</v>
      </c>
      <c r="F18" s="127">
        <v>20000</v>
      </c>
      <c r="G18" s="121">
        <f t="shared" si="1"/>
        <v>20000</v>
      </c>
      <c r="H18" s="122">
        <v>6</v>
      </c>
      <c r="I18" s="123"/>
      <c r="J18" s="123"/>
      <c r="K18" s="123"/>
      <c r="L18" s="124"/>
      <c r="M18" s="124"/>
      <c r="N18" s="124"/>
      <c r="O18" s="123"/>
      <c r="P18" s="123"/>
      <c r="Q18" s="123"/>
      <c r="R18" s="123"/>
      <c r="S18" s="123"/>
      <c r="T18" s="123"/>
      <c r="U18" s="123">
        <f t="shared" si="2"/>
        <v>0</v>
      </c>
      <c r="V18" s="123">
        <v>20000</v>
      </c>
      <c r="W18" s="125">
        <f t="shared" si="3"/>
        <v>20000</v>
      </c>
      <c r="X18" s="55" t="str">
        <f t="shared" si="0"/>
        <v>○</v>
      </c>
    </row>
    <row r="19" spans="2:24" ht="20.100000000000001" customHeight="1" thickBot="1">
      <c r="B19" s="69" t="s">
        <v>28</v>
      </c>
      <c r="C19" s="182"/>
      <c r="D19" s="182"/>
      <c r="E19" s="128"/>
      <c r="F19" s="129"/>
      <c r="G19" s="130">
        <f>SUM(G8:G18)</f>
        <v>4790000</v>
      </c>
      <c r="H19" s="131"/>
      <c r="I19" s="132">
        <f>SUM(I8:I18)</f>
        <v>3700000</v>
      </c>
      <c r="J19" s="132">
        <f>SUM(J8:J18)</f>
        <v>970000</v>
      </c>
      <c r="K19" s="132">
        <f>SUM(K8:K18)</f>
        <v>0</v>
      </c>
      <c r="L19" s="133"/>
      <c r="M19" s="133"/>
      <c r="N19" s="133"/>
      <c r="O19" s="132">
        <f t="shared" ref="O19:V19" si="5">SUM(O8:O18)</f>
        <v>0</v>
      </c>
      <c r="P19" s="132">
        <f t="shared" si="5"/>
        <v>0</v>
      </c>
      <c r="Q19" s="132">
        <f t="shared" si="5"/>
        <v>0</v>
      </c>
      <c r="R19" s="132">
        <f t="shared" si="5"/>
        <v>0</v>
      </c>
      <c r="S19" s="132">
        <f t="shared" si="5"/>
        <v>0</v>
      </c>
      <c r="T19" s="132">
        <f t="shared" si="5"/>
        <v>0</v>
      </c>
      <c r="U19" s="132">
        <f t="shared" si="5"/>
        <v>4670000</v>
      </c>
      <c r="V19" s="132">
        <f t="shared" si="5"/>
        <v>120000</v>
      </c>
      <c r="W19" s="134">
        <f t="shared" si="3"/>
        <v>4790000</v>
      </c>
      <c r="X19" s="78" t="str">
        <f t="shared" si="0"/>
        <v>○</v>
      </c>
    </row>
    <row r="20" spans="2:24" ht="20.100000000000001" customHeight="1">
      <c r="B20" s="392" t="s">
        <v>79</v>
      </c>
      <c r="C20" s="135" t="s">
        <v>29</v>
      </c>
      <c r="D20" s="183"/>
      <c r="E20" s="136"/>
      <c r="F20" s="137"/>
      <c r="G20" s="138">
        <v>200</v>
      </c>
      <c r="H20" s="139">
        <v>7</v>
      </c>
      <c r="I20" s="140"/>
      <c r="J20" s="140"/>
      <c r="K20" s="140"/>
      <c r="L20" s="141">
        <f>IF(G20="","",U20)</f>
        <v>194</v>
      </c>
      <c r="M20" s="140"/>
      <c r="N20" s="140"/>
      <c r="O20" s="140"/>
      <c r="P20" s="140"/>
      <c r="Q20" s="140"/>
      <c r="R20" s="140"/>
      <c r="S20" s="140"/>
      <c r="T20" s="140"/>
      <c r="U20" s="141">
        <f>IF(OR($U$19=0,G20=""),"",ROUNDDOWN(G20*$U$19/$W$19,0))</f>
        <v>194</v>
      </c>
      <c r="V20" s="141">
        <f>IF(U20="","",G20-U20)</f>
        <v>6</v>
      </c>
      <c r="W20" s="142">
        <f>SUM(U20,V20)</f>
        <v>200</v>
      </c>
      <c r="X20" s="113" t="str">
        <f t="shared" si="0"/>
        <v>○</v>
      </c>
    </row>
    <row r="21" spans="2:24" ht="20.100000000000001" customHeight="1">
      <c r="B21" s="393"/>
      <c r="C21" s="143" t="s">
        <v>31</v>
      </c>
      <c r="D21" s="158"/>
      <c r="E21" s="144"/>
      <c r="F21" s="145"/>
      <c r="G21" s="121">
        <v>95746</v>
      </c>
      <c r="H21" s="122">
        <v>8</v>
      </c>
      <c r="I21" s="124"/>
      <c r="J21" s="124"/>
      <c r="K21" s="124"/>
      <c r="L21" s="124"/>
      <c r="M21" s="123">
        <f>IF(G21="","",U21)</f>
        <v>93347</v>
      </c>
      <c r="N21" s="124"/>
      <c r="O21" s="124"/>
      <c r="P21" s="124"/>
      <c r="Q21" s="124"/>
      <c r="R21" s="124"/>
      <c r="S21" s="124"/>
      <c r="T21" s="124"/>
      <c r="U21" s="123">
        <f>IF(OR($U$19=0,G21=""),"",ROUNDDOWN(G21*$U$19/$W$19,0))</f>
        <v>93347</v>
      </c>
      <c r="V21" s="123">
        <f>IF(U21="","",G21-U21)</f>
        <v>2399</v>
      </c>
      <c r="W21" s="125">
        <f>SUM(U21,V21)</f>
        <v>95746</v>
      </c>
      <c r="X21" s="89" t="str">
        <f t="shared" si="0"/>
        <v>○</v>
      </c>
    </row>
    <row r="22" spans="2:24" ht="20.100000000000001" customHeight="1" thickBot="1">
      <c r="B22" s="394"/>
      <c r="C22" s="146" t="s">
        <v>32</v>
      </c>
      <c r="D22" s="184"/>
      <c r="E22" s="147"/>
      <c r="F22" s="148"/>
      <c r="G22" s="130">
        <v>76381</v>
      </c>
      <c r="H22" s="131">
        <v>9</v>
      </c>
      <c r="I22" s="133"/>
      <c r="J22" s="133"/>
      <c r="K22" s="133"/>
      <c r="L22" s="133"/>
      <c r="M22" s="133"/>
      <c r="N22" s="132">
        <f>IF(G22="","",U22)</f>
        <v>74467</v>
      </c>
      <c r="O22" s="133"/>
      <c r="P22" s="133"/>
      <c r="Q22" s="133"/>
      <c r="R22" s="133"/>
      <c r="S22" s="133"/>
      <c r="T22" s="133"/>
      <c r="U22" s="132">
        <f>IF(OR($U$19=0,G22=""),"",ROUNDDOWN(G22*$U$19/$W$19,0))</f>
        <v>74467</v>
      </c>
      <c r="V22" s="132">
        <f>IF(U22="","",G22-U22)</f>
        <v>1914</v>
      </c>
      <c r="W22" s="134">
        <f>SUM(U22,V22)</f>
        <v>76381</v>
      </c>
      <c r="X22" s="78" t="str">
        <f>IF(G22=W22,"○","×")</f>
        <v>○</v>
      </c>
    </row>
    <row r="23" spans="2:24" ht="20.100000000000001" customHeight="1">
      <c r="B23" s="102"/>
      <c r="C23" s="149" t="s">
        <v>77</v>
      </c>
      <c r="D23" s="150"/>
      <c r="E23" s="151"/>
      <c r="F23" s="152"/>
      <c r="G23" s="153">
        <v>500000</v>
      </c>
      <c r="H23" s="154">
        <v>10</v>
      </c>
      <c r="I23" s="155"/>
      <c r="J23" s="155"/>
      <c r="K23" s="155"/>
      <c r="L23" s="155"/>
      <c r="M23" s="155"/>
      <c r="N23" s="155"/>
      <c r="O23" s="155"/>
      <c r="P23" s="155"/>
      <c r="Q23" s="156">
        <f>IF(G23="","",U23)</f>
        <v>487472</v>
      </c>
      <c r="R23" s="155"/>
      <c r="S23" s="155"/>
      <c r="T23" s="155"/>
      <c r="U23" s="156">
        <f>IF(OR($U$21=0,G23=""),"",ROUNDDOWN(G23*$U$21/$W$21,0))</f>
        <v>487472</v>
      </c>
      <c r="V23" s="156">
        <f t="shared" ref="V23:V24" si="6">IF(U23="","",G23-U23)</f>
        <v>12528</v>
      </c>
      <c r="W23" s="157">
        <f t="shared" ref="W23" si="7">SUM(U23,V23)</f>
        <v>500000</v>
      </c>
      <c r="X23" s="68" t="str">
        <f t="shared" ref="X23:X24" si="8">IF(G23=W23,"○","×")</f>
        <v>○</v>
      </c>
    </row>
    <row r="24" spans="2:24" ht="20.100000000000001" customHeight="1">
      <c r="B24" s="58"/>
      <c r="C24" s="143" t="s">
        <v>78</v>
      </c>
      <c r="D24" s="158"/>
      <c r="E24" s="144"/>
      <c r="F24" s="145"/>
      <c r="G24" s="121">
        <v>800000</v>
      </c>
      <c r="H24" s="122">
        <v>11</v>
      </c>
      <c r="I24" s="124"/>
      <c r="J24" s="124"/>
      <c r="K24" s="124"/>
      <c r="L24" s="124"/>
      <c r="M24" s="124"/>
      <c r="N24" s="124"/>
      <c r="O24" s="124"/>
      <c r="P24" s="124"/>
      <c r="Q24" s="123">
        <f>IF(G24="","",U24)</f>
        <v>779955</v>
      </c>
      <c r="R24" s="124"/>
      <c r="S24" s="124"/>
      <c r="T24" s="124"/>
      <c r="U24" s="123">
        <f>IF(OR($U$21=0,G24=""),"",ROUNDDOWN(G24*$U$21/$W$21,0))</f>
        <v>779955</v>
      </c>
      <c r="V24" s="123">
        <f t="shared" si="6"/>
        <v>20045</v>
      </c>
      <c r="W24" s="125">
        <f>SUM(U24,V24)</f>
        <v>800000</v>
      </c>
      <c r="X24" s="56" t="str">
        <f t="shared" si="8"/>
        <v>○</v>
      </c>
    </row>
    <row r="25" spans="2:24" ht="20.100000000000001" customHeight="1" thickBot="1">
      <c r="B25" s="69" t="s">
        <v>28</v>
      </c>
      <c r="C25" s="159"/>
      <c r="D25" s="159"/>
      <c r="E25" s="160"/>
      <c r="F25" s="161"/>
      <c r="G25" s="130">
        <f>SUM(G20:G24)</f>
        <v>1472327</v>
      </c>
      <c r="H25" s="131"/>
      <c r="I25" s="132">
        <f>SUM(I20:I24)</f>
        <v>0</v>
      </c>
      <c r="J25" s="132">
        <f t="shared" ref="J25:T25" si="9">SUM(J20:J24)</f>
        <v>0</v>
      </c>
      <c r="K25" s="132">
        <f t="shared" si="9"/>
        <v>0</v>
      </c>
      <c r="L25" s="132">
        <f t="shared" si="9"/>
        <v>194</v>
      </c>
      <c r="M25" s="132">
        <f t="shared" si="9"/>
        <v>93347</v>
      </c>
      <c r="N25" s="132">
        <f t="shared" si="9"/>
        <v>74467</v>
      </c>
      <c r="O25" s="132">
        <f t="shared" si="9"/>
        <v>0</v>
      </c>
      <c r="P25" s="132">
        <f t="shared" si="9"/>
        <v>0</v>
      </c>
      <c r="Q25" s="132">
        <f>SUM(Q20:Q24)</f>
        <v>1267427</v>
      </c>
      <c r="R25" s="132">
        <f t="shared" si="9"/>
        <v>0</v>
      </c>
      <c r="S25" s="132">
        <f t="shared" si="9"/>
        <v>0</v>
      </c>
      <c r="T25" s="132">
        <f t="shared" si="9"/>
        <v>0</v>
      </c>
      <c r="U25" s="132">
        <f>SUM(U20:U24)</f>
        <v>1435435</v>
      </c>
      <c r="V25" s="132">
        <f>SUM(V20:V24)</f>
        <v>36892</v>
      </c>
      <c r="W25" s="132">
        <f>SUM(W20:W24)</f>
        <v>1472327</v>
      </c>
      <c r="X25" s="78" t="str">
        <f>IF(G25=W25,"○","×")</f>
        <v>○</v>
      </c>
    </row>
    <row r="26" spans="2:24" ht="20.100000000000001" customHeight="1">
      <c r="B26" s="79" t="s">
        <v>33</v>
      </c>
      <c r="C26" s="162"/>
      <c r="D26" s="162"/>
      <c r="E26" s="163"/>
      <c r="F26" s="164"/>
      <c r="G26" s="165">
        <f>G19+G25</f>
        <v>6262327</v>
      </c>
      <c r="H26" s="154"/>
      <c r="I26" s="166">
        <f t="shared" ref="I26:V26" si="10">I19+I25</f>
        <v>3700000</v>
      </c>
      <c r="J26" s="166">
        <f t="shared" si="10"/>
        <v>970000</v>
      </c>
      <c r="K26" s="166">
        <f t="shared" si="10"/>
        <v>0</v>
      </c>
      <c r="L26" s="166">
        <f t="shared" si="10"/>
        <v>194</v>
      </c>
      <c r="M26" s="166">
        <f t="shared" si="10"/>
        <v>93347</v>
      </c>
      <c r="N26" s="166">
        <f t="shared" si="10"/>
        <v>74467</v>
      </c>
      <c r="O26" s="166">
        <f t="shared" si="10"/>
        <v>0</v>
      </c>
      <c r="P26" s="166">
        <f t="shared" si="10"/>
        <v>0</v>
      </c>
      <c r="Q26" s="166">
        <f>Q19+Q25</f>
        <v>1267427</v>
      </c>
      <c r="R26" s="166">
        <f t="shared" si="10"/>
        <v>0</v>
      </c>
      <c r="S26" s="166">
        <f t="shared" si="10"/>
        <v>0</v>
      </c>
      <c r="T26" s="166">
        <f t="shared" si="10"/>
        <v>0</v>
      </c>
      <c r="U26" s="156">
        <f>U19+U25</f>
        <v>6105435</v>
      </c>
      <c r="V26" s="156">
        <f t="shared" si="10"/>
        <v>156892</v>
      </c>
      <c r="W26" s="157">
        <f>SUM(U26,V26)</f>
        <v>6262327</v>
      </c>
      <c r="X26" s="68" t="str">
        <f>IF(G26=W26,"○","×")</f>
        <v>○</v>
      </c>
    </row>
    <row r="27" spans="2:24" ht="20.100000000000001" customHeight="1">
      <c r="B27" s="21"/>
      <c r="C27" s="22"/>
      <c r="D27" s="44"/>
      <c r="E27" s="45"/>
      <c r="F27" s="44"/>
      <c r="G27" s="46"/>
      <c r="H27" s="44"/>
      <c r="I27" s="47"/>
      <c r="J27" s="47"/>
      <c r="K27" s="47"/>
      <c r="L27" s="47"/>
      <c r="M27" s="100" t="s">
        <v>82</v>
      </c>
      <c r="N27" s="156">
        <f>SUM(I26:N26)</f>
        <v>4838008</v>
      </c>
      <c r="O27" s="47"/>
      <c r="P27" s="101" t="s">
        <v>81</v>
      </c>
      <c r="Q27" s="156">
        <f>SUM(I26:Q26)</f>
        <v>6105435</v>
      </c>
      <c r="R27" s="47"/>
      <c r="S27" s="47"/>
      <c r="T27" s="47"/>
      <c r="U27" s="47"/>
      <c r="V27" s="100" t="s">
        <v>80</v>
      </c>
      <c r="W27" s="125">
        <f>IF(別紙2!E8="消費税抜き",0,ROUNDDOWN(W26*0.1,0))</f>
        <v>626232</v>
      </c>
    </row>
    <row r="28" spans="2:24" ht="20.100000000000001" customHeight="1">
      <c r="V28" s="99" t="s">
        <v>33</v>
      </c>
      <c r="W28" s="125">
        <f>W26+W27</f>
        <v>6888559</v>
      </c>
    </row>
    <row r="29" spans="2:24" ht="18" customHeight="1"/>
    <row r="30" spans="2:24" ht="18" customHeight="1"/>
  </sheetData>
  <mergeCells count="24">
    <mergeCell ref="B20:B22"/>
    <mergeCell ref="S6:S7"/>
    <mergeCell ref="X4:X7"/>
    <mergeCell ref="I6:N6"/>
    <mergeCell ref="O6:O7"/>
    <mergeCell ref="P6:P7"/>
    <mergeCell ref="Q6:Q7"/>
    <mergeCell ref="R6:R7"/>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s>
  <phoneticPr fontId="13"/>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【複数施設の申請の場合】集計表</vt:lpstr>
      <vt:lpstr>別紙2</vt:lpstr>
      <vt:lpstr>経費内訳表</vt:lpstr>
      <vt:lpstr>経費内訳表 (記入例)</vt:lpstr>
      <vt:lpstr>【複数施設の申請の場合】集計表!Print_Area</vt:lpstr>
      <vt:lpstr>経費内訳表!Print_Area</vt:lpstr>
      <vt:lpstr>'経費内訳表 (記入例)'!Print_Area</vt:lpstr>
      <vt:lpstr>別紙2!Print_Area</vt:lpstr>
      <vt:lpstr>【複数施設の申請の場合】集計表!Print_Titles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2022-03-28T08:55:20Z</dcterms:modified>
</cp:coreProperties>
</file>